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BBFA0E6F-AA81-4645-B685-7FF11CA68EE0}"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SkillProto!$AX$1:$AX$2091</definedName>
  </definedNames>
  <calcPr calcId="191029"/>
</workbook>
</file>

<file path=xl/calcChain.xml><?xml version="1.0" encoding="utf-8"?>
<calcChain xmlns="http://schemas.openxmlformats.org/spreadsheetml/2006/main">
  <c r="BB696" i="1" l="1"/>
  <c r="BB697" i="1"/>
  <c r="BB698" i="1"/>
  <c r="BB699" i="1"/>
  <c r="BB700" i="1"/>
  <c r="BB695" i="1"/>
  <c r="BB585" i="1"/>
  <c r="BB580" i="1"/>
  <c r="BB581" i="1"/>
  <c r="BB606" i="1"/>
  <c r="BB607" i="1"/>
  <c r="BB608" i="1"/>
  <c r="BB609" i="1"/>
  <c r="BB610" i="1"/>
  <c r="BB605" i="1"/>
  <c r="BB584" i="1"/>
  <c r="BB583" i="1"/>
  <c r="BB582" i="1"/>
  <c r="BB1125" i="1"/>
  <c r="BB1119" i="1"/>
  <c r="BB672" i="1"/>
  <c r="BB673" i="1"/>
  <c r="BB674" i="1"/>
  <c r="BB675" i="1"/>
  <c r="BB676" i="1"/>
  <c r="BB671" i="1"/>
  <c r="BB666" i="1" l="1"/>
  <c r="BB667" i="1"/>
  <c r="BB668" i="1"/>
  <c r="BB669" i="1"/>
  <c r="BB670" i="1"/>
  <c r="BB665" i="1"/>
  <c r="BB1952" i="1"/>
  <c r="BB1949" i="1"/>
  <c r="BB1943" i="1"/>
  <c r="BB1942" i="1"/>
  <c r="BB1941" i="1"/>
  <c r="G1941" i="1"/>
  <c r="I1924" i="1"/>
  <c r="BB1902" i="1"/>
  <c r="G1539" i="1"/>
  <c r="G1538" i="1"/>
  <c r="G1537" i="1"/>
  <c r="G1536" i="1"/>
  <c r="G1535" i="1"/>
  <c r="G1534" i="1"/>
  <c r="G1533" i="1"/>
  <c r="G1532" i="1"/>
  <c r="G1531" i="1"/>
  <c r="G1530" i="1"/>
  <c r="G1528" i="1"/>
  <c r="G1527" i="1"/>
  <c r="G1526" i="1"/>
  <c r="G1525" i="1"/>
  <c r="G1524" i="1"/>
  <c r="G1523" i="1"/>
  <c r="G1522" i="1"/>
  <c r="G1521" i="1"/>
  <c r="G1520" i="1"/>
  <c r="G1519" i="1"/>
  <c r="G1517" i="1"/>
  <c r="G1516" i="1"/>
  <c r="G1515" i="1"/>
  <c r="G1514" i="1"/>
  <c r="G1513" i="1"/>
  <c r="G1512" i="1"/>
  <c r="G1511" i="1"/>
  <c r="G1510" i="1"/>
  <c r="G1509" i="1"/>
  <c r="G1508" i="1"/>
  <c r="G1506" i="1"/>
  <c r="G1505" i="1"/>
  <c r="G1504" i="1"/>
  <c r="G1503" i="1"/>
  <c r="G1502" i="1"/>
  <c r="G1501" i="1"/>
  <c r="G1500" i="1"/>
  <c r="G1499" i="1"/>
  <c r="G1498" i="1"/>
  <c r="G1497" i="1"/>
  <c r="AJ1281" i="1"/>
  <c r="BB1196" i="1"/>
  <c r="BB1195" i="1"/>
  <c r="BB1124" i="1"/>
  <c r="BB1110" i="1"/>
  <c r="BB1108" i="1"/>
  <c r="BB1080" i="1"/>
  <c r="BB1071" i="1"/>
  <c r="G907" i="1"/>
  <c r="G906" i="1"/>
  <c r="G905" i="1"/>
  <c r="BB904" i="1"/>
  <c r="BB903" i="1"/>
  <c r="BB902" i="1"/>
  <c r="BB901" i="1"/>
  <c r="G901" i="1"/>
  <c r="BB900" i="1"/>
  <c r="G900" i="1"/>
  <c r="BB899" i="1"/>
  <c r="G899" i="1"/>
  <c r="BB898" i="1"/>
  <c r="BB897" i="1"/>
  <c r="BB896" i="1"/>
  <c r="BB895" i="1"/>
  <c r="G895" i="1"/>
  <c r="BB894" i="1"/>
  <c r="G894" i="1"/>
  <c r="BB893" i="1"/>
  <c r="G893" i="1"/>
  <c r="G889" i="1"/>
  <c r="G888" i="1"/>
  <c r="G887" i="1"/>
  <c r="BB886" i="1"/>
  <c r="BB885" i="1"/>
  <c r="BB884" i="1"/>
  <c r="BB883" i="1"/>
  <c r="G883" i="1"/>
  <c r="BB882" i="1"/>
  <c r="G882" i="1"/>
  <c r="BB881" i="1"/>
  <c r="G881" i="1"/>
  <c r="BB880" i="1"/>
  <c r="BB879" i="1"/>
  <c r="BB878" i="1"/>
  <c r="BB877" i="1"/>
  <c r="G877" i="1"/>
  <c r="BB876" i="1"/>
  <c r="G876" i="1"/>
  <c r="BB875" i="1"/>
  <c r="G875" i="1"/>
  <c r="BB874" i="1"/>
  <c r="BB873" i="1"/>
  <c r="BB872" i="1"/>
  <c r="BB871" i="1"/>
  <c r="G871" i="1"/>
  <c r="BB870" i="1"/>
  <c r="G870" i="1"/>
  <c r="BB869" i="1"/>
  <c r="G869" i="1"/>
  <c r="BB868" i="1"/>
  <c r="BB867" i="1"/>
  <c r="BB866" i="1"/>
  <c r="BB865" i="1"/>
  <c r="G865" i="1"/>
  <c r="BB864" i="1"/>
  <c r="G864" i="1"/>
  <c r="BB863" i="1"/>
  <c r="G863" i="1"/>
  <c r="G856" i="1"/>
  <c r="G855" i="1"/>
  <c r="G854" i="1"/>
  <c r="BB853" i="1"/>
  <c r="BB852" i="1"/>
  <c r="BB851" i="1"/>
  <c r="BB850" i="1"/>
  <c r="G850" i="1"/>
  <c r="BB849" i="1"/>
  <c r="G849" i="1"/>
  <c r="BB848" i="1"/>
  <c r="G848" i="1"/>
  <c r="BB847" i="1"/>
  <c r="BB846" i="1"/>
  <c r="BB845" i="1"/>
  <c r="BB844" i="1"/>
  <c r="BB843" i="1"/>
  <c r="G839" i="1"/>
  <c r="G838" i="1"/>
  <c r="G837" i="1"/>
  <c r="BB836" i="1"/>
  <c r="BB835" i="1"/>
  <c r="BB834" i="1"/>
  <c r="BB833" i="1"/>
  <c r="BB832" i="1"/>
  <c r="G828" i="1"/>
  <c r="G827" i="1"/>
  <c r="G826" i="1"/>
  <c r="BB825" i="1"/>
  <c r="BB824" i="1"/>
  <c r="BB823" i="1"/>
  <c r="BB822" i="1"/>
  <c r="G822" i="1"/>
  <c r="BB821" i="1"/>
  <c r="G821" i="1"/>
  <c r="BB820" i="1"/>
  <c r="G820" i="1"/>
  <c r="BB819" i="1"/>
  <c r="BB818" i="1"/>
  <c r="BB817" i="1"/>
  <c r="BB816" i="1"/>
  <c r="G816" i="1"/>
  <c r="BB815" i="1"/>
  <c r="G815" i="1"/>
  <c r="BB814" i="1"/>
  <c r="G814" i="1"/>
  <c r="BB813" i="1"/>
  <c r="BB490" i="1" s="1"/>
  <c r="BB812" i="1"/>
  <c r="BB489" i="1" s="1"/>
  <c r="BB811" i="1"/>
  <c r="BB488" i="1" s="1"/>
  <c r="BB810" i="1"/>
  <c r="BB487" i="1" s="1"/>
  <c r="G810" i="1"/>
  <c r="BB809" i="1"/>
  <c r="BB486" i="1" s="1"/>
  <c r="G809" i="1"/>
  <c r="BB808" i="1"/>
  <c r="G808" i="1"/>
  <c r="G804" i="1"/>
  <c r="G803" i="1"/>
  <c r="G802" i="1"/>
  <c r="G791" i="1"/>
  <c r="G790" i="1"/>
  <c r="G789" i="1"/>
  <c r="BB788" i="1"/>
  <c r="BB787" i="1"/>
  <c r="BB786" i="1"/>
  <c r="BB785" i="1"/>
  <c r="G785" i="1"/>
  <c r="BB784" i="1"/>
  <c r="G784" i="1"/>
  <c r="BB783" i="1"/>
  <c r="G783" i="1"/>
  <c r="BB782" i="1"/>
  <c r="BB781" i="1"/>
  <c r="BB780" i="1"/>
  <c r="BB779" i="1"/>
  <c r="G779" i="1"/>
  <c r="BB778" i="1"/>
  <c r="G778" i="1"/>
  <c r="BB777" i="1"/>
  <c r="G777" i="1"/>
  <c r="G773" i="1"/>
  <c r="G772" i="1"/>
  <c r="G771" i="1"/>
  <c r="BB770" i="1"/>
  <c r="BB769" i="1"/>
  <c r="BB768" i="1"/>
  <c r="BB767" i="1"/>
  <c r="BB766" i="1"/>
  <c r="BB765" i="1"/>
  <c r="BB764" i="1"/>
  <c r="BB763" i="1"/>
  <c r="BB762" i="1"/>
  <c r="BB761" i="1"/>
  <c r="BB760" i="1"/>
  <c r="BB759" i="1"/>
  <c r="G755" i="1"/>
  <c r="G754" i="1"/>
  <c r="G753" i="1"/>
  <c r="BB746" i="1"/>
  <c r="BB745" i="1"/>
  <c r="BB744" i="1"/>
  <c r="BB743" i="1"/>
  <c r="G743" i="1"/>
  <c r="BB742" i="1"/>
  <c r="G742" i="1"/>
  <c r="BB741" i="1"/>
  <c r="G741" i="1"/>
  <c r="G738" i="1"/>
  <c r="G737" i="1"/>
  <c r="G736" i="1"/>
  <c r="BB735" i="1"/>
  <c r="BB734" i="1"/>
  <c r="BB733" i="1"/>
  <c r="BB732" i="1"/>
  <c r="BB731" i="1"/>
  <c r="BB730" i="1"/>
  <c r="BB729" i="1"/>
  <c r="BB728" i="1"/>
  <c r="BB727" i="1"/>
  <c r="BB726" i="1"/>
  <c r="G726" i="1"/>
  <c r="BB725" i="1"/>
  <c r="G725" i="1"/>
  <c r="BB724" i="1"/>
  <c r="G724" i="1"/>
  <c r="BB723" i="1"/>
  <c r="BB722" i="1"/>
  <c r="BB721" i="1"/>
  <c r="BB720" i="1"/>
  <c r="BB719" i="1"/>
  <c r="BB718" i="1"/>
  <c r="BB715" i="1"/>
  <c r="BB714" i="1"/>
  <c r="BB706" i="1"/>
  <c r="BB705" i="1"/>
  <c r="BB704" i="1"/>
  <c r="BB703" i="1"/>
  <c r="G703" i="1"/>
  <c r="BB702" i="1"/>
  <c r="G702" i="1"/>
  <c r="BB701" i="1"/>
  <c r="G701" i="1"/>
  <c r="BB694" i="1"/>
  <c r="BB693" i="1"/>
  <c r="BB692" i="1"/>
  <c r="BB691" i="1"/>
  <c r="BB690" i="1"/>
  <c r="BB689" i="1"/>
  <c r="BB682" i="1"/>
  <c r="BB681" i="1"/>
  <c r="BB680" i="1"/>
  <c r="BB679" i="1"/>
  <c r="BB678" i="1"/>
  <c r="BB677" i="1"/>
  <c r="G673" i="1"/>
  <c r="G672" i="1"/>
  <c r="G671" i="1"/>
  <c r="G667" i="1"/>
  <c r="G666"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BB646" i="1"/>
  <c r="BB645" i="1"/>
  <c r="BB644" i="1"/>
  <c r="BB643" i="1"/>
  <c r="G643" i="1"/>
  <c r="BB642" i="1"/>
  <c r="G642" i="1"/>
  <c r="BB641" i="1"/>
  <c r="G641" i="1"/>
  <c r="BB640" i="1"/>
  <c r="BB639" i="1"/>
  <c r="BB638" i="1"/>
  <c r="BB637" i="1"/>
  <c r="G637" i="1"/>
  <c r="BB636" i="1"/>
  <c r="G636" i="1"/>
  <c r="BB635" i="1"/>
  <c r="G635" i="1"/>
  <c r="BB634" i="1"/>
  <c r="BB633" i="1"/>
  <c r="BB632" i="1"/>
  <c r="BB631" i="1"/>
  <c r="G631" i="1"/>
  <c r="BB630" i="1"/>
  <c r="G630" i="1"/>
  <c r="BB629" i="1"/>
  <c r="G629" i="1"/>
  <c r="G625" i="1"/>
  <c r="G624" i="1"/>
  <c r="G623" i="1"/>
  <c r="BB622" i="1"/>
  <c r="BB621" i="1"/>
  <c r="BB620" i="1"/>
  <c r="BB619" i="1"/>
  <c r="G619" i="1"/>
  <c r="BB618" i="1"/>
  <c r="G618" i="1"/>
  <c r="BB617" i="1"/>
  <c r="G617" i="1"/>
  <c r="BB616" i="1"/>
  <c r="BB615" i="1"/>
  <c r="BB614" i="1"/>
  <c r="BB613" i="1"/>
  <c r="BB612" i="1"/>
  <c r="BB611" i="1"/>
  <c r="G607" i="1"/>
  <c r="G606" i="1"/>
  <c r="G605" i="1"/>
  <c r="BB604" i="1"/>
  <c r="BB603" i="1"/>
  <c r="BB602" i="1"/>
  <c r="BB601" i="1"/>
  <c r="G601" i="1"/>
  <c r="BB600" i="1"/>
  <c r="G600" i="1"/>
  <c r="BB599" i="1"/>
  <c r="G599" i="1"/>
  <c r="G594" i="1"/>
  <c r="G593" i="1"/>
  <c r="G592" i="1"/>
  <c r="BB591" i="1"/>
  <c r="BB590" i="1"/>
  <c r="BB589" i="1"/>
  <c r="BB588" i="1"/>
  <c r="G588" i="1"/>
  <c r="BB587" i="1"/>
  <c r="G587" i="1"/>
  <c r="BB586" i="1"/>
  <c r="G586" i="1"/>
  <c r="BB579" i="1"/>
  <c r="BB578" i="1"/>
  <c r="BB577" i="1"/>
  <c r="BB576" i="1"/>
  <c r="G576" i="1"/>
  <c r="BB575" i="1"/>
  <c r="G575" i="1"/>
  <c r="BB574" i="1"/>
  <c r="G574" i="1"/>
  <c r="BB573" i="1"/>
  <c r="BB572" i="1"/>
  <c r="BB571" i="1"/>
  <c r="BB570" i="1"/>
  <c r="G570" i="1"/>
  <c r="BB569" i="1"/>
  <c r="G569" i="1"/>
  <c r="BB568" i="1"/>
  <c r="G568" i="1"/>
  <c r="BB567" i="1"/>
  <c r="BB566" i="1"/>
  <c r="BB565" i="1"/>
  <c r="BB564" i="1"/>
  <c r="BB563" i="1"/>
  <c r="BB562" i="1"/>
  <c r="BB561" i="1"/>
  <c r="BB560" i="1"/>
  <c r="BB559" i="1"/>
  <c r="BB558" i="1"/>
  <c r="BB557" i="1"/>
  <c r="BB556" i="1"/>
  <c r="BB549"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485" i="1"/>
  <c r="BB380" i="1"/>
  <c r="BB93" i="1"/>
  <c r="I93" i="1"/>
  <c r="G93" i="1"/>
  <c r="G84" i="1"/>
  <c r="BB493" i="1" l="1"/>
  <c r="BB474" i="1"/>
  <c r="BB464" i="1"/>
  <c r="BB479" i="1"/>
  <c r="BB475" i="1"/>
  <c r="BB494" i="1"/>
  <c r="BB476" i="1"/>
  <c r="BB491" i="1"/>
  <c r="BB480" i="1"/>
  <c r="BB452" i="1"/>
  <c r="BB458" i="1"/>
  <c r="BB465" i="1"/>
  <c r="BB467" i="1"/>
  <c r="BB477" i="1"/>
  <c r="BB481" i="1"/>
  <c r="BB468" i="1"/>
  <c r="BB483" i="1"/>
  <c r="BB495" i="1"/>
  <c r="BB484" i="1"/>
  <c r="BB496" i="1"/>
  <c r="BB492" i="1"/>
  <c r="BB461" i="1"/>
  <c r="BB470" i="1"/>
  <c r="BB472" i="1"/>
  <c r="BB462" i="1"/>
  <c r="BB454" i="1"/>
  <c r="BB455" i="1"/>
  <c r="BB443" i="1"/>
  <c r="BB453" i="1"/>
  <c r="BB447" i="1"/>
  <c r="BB459" i="1"/>
  <c r="BB449" i="1"/>
  <c r="BB446" i="1"/>
  <c r="BB448" i="1"/>
  <c r="BB463" i="1"/>
  <c r="BB445" i="1"/>
  <c r="BB457" i="1"/>
  <c r="BB451" i="1"/>
  <c r="BB466" i="1"/>
  <c r="BB469" i="1"/>
  <c r="BB478" i="1"/>
  <c r="BB471" i="1"/>
  <c r="BB444" i="1"/>
  <c r="BB456" i="1"/>
  <c r="BB460" i="1"/>
  <c r="BB482" i="1"/>
  <c r="BB473" i="1"/>
  <c r="BB45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<sst xmlns="http://schemas.openxmlformats.org/spreadsheetml/2006/main" count="12393" uniqueCount="2922">
  <si>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</si>
  <si>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</si>
  <si>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</si>
  <si>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</si>
  <si>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</si>
  <si>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</si>
  <si>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</si>
  <si>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</si>
  <si>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</si>
  <si>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</si>
  <si>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</si>
  <si>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</si>
  <si>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</si>
  <si>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</si>
  <si>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</si>
  <si>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</si>
  <si>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</si>
  <si>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</si>
  <si>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</si>
  <si>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</si>
  <si>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</si>
  <si>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</si>
  <si>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</si>
  <si>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</si>
  <si>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</si>
  <si>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</si>
  <si>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</si>
  <si>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</si>
  <si>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</si>
  <si>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</si>
  <si>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</si>
  <si>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</si>
  <si>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</si>
  <si>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</si>
  <si>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</si>
  <si>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</si>
  <si>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</si>
  <si>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</si>
  <si>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</si>
  <si>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</si>
  <si>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</si>
  <si>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</si>
  <si>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</si>
  <si>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</si>
  <si>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</si>
  <si>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</si>
  <si>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</si>
  <si>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</si>
  <si>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</si>
  <si>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</si>
  <si>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</si>
  <si>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</si>
  <si>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</si>
  <si>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</si>
  <si>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</si>
  <si>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</si>
  <si>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</si>
  <si>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</si>
  <si>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</si>
  <si>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</si>
  <si>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</si>
  <si>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</si>
  <si>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</si>
  <si>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</si>
  <si>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</si>
  <si>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</si>
  <si>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</si>
  <si>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</si>
  <si>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</si>
  <si>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</si>
  <si>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</si>
  <si>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</si>
  <si>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</si>
  <si>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</si>
  <si>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</si>
  <si>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</si>
  <si>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</si>
  <si>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</si>
  <si>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</si>
  <si>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</si>
  <si>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</si>
  <si>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</si>
  <si>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</si>
  <si>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</si>
  <si>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</si>
  <si>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</si>
  <si>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</si>
  <si>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</si>
  <si>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</si>
  <si>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</si>
  <si>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</si>
  <si>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</si>
  <si>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</si>
  <si>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</si>
  <si>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</si>
  <si>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</si>
  <si>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</si>
  <si>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</si>
  <si>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</si>
  <si>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</si>
  <si>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</si>
  <si>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</si>
  <si>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</si>
  <si>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</si>
  <si>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</si>
  <si>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</si>
  <si>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</si>
  <si>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</si>
  <si>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</si>
  <si>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</si>
  <si>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</si>
  <si>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</si>
  <si>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</si>
  <si>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</si>
  <si>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</si>
  <si>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</si>
  <si>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</si>
  <si>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</si>
  <si>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</si>
  <si>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</si>
  <si>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</si>
  <si>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</si>
  <si>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</si>
  <si>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</si>
  <si>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</si>
  <si>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</si>
  <si>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</si>
  <si>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</si>
  <si>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</si>
  <si>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</si>
  <si>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</si>
  <si>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</si>
  <si>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</si>
  <si>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</si>
  <si>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</si>
  <si>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</si>
  <si>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</si>
  <si>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</si>
  <si>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</si>
  <si>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</si>
  <si>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</si>
  <si>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</si>
  <si>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</si>
  <si>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</si>
  <si>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</si>
  <si>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</si>
  <si>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</si>
  <si>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</si>
  <si>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</si>
  <si>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</si>
  <si>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</si>
  <si>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</si>
  <si>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</si>
  <si>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</si>
  <si>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</si>
  <si>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</si>
  <si>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</si>
  <si>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</si>
  <si>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</si>
  <si>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</si>
  <si>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</si>
  <si>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</si>
  <si>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</si>
  <si>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</si>
  <si>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</si>
  <si>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</si>
  <si>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</si>
  <si>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</si>
  <si>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</si>
  <si>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</si>
  <si>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</si>
  <si>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</si>
  <si>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</si>
  <si>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</si>
  <si>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</si>
  <si>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</si>
  <si>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</si>
  <si>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</si>
  <si>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</si>
  <si>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</si>
  <si>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</si>
  <si>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</si>
  <si>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</si>
  <si>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</si>
  <si>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</si>
  <si>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</si>
  <si>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</si>
  <si>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</si>
  <si>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</si>
  <si>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</si>
  <si>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</si>
  <si>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</si>
  <si>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</si>
  <si>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</si>
  <si>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</si>
  <si>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</si>
  <si>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</si>
  <si>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</si>
  <si>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</si>
  <si>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</si>
  <si>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</si>
  <si>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</si>
  <si>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</si>
  <si>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</si>
  <si>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</si>
  <si>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</si>
  <si>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</si>
  <si>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</si>
  <si>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</si>
  <si>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</si>
  <si>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</si>
  <si>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</si>
  <si>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</si>
  <si>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</si>
  <si>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</si>
  <si>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</si>
  <si>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</si>
  <si>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</si>
  <si>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</si>
  <si>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</si>
  <si>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</si>
  <si>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</si>
  <si>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</si>
  <si>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</si>
  <si>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</si>
  <si>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</si>
  <si>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</si>
  <si>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</si>
  <si>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</si>
  <si>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</si>
  <si>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</si>
  <si>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</si>
  <si>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</si>
  <si>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</si>
  <si>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</si>
  <si>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</si>
  <si>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</si>
  <si>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</si>
  <si>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</si>
  <si>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</si>
  <si>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</si>
  <si>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</si>
  <si>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</si>
  <si>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</si>
  <si>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</si>
  <si>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</si>
  <si>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</si>
  <si>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</si>
  <si>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</si>
  <si>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</si>
  <si>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</si>
  <si>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</si>
  <si>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</si>
  <si>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</si>
  <si>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</si>
  <si>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</si>
  <si>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</si>
  <si>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</si>
  <si>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</si>
  <si>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</si>
  <si>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</si>
  <si>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</si>
  <si>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</si>
  <si>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</si>
  <si>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</si>
  <si>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</si>
  <si>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</si>
  <si>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</si>
  <si>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</si>
  <si>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</si>
  <si>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</si>
  <si>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</si>
  <si>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</si>
  <si>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</si>
  <si>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</si>
  <si>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</si>
  <si>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</si>
  <si>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</si>
  <si>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</si>
  <si>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</si>
  <si>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</si>
  <si>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</si>
  <si>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</si>
  <si>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</si>
  <si>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</si>
  <si>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</si>
  <si>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</si>
  <si>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</si>
  <si>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</si>
  <si>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</si>
  <si>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</si>
  <si>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</si>
  <si>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</si>
  <si>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</si>
  <si>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</si>
  <si>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</si>
  <si>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</si>
  <si>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</si>
  <si>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</si>
  <si>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</si>
  <si>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</si>
  <si>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</si>
  <si>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</si>
  <si>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</si>
  <si>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</si>
  <si>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</si>
  <si>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</si>
  <si>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</si>
  <si>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</si>
  <si>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</si>
  <si>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</si>
  <si>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</si>
  <si>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</si>
  <si>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</si>
  <si>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</si>
  <si>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</si>
  <si>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</si>
  <si>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</si>
  <si>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</si>
  <si>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</si>
  <si>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</si>
  <si>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</si>
  <si>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</si>
  <si>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</si>
  <si>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</si>
  <si>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</si>
  <si>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</si>
  <si>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</si>
  <si>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</si>
  <si>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</si>
  <si>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</si>
  <si>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</si>
  <si>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</si>
  <si>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</si>
  <si>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</si>
  <si>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</si>
  <si>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</si>
  <si>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</si>
  <si>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</si>
  <si>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</si>
  <si>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</si>
  <si>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</si>
  <si>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</si>
  <si>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</si>
  <si>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</si>
  <si>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</si>
  <si>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</si>
  <si>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</si>
  <si>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</si>
  <si>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</si>
  <si>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</si>
  <si>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</si>
  <si>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</si>
  <si>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</si>
  <si>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</si>
  <si>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</si>
  <si>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</si>
  <si>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</si>
  <si>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</si>
  <si>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</si>
  <si>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</si>
  <si>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</si>
  <si>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</si>
  <si>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</si>
  <si>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</si>
  <si>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</si>
  <si>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</si>
  <si>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</si>
  <si>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</si>
  <si>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</si>
  <si>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</si>
  <si>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</si>
  <si>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</si>
  <si>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</si>
  <si>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</si>
  <si>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</si>
  <si>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</si>
  <si>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</si>
  <si>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</si>
  <si>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</si>
  <si>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</si>
  <si>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</si>
  <si>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</si>
  <si>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</si>
  <si>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</si>
  <si>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</si>
  <si>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</si>
  <si>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</si>
  <si>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</si>
  <si>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</si>
  <si>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</si>
  <si>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</si>
  <si>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</si>
  <si>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</si>
  <si>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</si>
  <si>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</si>
  <si>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</si>
  <si>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</si>
  <si>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</si>
  <si>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</si>
  <si>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</si>
  <si>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</si>
  <si>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</si>
  <si>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</si>
  <si>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</si>
  <si>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</si>
  <si>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</si>
  <si>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</si>
  <si>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</si>
  <si>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</si>
  <si>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</si>
  <si>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</si>
  <si>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</si>
  <si>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</si>
  <si>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</si>
  <si>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</si>
  <si>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</si>
  <si>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</si>
  <si>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</si>
  <si>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</si>
  <si>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</si>
  <si>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</si>
  <si>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</si>
  <si>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</si>
  <si>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</si>
  <si>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</si>
  <si>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</si>
  <si>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</si>
  <si>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</si>
  <si>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</si>
  <si>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</si>
  <si>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</si>
  <si>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</si>
  <si>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</si>
  <si>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</si>
  <si>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</si>
  <si>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</si>
  <si>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</si>
  <si>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</si>
  <si>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</si>
  <si>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</si>
  <si>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</si>
  <si>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</si>
  <si>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</si>
  <si>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</si>
  <si>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</si>
  <si>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</si>
  <si>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</si>
  <si>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</si>
  <si>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</si>
  <si>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</si>
  <si>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</si>
  <si>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</si>
  <si>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</si>
  <si>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</si>
  <si>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</si>
  <si>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</si>
  <si>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</si>
  <si>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</si>
  <si>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</si>
  <si>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</si>
  <si>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</si>
  <si>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</si>
  <si>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</si>
  <si>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</si>
  <si>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</si>
  <si>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</si>
  <si>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</si>
  <si>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</si>
  <si>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</si>
  <si>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</si>
  <si>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</si>
  <si>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</si>
  <si>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</si>
  <si>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</si>
  <si>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</si>
  <si>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</si>
  <si>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</si>
  <si>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</si>
  <si>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</si>
  <si>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</si>
  <si>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</si>
  <si>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</si>
  <si>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</si>
  <si>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</si>
  <si>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</si>
  <si>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</si>
  <si>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</si>
  <si>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</si>
  <si>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</si>
  <si>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</si>
  <si>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</si>
  <si>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</si>
  <si>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</si>
  <si>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</si>
  <si>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</si>
  <si>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</si>
  <si>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</si>
  <si>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</si>
  <si>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</si>
  <si>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</si>
  <si>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</si>
  <si>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</si>
  <si>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</si>
  <si>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</si>
  <si>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</si>
  <si>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</si>
  <si>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</si>
  <si>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</si>
  <si>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</si>
  <si>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</si>
  <si>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</si>
  <si>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</si>
  <si>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</si>
  <si>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</si>
  <si>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</si>
  <si>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</si>
  <si>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</si>
  <si>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</si>
  <si>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</si>
  <si>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</si>
  <si>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</si>
  <si>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</si>
  <si>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</si>
  <si>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</si>
  <si>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</si>
  <si>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</si>
  <si>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</si>
  <si>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</si>
  <si>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</si>
  <si>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</si>
  <si>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</si>
  <si>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</si>
  <si>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</si>
  <si>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</si>
  <si>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</si>
  <si>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</si>
  <si>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</si>
  <si>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</si>
  <si>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</si>
  <si>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</si>
  <si>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</si>
  <si>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</si>
  <si>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</si>
  <si>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</si>
  <si>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</si>
  <si>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</si>
  <si>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</si>
  <si>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</si>
  <si>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</si>
  <si>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</si>
  <si>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</si>
  <si>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</si>
  <si>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</si>
  <si>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</si>
  <si>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</si>
  <si>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</si>
  <si>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</si>
  <si>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</si>
  <si>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</si>
  <si>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</si>
  <si>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</si>
  <si>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</si>
  <si>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</si>
  <si>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</si>
  <si>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</si>
  <si>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</si>
  <si>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</si>
  <si>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</si>
  <si>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</si>
  <si>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</si>
  <si>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</si>
  <si>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</si>
  <si>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</si>
  <si>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</si>
  <si>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</si>
  <si>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</si>
  <si>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</si>
  <si>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</si>
  <si>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</si>
  <si>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</si>
  <si>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</si>
  <si>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</si>
  <si>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</si>
  <si>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</si>
  <si>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</si>
  <si>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</si>
  <si>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</si>
  <si>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</si>
  <si>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</si>
  <si>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</si>
  <si>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</si>
  <si>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</si>
  <si>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</si>
  <si>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</si>
  <si>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</si>
  <si>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</si>
  <si>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</si>
  <si>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</si>
  <si>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</si>
  <si>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</si>
  <si>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</si>
  <si>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</si>
  <si>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</si>
  <si>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</si>
  <si>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</si>
  <si>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</si>
  <si>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</si>
  <si>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</si>
  <si>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</si>
  <si>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</si>
  <si>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</si>
  <si>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</si>
  <si>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</si>
  <si>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</si>
  <si>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</si>
  <si>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</si>
  <si>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</si>
  <si>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</si>
  <si>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</si>
  <si>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</si>
  <si>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</si>
  <si>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</si>
  <si>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</si>
  <si>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</si>
  <si>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</si>
  <si>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</si>
  <si>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</si>
  <si>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</si>
  <si>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</si>
  <si>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</si>
  <si>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</si>
  <si>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</si>
  <si>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</si>
  <si>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</si>
  <si>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</si>
  <si>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</si>
  <si>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</si>
  <si>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</si>
  <si>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</si>
  <si>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</si>
  <si>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</si>
  <si>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</si>
  <si>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</si>
  <si>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</si>
  <si>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</si>
  <si>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</si>
  <si>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</si>
  <si>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</si>
  <si>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</si>
  <si>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</si>
  <si>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</si>
  <si>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</si>
  <si>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</si>
  <si>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</si>
  <si>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</si>
  <si>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</si>
  <si>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</si>
  <si>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</si>
  <si>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</si>
  <si>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</si>
  <si>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</si>
  <si>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</si>
  <si>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</si>
  <si>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</si>
  <si>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</si>
  <si>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</si>
  <si>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</si>
  <si>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</si>
  <si>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</si>
  <si>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</si>
  <si>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</si>
  <si>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</si>
  <si>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</si>
  <si>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</si>
  <si>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</si>
  <si>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</si>
  <si>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</si>
  <si>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</si>
  <si>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</si>
  <si>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</si>
  <si>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</si>
  <si>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</si>
  <si>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</si>
  <si>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</si>
  <si>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</si>
  <si>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</si>
  <si>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</si>
  <si>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</si>
  <si>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</si>
  <si>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</si>
  <si>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</si>
  <si>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</si>
  <si>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</si>
  <si>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</si>
  <si>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</si>
  <si>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</si>
  <si>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</si>
  <si>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</si>
  <si>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</si>
  <si>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</si>
  <si>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</si>
  <si>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</si>
  <si>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</si>
  <si>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</si>
  <si>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</si>
  <si>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</si>
  <si>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</si>
  <si>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</si>
  <si>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</si>
  <si>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</si>
  <si>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</si>
  <si>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</si>
  <si>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</si>
  <si>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</si>
  <si>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</si>
  <si>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</si>
  <si>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</si>
  <si>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</si>
  <si>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</si>
  <si>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</si>
  <si>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</si>
  <si>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</si>
  <si>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</si>
  <si>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</si>
  <si>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</si>
  <si>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</si>
  <si>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</si>
  <si>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</si>
  <si>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</si>
  <si>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</si>
  <si>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</si>
  <si>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</si>
  <si>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</si>
  <si>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</si>
  <si>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</si>
  <si>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</si>
  <si>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</si>
  <si>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</si>
  <si>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</si>
  <si>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</si>
  <si>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</si>
  <si>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</si>
  <si>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</si>
  <si>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</si>
  <si>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</si>
  <si>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</si>
  <si>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</si>
  <si>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</si>
  <si>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</si>
  <si>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</si>
  <si>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</si>
  <si>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</si>
  <si>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</si>
  <si>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</si>
  <si>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</si>
  <si>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</si>
  <si>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</si>
  <si>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</si>
  <si>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</si>
  <si>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</si>
  <si>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</si>
  <si>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</si>
  <si>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</si>
  <si>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</si>
  <si>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</si>
  <si>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</si>
  <si>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</si>
  <si>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</si>
  <si>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</si>
  <si>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</si>
  <si>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</si>
  <si>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</si>
  <si>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</si>
  <si>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</si>
  <si>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</si>
  <si>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</si>
  <si>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</si>
  <si>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</si>
  <si>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</si>
  <si>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</si>
  <si>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</si>
  <si>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</si>
  <si>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</si>
  <si>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</si>
  <si>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</si>
  <si>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</si>
  <si>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</si>
  <si>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</si>
  <si>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</si>
  <si>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</si>
  <si>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</si>
  <si>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</si>
  <si>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</si>
  <si>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</si>
  <si>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</si>
  <si>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行一个挥砍造成250%伤害和2秒眩晕</t>
  </si>
  <si>
    <t>封魔烈焰</t>
  </si>
  <si>
    <t>90106303</t>
  </si>
  <si>
    <t>战争怒吼</t>
  </si>
  <si>
    <t>90106304</t>
  </si>
  <si>
    <t>攻击有20%以自身为中心释放大范围爆炸，对敌人造成300%伤害和2秒眩晕,并且增加自身100%攻击速度</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</si>
  <si>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</si>
  <si>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</si>
  <si>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</si>
  <si>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</si>
  <si>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</si>
  <si>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</si>
  <si>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</si>
  <si>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</si>
  <si>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</si>
  <si>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</si>
  <si>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</si>
  <si>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</si>
  <si>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</si>
  <si>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</si>
  <si>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</si>
  <si>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</si>
  <si>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</si>
  <si>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</si>
  <si>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</si>
  <si>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</si>
  <si>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</si>
  <si>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</si>
  <si>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</si>
  <si>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</si>
  <si>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</si>
  <si>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</si>
  <si>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</si>
  <si>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</si>
  <si>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</si>
  <si>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</si>
  <si>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</si>
  <si>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</si>
  <si>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</si>
  <si>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</si>
  <si>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</si>
  <si>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</si>
  <si>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</si>
  <si>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</si>
  <si>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</si>
  <si>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</si>
  <si>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</si>
  <si>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</si>
  <si>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</si>
  <si>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</si>
  <si>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</si>
  <si>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</si>
  <si>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</si>
  <si>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</si>
  <si>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</si>
  <si>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</si>
  <si>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</si>
  <si>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</si>
  <si>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</si>
  <si>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</si>
  <si>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</si>
  <si>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</si>
  <si>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</si>
  <si>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</si>
  <si>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</si>
  <si>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</si>
  <si>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</si>
  <si>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</si>
  <si>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</si>
  <si>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</si>
  <si>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</si>
  <si>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</si>
  <si>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</si>
  <si>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</si>
  <si>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</si>
  <si>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</si>
  <si>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</si>
  <si>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</si>
  <si>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</si>
  <si>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</si>
  <si>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</si>
  <si>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</si>
  <si>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</si>
  <si>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</si>
  <si>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</si>
  <si>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</si>
  <si>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</si>
  <si>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</si>
  <si>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</si>
  <si>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</si>
  <si>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</si>
  <si>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</si>
  <si>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</si>
  <si>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</si>
  <si>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</si>
  <si>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</si>
  <si>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</si>
  <si>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</si>
  <si>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</si>
  <si>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</si>
  <si>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</si>
  <si>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</si>
  <si>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</si>
  <si>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</si>
  <si>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</si>
  <si>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</si>
  <si>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</si>
  <si>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</si>
  <si>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</si>
  <si>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90001039,90001040</t>
  </si>
  <si>
    <t>dian</t>
  </si>
  <si>
    <t>Skill_ChainLightning</t>
  </si>
  <si>
    <t>光之能量</t>
  </si>
  <si>
    <t>Skill_10</t>
  </si>
  <si>
    <t>baolie_4</t>
  </si>
  <si>
    <t>0.3</t>
  </si>
  <si>
    <t>光之击</t>
  </si>
  <si>
    <t>90001022,90001029</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</si>
  <si>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</si>
  <si>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</si>
  <si>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</si>
  <si>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</si>
  <si>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</si>
  <si>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</si>
  <si>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</si>
  <si>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</si>
  <si>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</si>
  <si>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</si>
  <si>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</si>
  <si>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</si>
  <si>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</si>
  <si>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</si>
  <si>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</si>
  <si>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</si>
  <si>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</si>
  <si>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</si>
  <si>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</si>
  <si>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</si>
  <si>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</si>
  <si>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</si>
  <si>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</si>
  <si>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</si>
  <si>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</si>
  <si>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</si>
  <si>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</si>
  <si>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</si>
  <si>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</si>
  <si>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</si>
  <si>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</si>
  <si>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</si>
  <si>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</si>
  <si>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</si>
  <si>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</si>
  <si>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</si>
  <si>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</si>
  <si>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</si>
  <si>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</si>
  <si>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</si>
  <si>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</si>
  <si>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</si>
  <si>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</si>
  <si>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</si>
  <si>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</si>
  <si>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</si>
  <si>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</si>
  <si>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</si>
  <si>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</si>
  <si>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</si>
  <si>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</si>
  <si>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</si>
  <si>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</si>
  <si>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</si>
  <si>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</si>
  <si>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</si>
  <si>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</si>
  <si>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</si>
  <si>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</si>
  <si>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</si>
  <si>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</si>
  <si>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</si>
  <si>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</si>
  <si>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</si>
  <si>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</si>
  <si>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</si>
  <si>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</si>
  <si>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</si>
  <si>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</si>
  <si>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</si>
  <si>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</si>
  <si>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</si>
  <si>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</si>
  <si>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</si>
  <si>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</si>
  <si>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</si>
  <si>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</si>
  <si>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</si>
  <si>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</si>
  <si>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</si>
  <si>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</si>
  <si>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</si>
  <si>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</si>
  <si>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</si>
  <si>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</si>
  <si>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</si>
  <si>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</si>
  <si>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</si>
  <si>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</si>
  <si>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</si>
  <si>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</si>
  <si>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</si>
  <si>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</si>
  <si>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</si>
  <si>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</si>
  <si>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</si>
  <si>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</si>
  <si>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</si>
  <si>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</si>
  <si>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</si>
  <si>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</si>
  <si>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</si>
  <si>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</si>
  <si>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</si>
  <si>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</si>
  <si>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90000133;0;1;1;2,1,1,1,1,1,1,1,1;5000,0,0,1750,1750;90000131,90000132,90000133,90000134,90000135</t>
  </si>
  <si>
    <t>90000134;0;1;1;2.25,1.1,1.1,1.1,1.1,1,1,1,1;5000,0,0,2250,2250;90000131,90000132,90000133,90000134,90000135</t>
  </si>
  <si>
    <t>90000135;0;1;1;2.5,1.2,1.2,1.2,1.2,1,1,1,1;5000,0,0,2750,2750;90000131,90000132,90000133,90000134,90000135</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</si>
  <si>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</si>
  <si>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</si>
  <si>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</si>
  <si>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</si>
  <si>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</si>
  <si>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</si>
  <si>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</si>
  <si>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</si>
  <si>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</si>
  <si>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</si>
  <si>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</si>
  <si>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</si>
  <si>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</si>
  <si>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</si>
  <si>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</si>
  <si>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</si>
  <si>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</si>
  <si>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</si>
  <si>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</si>
  <si>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</si>
  <si>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</si>
  <si>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</si>
  <si>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</si>
  <si>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</si>
  <si>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</si>
  <si>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</si>
  <si>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</si>
  <si>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</si>
  <si>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</si>
  <si>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</si>
  <si>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</si>
  <si>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</si>
  <si>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</si>
  <si>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</si>
  <si>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</si>
  <si>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</si>
  <si>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</si>
  <si>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</si>
  <si>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</si>
  <si>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</si>
  <si>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</si>
  <si>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</si>
  <si>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</si>
  <si>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</si>
  <si>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</si>
  <si>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</si>
  <si>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</si>
  <si>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</si>
  <si>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</si>
  <si>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</si>
  <si>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</si>
  <si>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</si>
  <si>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</si>
  <si>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</si>
  <si>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</si>
  <si>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</si>
  <si>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</si>
  <si>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</si>
  <si>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</si>
  <si>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</si>
  <si>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</si>
  <si>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</si>
  <si>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</si>
  <si>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</si>
  <si>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</si>
  <si>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</si>
  <si>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</si>
  <si>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</si>
  <si>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</si>
  <si>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</si>
  <si>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</si>
  <si>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</si>
  <si>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</si>
  <si>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</si>
  <si>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</si>
  <si>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</si>
  <si>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</si>
  <si>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</si>
  <si>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</si>
  <si>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</si>
  <si>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</si>
  <si>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</si>
  <si>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</si>
  <si>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</si>
  <si>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</si>
  <si>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</si>
  <si>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</si>
  <si>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</si>
  <si>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</si>
  <si>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</si>
  <si>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</si>
  <si>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</si>
  <si>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</si>
  <si>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</si>
  <si>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</si>
  <si>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</si>
  <si>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</si>
  <si>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</si>
  <si>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</si>
  <si>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</si>
  <si>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</si>
  <si>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</si>
  <si>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</si>
  <si>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</si>
  <si>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</si>
  <si>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</si>
  <si>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</si>
  <si>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</si>
  <si>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</si>
  <si>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</si>
  <si>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</si>
  <si>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</si>
  <si>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</si>
  <si>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</si>
  <si>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</si>
  <si>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</si>
  <si>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</si>
  <si>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</si>
  <si>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</si>
  <si>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</si>
  <si>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</si>
  <si>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</si>
  <si>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</si>
  <si>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</si>
  <si>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</si>
  <si>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</si>
  <si>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</si>
  <si>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</si>
  <si>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</si>
  <si>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</si>
  <si>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</si>
  <si>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</si>
  <si>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</si>
  <si>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</si>
  <si>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</si>
  <si>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</si>
  <si>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</si>
  <si>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</si>
  <si>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</si>
  <si>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</si>
  <si>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</si>
  <si>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</si>
  <si>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</si>
  <si>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</si>
  <si>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</si>
  <si>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</si>
  <si>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</si>
  <si>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</si>
  <si>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</si>
  <si>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</si>
  <si>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</si>
  <si>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</si>
  <si>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</si>
  <si>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</si>
  <si>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</si>
  <si>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</si>
  <si>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</si>
  <si>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</si>
  <si>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</si>
  <si>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</si>
  <si>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</si>
  <si>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</si>
  <si>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</si>
  <si>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</si>
  <si>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</si>
  <si>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</si>
  <si>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</si>
  <si>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</si>
  <si>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</si>
  <si>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</si>
  <si>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</si>
  <si>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</si>
  <si>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</si>
  <si>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</si>
  <si>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</si>
  <si>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</si>
  <si>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</si>
  <si>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</si>
  <si>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</si>
  <si>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</si>
  <si>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</si>
  <si>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</si>
  <si>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</si>
  <si>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</si>
  <si>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</si>
  <si>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</si>
  <si>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</si>
  <si>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</si>
  <si>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</si>
  <si>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</si>
  <si>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</si>
  <si>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</si>
  <si>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</si>
  <si>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</si>
  <si>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</si>
  <si>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</si>
  <si>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</si>
  <si>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</si>
  <si>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</si>
  <si>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</si>
  <si>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</si>
  <si>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</si>
  <si>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</si>
  <si>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</si>
  <si>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</si>
  <si>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</si>
  <si>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</si>
  <si>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</si>
  <si>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</si>
  <si>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</si>
  <si>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</si>
  <si>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</si>
  <si>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速度专精</t>
  </si>
  <si>
    <t>100902,0.1</t>
  </si>
  <si>
    <t>移动速度提升10%</t>
  </si>
  <si>
    <t>装备精通:轻甲</t>
  </si>
  <si>
    <t>装备轻甲类装备属性提升20%</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</si>
  <si>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</si>
  <si>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</si>
  <si>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</si>
  <si>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</si>
  <si>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</si>
  <si>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</si>
  <si>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</si>
  <si>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</si>
  <si>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</si>
  <si>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</si>
  <si>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</si>
  <si>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</si>
  <si>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</si>
  <si>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</si>
  <si>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</si>
  <si>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</si>
  <si>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</si>
  <si>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</si>
  <si>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</si>
  <si>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</si>
  <si>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</si>
  <si>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</si>
  <si>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</si>
  <si>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</si>
  <si>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</si>
  <si>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</si>
  <si>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</si>
  <si>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</si>
  <si>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</si>
  <si>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</si>
  <si>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</si>
  <si>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</si>
  <si>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</si>
  <si>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</si>
  <si>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小队内所有队员技能冷却时间降低10%</t>
  </si>
  <si>
    <t>武器精通:魔法书</t>
  </si>
  <si>
    <t>205403,0.05</t>
  </si>
  <si>
    <t>装备魔法书类武器伤害提升5%</t>
  </si>
  <si>
    <t>光灵使者:职业专精</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</si>
  <si>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</si>
  <si>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</si>
  <si>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</si>
  <si>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</si>
  <si>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</si>
  <si>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</si>
  <si>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</si>
  <si>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</si>
  <si>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</si>
  <si>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</si>
  <si>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</si>
  <si>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</si>
  <si>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</si>
  <si>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</si>
  <si>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</si>
  <si>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</si>
  <si>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</si>
  <si>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</si>
  <si>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</si>
  <si>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</si>
  <si>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</si>
  <si>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</si>
  <si>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</si>
  <si>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</si>
  <si>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</si>
  <si>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</si>
  <si>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</si>
  <si>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</si>
  <si>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</si>
  <si>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</si>
  <si>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</si>
  <si>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</si>
  <si>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</si>
  <si>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</si>
  <si>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</si>
  <si>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</si>
  <si>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</si>
  <si>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</si>
  <si>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</si>
  <si>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</si>
  <si>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</si>
  <si>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63011102,63011103,63011104,63011105,63011106</t>
  </si>
  <si>
    <t>重击光环</t>
  </si>
  <si>
    <t>小队内重击概率提升10%</t>
  </si>
  <si>
    <t>207103,0.1</t>
  </si>
  <si>
    <t>装备弓箭武器伤害提升10%</t>
  </si>
  <si>
    <t>猎魔者:职业专精</t>
  </si>
  <si>
    <t>90000016,90000017</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</si>
  <si>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</si>
  <si>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</si>
  <si>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</si>
  <si>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</si>
  <si>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</si>
  <si>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</si>
  <si>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</si>
  <si>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</si>
  <si>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</si>
  <si>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</si>
  <si>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</si>
  <si>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</si>
  <si>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</si>
  <si>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</si>
  <si>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</si>
  <si>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</si>
  <si>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</si>
  <si>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</si>
  <si>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</si>
  <si>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</si>
  <si>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</si>
  <si>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</si>
  <si>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</si>
  <si>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</si>
  <si>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</si>
  <si>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</si>
  <si>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</si>
  <si>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</si>
  <si>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</si>
  <si>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</si>
  <si>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</si>
  <si>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</si>
  <si>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</si>
  <si>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</si>
  <si>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</si>
  <si>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</si>
  <si>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</si>
  <si>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</si>
  <si>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</si>
  <si>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</si>
  <si>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</si>
  <si>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</si>
  <si>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</si>
  <si>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</si>
  <si>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</si>
  <si>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</si>
  <si>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</si>
  <si>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</si>
  <si>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</si>
  <si>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</si>
  <si>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</si>
  <si>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</si>
  <si>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</si>
  <si>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</si>
  <si>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</si>
  <si>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</si>
  <si>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</si>
  <si>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</si>
  <si>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</si>
  <si>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</si>
  <si>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</si>
  <si>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</si>
  <si>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</si>
  <si>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</si>
  <si>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</si>
  <si>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</si>
  <si>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</si>
  <si>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</si>
  <si>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</si>
  <si>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</si>
  <si>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</si>
  <si>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</si>
  <si>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</si>
  <si>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</si>
  <si>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</si>
  <si>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</si>
  <si>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</si>
  <si>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</si>
  <si>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</si>
  <si>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</si>
  <si>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</si>
  <si>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</si>
  <si>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</si>
  <si>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</si>
  <si>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</si>
  <si>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</si>
  <si>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</si>
  <si>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</si>
  <si>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</si>
  <si>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</si>
  <si>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</si>
  <si>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</si>
  <si>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</si>
  <si>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</si>
  <si>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</si>
  <si>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</si>
  <si>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</si>
  <si>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</si>
  <si>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</si>
  <si>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</si>
  <si>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</si>
  <si>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</si>
  <si>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</si>
  <si>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</si>
  <si>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</si>
  <si>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</si>
  <si>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</si>
  <si>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</si>
  <si>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</si>
  <si>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</si>
  <si>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</si>
  <si>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</si>
  <si>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</si>
  <si>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</si>
  <si>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</si>
  <si>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</si>
  <si>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</si>
  <si>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</si>
  <si>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</si>
  <si>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</si>
  <si>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</si>
  <si>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</si>
  <si>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</si>
  <si>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</si>
  <si>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</si>
  <si>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</si>
  <si>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</si>
  <si>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</si>
  <si>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</si>
  <si>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</si>
  <si>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</si>
  <si>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</si>
  <si>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</si>
  <si>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</si>
  <si>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</si>
  <si>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</si>
  <si>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</si>
  <si>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</si>
  <si>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</si>
  <si>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</si>
  <si>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</si>
  <si>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</si>
  <si>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</si>
  <si>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</si>
  <si>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</si>
  <si>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</si>
  <si>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</si>
  <si>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</si>
  <si>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</si>
  <si>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</si>
  <si>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</si>
  <si>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</si>
  <si>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</si>
  <si>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</si>
  <si>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</si>
  <si>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</si>
  <si>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</si>
  <si>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</si>
  <si>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</si>
  <si>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</si>
  <si>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</si>
  <si>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</si>
  <si>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</si>
  <si>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</si>
  <si>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</si>
  <si>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</si>
  <si>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</si>
  <si>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</si>
  <si>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</si>
  <si>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</si>
  <si>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</si>
  <si>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</si>
  <si>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</si>
  <si>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</si>
  <si>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</si>
  <si>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</si>
  <si>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</si>
  <si>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</si>
  <si>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</si>
  <si>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</si>
  <si>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</si>
  <si>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</si>
  <si>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</si>
  <si>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</si>
  <si>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</si>
  <si>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</si>
  <si>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</si>
  <si>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</si>
  <si>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</si>
  <si>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</si>
  <si>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</si>
  <si>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</si>
  <si>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</si>
  <si>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</si>
  <si>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</si>
  <si>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</si>
  <si>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</si>
  <si>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</si>
  <si>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</si>
  <si>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</si>
  <si>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</si>
  <si>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</si>
  <si>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</si>
  <si>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</si>
  <si>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</si>
  <si>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</si>
  <si>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</si>
  <si>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</si>
  <si>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</si>
  <si>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</si>
  <si>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</si>
  <si>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</si>
  <si>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</si>
  <si>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</si>
  <si>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</si>
  <si>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</si>
  <si>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</si>
  <si>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</si>
  <si>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</si>
  <si>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</si>
  <si>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</si>
  <si>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</si>
  <si>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</si>
  <si>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</si>
  <si>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</si>
  <si>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</si>
  <si>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</si>
  <si>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</si>
  <si>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</si>
  <si>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</si>
  <si>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</si>
  <si>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</si>
  <si>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</si>
  <si>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</si>
  <si>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</si>
  <si>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</si>
  <si>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</si>
  <si>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</si>
  <si>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</si>
  <si>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</si>
  <si>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</si>
  <si>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</si>
  <si>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</si>
  <si>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</si>
  <si>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</si>
  <si>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</si>
  <si>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</si>
  <si>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</si>
  <si>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</si>
  <si>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</si>
  <si>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</si>
  <si>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</si>
  <si>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</si>
  <si>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</si>
  <si>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</si>
  <si>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</si>
  <si>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</si>
  <si>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</si>
  <si>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</si>
  <si>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</si>
  <si>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</si>
  <si>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</si>
  <si>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</si>
  <si>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</si>
  <si>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</si>
  <si>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</si>
  <si>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</si>
  <si>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</si>
  <si>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</si>
  <si>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</si>
  <si>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</si>
  <si>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</si>
  <si>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</si>
  <si>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</si>
  <si>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</si>
  <si>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</si>
  <si>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</si>
  <si>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</si>
  <si>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</si>
  <si>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</si>
  <si>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</si>
  <si>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</si>
  <si>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</si>
  <si>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</si>
  <si>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</si>
  <si>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</si>
  <si>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</si>
  <si>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</si>
  <si>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</si>
  <si>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</si>
  <si>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</si>
  <si>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</si>
  <si>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</si>
  <si>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</si>
  <si>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</si>
  <si>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</si>
  <si>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</si>
  <si>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</si>
  <si>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</si>
  <si>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</si>
  <si>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</si>
  <si>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</si>
  <si>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</si>
  <si>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</si>
  <si>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</si>
  <si>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</si>
  <si>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</si>
  <si>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</si>
  <si>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</si>
  <si>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</si>
  <si>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</si>
  <si>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</si>
  <si>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</si>
  <si>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</si>
  <si>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</si>
  <si>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</si>
  <si>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</si>
  <si>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</si>
  <si>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</si>
  <si>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</si>
  <si>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</si>
  <si>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</si>
  <si>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</si>
  <si>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</si>
  <si>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</si>
  <si>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</si>
  <si>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</si>
  <si>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</si>
  <si>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</si>
  <si>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</si>
  <si>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</si>
  <si>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</si>
  <si>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</si>
  <si>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</si>
  <si>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</si>
  <si>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</si>
  <si>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</si>
  <si>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</si>
  <si>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</si>
  <si>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</si>
  <si>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</si>
  <si>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</si>
  <si>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</si>
  <si>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</si>
  <si>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</si>
  <si>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</si>
  <si>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</si>
  <si>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</si>
  <si>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</si>
  <si>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</si>
  <si>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</si>
  <si>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</si>
  <si>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</si>
  <si>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</si>
  <si>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</si>
  <si>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</si>
  <si>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</si>
  <si>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</si>
  <si>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</si>
  <si>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</si>
  <si>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</si>
  <si>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</si>
  <si>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</si>
  <si>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</si>
  <si>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</si>
  <si>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</si>
  <si>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</si>
  <si>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</si>
  <si>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</si>
  <si>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</si>
  <si>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</si>
  <si>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</si>
  <si>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</si>
  <si>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</si>
  <si>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</si>
  <si>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</si>
  <si>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</si>
  <si>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</si>
  <si>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</si>
  <si>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</si>
  <si>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</si>
  <si>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</si>
  <si>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</si>
  <si>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</si>
  <si>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</si>
  <si>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</si>
  <si>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</si>
  <si>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</si>
  <si>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</si>
  <si>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</si>
  <si>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</si>
  <si>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</si>
  <si>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</si>
  <si>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</si>
  <si>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</si>
  <si>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</si>
  <si>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</si>
  <si>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</si>
  <si>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</si>
  <si>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</si>
  <si>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</si>
  <si>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</si>
  <si>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</si>
  <si>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</si>
  <si>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</si>
  <si>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</si>
  <si>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</si>
  <si>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</si>
  <si>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</si>
  <si>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</si>
  <si>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</si>
  <si>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</si>
  <si>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</si>
  <si>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</si>
  <si>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</si>
  <si>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</si>
  <si>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</si>
  <si>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</si>
  <si>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</si>
  <si>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</si>
  <si>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</si>
  <si>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</si>
  <si>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</si>
  <si>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</si>
  <si>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</si>
  <si>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</si>
  <si>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</si>
  <si>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</si>
  <si>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</si>
  <si>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</si>
  <si>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</si>
  <si>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</si>
  <si>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</si>
  <si>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</si>
  <si>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</si>
  <si>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</si>
  <si>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</si>
  <si>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</si>
  <si>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</si>
  <si>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</si>
  <si>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</si>
  <si>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</si>
  <si>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</si>
  <si>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</si>
  <si>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</si>
  <si>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</si>
  <si>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</si>
  <si>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</si>
  <si>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</si>
  <si>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</si>
  <si>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</si>
  <si>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</si>
  <si>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</si>
  <si>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</si>
  <si>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</si>
  <si>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</si>
  <si>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</si>
  <si>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</si>
  <si>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</si>
  <si>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</si>
  <si>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</si>
  <si>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</si>
  <si>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</si>
  <si>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</si>
  <si>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</si>
  <si>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</si>
  <si>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</si>
  <si>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</si>
  <si>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</si>
  <si>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</si>
  <si>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</si>
  <si>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</si>
  <si>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</si>
  <si>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</si>
  <si>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</si>
  <si>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</si>
  <si>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</si>
  <si>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</si>
  <si>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</si>
  <si>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</si>
  <si>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</si>
  <si>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</si>
  <si>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</si>
  <si>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</si>
  <si>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</si>
  <si>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</si>
  <si>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</si>
  <si>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</si>
  <si>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</si>
  <si>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</si>
  <si>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</si>
  <si>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</si>
  <si>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</si>
  <si>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</si>
  <si>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</si>
  <si>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</si>
  <si>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</si>
  <si>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</si>
  <si>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</si>
  <si>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</si>
  <si>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</si>
  <si>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</si>
  <si>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</si>
  <si>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</si>
  <si>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</si>
  <si>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</si>
  <si>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</si>
  <si>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</si>
  <si>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</si>
  <si>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</si>
  <si>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</si>
  <si>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</si>
  <si>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</si>
  <si>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</si>
  <si>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</si>
  <si>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</si>
  <si>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</si>
  <si>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</si>
  <si>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</si>
  <si>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</si>
  <si>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</si>
  <si>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</si>
  <si>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</si>
  <si>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</si>
  <si>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</si>
  <si>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</si>
  <si>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</si>
  <si>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</si>
  <si>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</si>
  <si>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</si>
  <si>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</si>
  <si>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</si>
  <si>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</si>
  <si>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</si>
  <si>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</si>
  <si>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</si>
  <si>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</si>
  <si>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</si>
  <si>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</si>
  <si>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</si>
  <si>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</si>
  <si>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</si>
  <si>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</si>
  <si>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</si>
  <si>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</si>
  <si>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</si>
  <si>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</si>
  <si>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</si>
  <si>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</si>
  <si>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</si>
  <si>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</si>
  <si>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</si>
  <si>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</si>
  <si>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</si>
  <si>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</si>
  <si>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</si>
  <si>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</si>
  <si>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</si>
  <si>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</si>
  <si>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</si>
  <si>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</si>
  <si>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</si>
  <si>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</si>
  <si>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</si>
  <si>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</si>
  <si>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</si>
  <si>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</si>
  <si>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</si>
  <si>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</si>
  <si>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</si>
  <si>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</si>
  <si>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</si>
  <si>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</si>
  <si>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</si>
  <si>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</si>
  <si>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</si>
  <si>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</si>
  <si>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</si>
  <si>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</si>
  <si>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</si>
  <si>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</si>
  <si>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</si>
  <si>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</si>
  <si>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</si>
  <si>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</si>
  <si>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</si>
  <si>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</si>
  <si>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</si>
  <si>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</si>
  <si>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</si>
  <si>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</si>
  <si>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</si>
  <si>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</si>
  <si>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</si>
  <si>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</si>
  <si>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</si>
  <si>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</si>
  <si>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</si>
  <si>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</si>
  <si>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</si>
  <si>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</si>
  <si>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</si>
  <si>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</si>
  <si>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</si>
  <si>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</si>
  <si>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</si>
  <si>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</si>
  <si>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</si>
  <si>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</si>
  <si>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</si>
  <si>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</si>
  <si>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</si>
  <si>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</si>
  <si>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</si>
  <si>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</si>
  <si>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</si>
  <si>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</si>
  <si>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</si>
  <si>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</si>
  <si>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</si>
  <si>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</si>
  <si>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</si>
  <si>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</si>
  <si>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</si>
  <si>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</si>
  <si>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</si>
  <si>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</si>
  <si>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</si>
  <si>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</si>
  <si>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</si>
  <si>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</si>
  <si>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</si>
  <si>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</si>
  <si>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</si>
  <si>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</si>
  <si>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</si>
  <si>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</si>
  <si>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</si>
  <si>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</si>
  <si>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</si>
  <si>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</si>
  <si>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</si>
  <si>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</si>
  <si>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</si>
  <si>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</si>
  <si>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</si>
  <si>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</si>
  <si>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</si>
  <si>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</si>
  <si>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</si>
  <si>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</si>
  <si>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</si>
  <si>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</si>
  <si>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</si>
  <si>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</si>
  <si>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</si>
  <si>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</si>
  <si>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</si>
  <si>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</si>
  <si>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</si>
  <si>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</si>
  <si>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</si>
  <si>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</si>
  <si>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</si>
  <si>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</si>
  <si>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</si>
  <si>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</si>
  <si>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</si>
  <si>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</si>
  <si>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</si>
  <si>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</si>
  <si>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</si>
  <si>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</si>
  <si>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</si>
  <si>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</si>
  <si>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</si>
  <si>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</si>
  <si>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</si>
  <si>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</si>
  <si>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</si>
  <si>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</si>
  <si>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</si>
  <si>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</si>
  <si>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</si>
  <si>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</si>
  <si>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</si>
  <si>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</si>
  <si>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</si>
  <si>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</si>
  <si>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</si>
  <si>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</si>
  <si>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</si>
  <si>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</si>
  <si>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</si>
  <si>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</si>
  <si>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</si>
  <si>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</si>
  <si>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</si>
  <si>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</si>
  <si>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</si>
  <si>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</si>
  <si>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</si>
  <si>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</si>
  <si>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</si>
  <si>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</si>
  <si>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</si>
  <si>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</si>
  <si>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</si>
  <si>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</si>
  <si>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</si>
  <si>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</si>
  <si>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</si>
  <si>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</si>
  <si>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</si>
  <si>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</si>
  <si>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</si>
  <si>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</si>
  <si>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</si>
  <si>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</si>
  <si>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</si>
  <si>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</si>
  <si>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</si>
  <si>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</si>
  <si>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</si>
  <si>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</si>
  <si>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</si>
  <si>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</si>
  <si>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</si>
  <si>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</si>
  <si>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</si>
  <si>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</si>
  <si>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</si>
  <si>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</si>
  <si>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</si>
  <si>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</si>
  <si>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</si>
  <si>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</si>
  <si>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</si>
  <si>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</si>
  <si>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</si>
  <si>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</si>
  <si>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</si>
  <si>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</si>
  <si>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</si>
  <si>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</si>
  <si>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</si>
  <si>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</si>
  <si>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</si>
  <si>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</si>
  <si>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</si>
  <si>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</si>
  <si>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</si>
  <si>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</si>
  <si>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</si>
  <si>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</si>
  <si>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</si>
  <si>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</si>
  <si>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</si>
  <si>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</si>
  <si>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</si>
  <si>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</si>
  <si>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</si>
  <si>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</si>
  <si>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</si>
  <si>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</si>
  <si>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</si>
  <si>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</si>
  <si>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</si>
  <si>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</si>
  <si>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</si>
  <si>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</si>
  <si>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</si>
  <si>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</si>
  <si>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</si>
  <si>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</si>
  <si>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</si>
  <si>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</si>
  <si>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</si>
  <si>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</si>
  <si>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</si>
  <si>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</si>
  <si>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</si>
  <si>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</si>
  <si>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</si>
  <si>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</si>
  <si>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</si>
  <si>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</si>
  <si>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</si>
  <si>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</si>
  <si>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</si>
  <si>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</si>
  <si>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</si>
  <si>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</si>
  <si>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</si>
  <si>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</si>
  <si>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</si>
  <si>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</si>
  <si>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</si>
  <si>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</si>
  <si>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</si>
  <si>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</si>
  <si>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</si>
  <si>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</si>
  <si>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</si>
  <si>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</si>
  <si>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</si>
  <si>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</si>
  <si>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</si>
  <si>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</si>
  <si>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</si>
  <si>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</si>
  <si>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</si>
  <si>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</si>
  <si>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</si>
  <si>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</si>
  <si>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</si>
  <si>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</si>
  <si>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</si>
  <si>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</si>
  <si>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</si>
  <si>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</si>
  <si>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</si>
  <si>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</si>
  <si>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</si>
  <si>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</si>
  <si>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</si>
  <si>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</si>
  <si>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</si>
  <si>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</si>
  <si>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</si>
  <si>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</si>
  <si>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</si>
  <si>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</si>
  <si>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</si>
  <si>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</si>
  <si>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</si>
  <si>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</si>
  <si>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</si>
  <si>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</si>
  <si>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</si>
  <si>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</si>
  <si>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</si>
  <si>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</si>
  <si>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</si>
  <si>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</si>
  <si>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</si>
  <si>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</si>
  <si>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</si>
  <si>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</si>
  <si>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</si>
  <si>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</si>
  <si>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</si>
  <si>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</si>
  <si>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</si>
  <si>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</si>
  <si>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</si>
  <si>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</si>
  <si>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</si>
  <si>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</si>
  <si>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</si>
  <si>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</si>
  <si>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</si>
  <si>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</si>
  <si>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</si>
  <si>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</si>
  <si>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</si>
  <si>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</si>
  <si>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</si>
  <si>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</si>
  <si>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</si>
  <si>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</si>
  <si>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</si>
  <si>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</si>
  <si>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</si>
  <si>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</si>
  <si>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</si>
  <si>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</si>
  <si>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</si>
  <si>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</si>
  <si>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</si>
  <si>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</si>
  <si>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</si>
  <si>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</si>
  <si>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</si>
  <si>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</si>
  <si>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</si>
  <si>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</si>
  <si>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</si>
  <si>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</si>
  <si>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</si>
  <si>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</si>
  <si>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</si>
  <si>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</si>
  <si>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</si>
  <si>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</si>
  <si>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</si>
  <si>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</si>
  <si>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</si>
  <si>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</si>
  <si>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</si>
  <si>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</si>
  <si>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</si>
  <si>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</si>
  <si>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</si>
  <si>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</si>
  <si>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</si>
  <si>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</si>
  <si>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</si>
  <si>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</si>
  <si>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</si>
  <si>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</si>
  <si>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</si>
  <si>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</si>
  <si>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</si>
  <si>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</si>
  <si>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</si>
  <si>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</si>
  <si>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</si>
  <si>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</si>
  <si>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</si>
  <si>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</si>
  <si>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</si>
  <si>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</si>
  <si>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</si>
  <si>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</si>
  <si>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</si>
  <si>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</si>
  <si>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</si>
  <si>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</si>
  <si>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</si>
  <si>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</si>
  <si>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</si>
  <si>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</si>
  <si>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</si>
  <si>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</si>
  <si>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</si>
  <si>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</si>
  <si>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</si>
  <si>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</si>
  <si>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</si>
  <si>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</si>
  <si>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</si>
  <si>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</si>
  <si>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</si>
  <si>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</si>
  <si>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</si>
  <si>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</si>
  <si>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</si>
  <si>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</si>
  <si>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</si>
  <si>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</si>
  <si>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</si>
  <si>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</si>
  <si>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</si>
  <si>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</si>
  <si>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</si>
  <si>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</si>
  <si>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</si>
  <si>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</si>
  <si>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</si>
  <si>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</si>
  <si>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</si>
  <si>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</si>
  <si>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</si>
  <si>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</si>
  <si>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</si>
  <si>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</si>
  <si>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</si>
  <si>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</si>
  <si>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</si>
  <si>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</si>
  <si>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</si>
  <si>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</si>
  <si>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</si>
  <si>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</si>
  <si>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</si>
  <si>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</si>
  <si>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</si>
  <si>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</si>
  <si>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</si>
  <si>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</si>
  <si>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</si>
  <si>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</si>
  <si>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</si>
  <si>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</si>
  <si>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</si>
  <si>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</si>
  <si>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</si>
  <si>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</si>
  <si>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</si>
  <si>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</si>
  <si>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</si>
  <si>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</si>
  <si>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</si>
  <si>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</si>
  <si>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</si>
  <si>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</si>
  <si>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</si>
  <si>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</si>
  <si>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</si>
  <si>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</si>
  <si>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</si>
  <si>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</si>
  <si>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</si>
  <si>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</si>
  <si>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</si>
  <si>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</si>
  <si>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</si>
  <si>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</si>
  <si>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</si>
  <si>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</si>
  <si>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</si>
  <si>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</si>
  <si>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</si>
  <si>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</si>
  <si>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</si>
  <si>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</si>
  <si>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</si>
  <si>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</si>
  <si>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</si>
  <si>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</si>
  <si>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</si>
  <si>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</si>
  <si>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</si>
  <si>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</si>
  <si>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</si>
  <si>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</si>
  <si>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</si>
  <si>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</si>
  <si>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</si>
  <si>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</si>
  <si>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</si>
  <si>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</si>
  <si>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</si>
  <si>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</si>
  <si>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</si>
  <si>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</si>
  <si>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</si>
  <si>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</si>
  <si>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</si>
  <si>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</si>
  <si>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</si>
  <si>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</si>
  <si>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</si>
  <si>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</si>
  <si>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</si>
  <si>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</si>
  <si>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</si>
  <si>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</si>
  <si>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</si>
  <si>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</si>
  <si>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</si>
  <si>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</si>
  <si>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</si>
  <si>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</si>
  <si>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</si>
  <si>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</si>
  <si>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</si>
  <si>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</si>
  <si>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</si>
  <si>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</si>
  <si>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</si>
  <si>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</si>
  <si>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</si>
  <si>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</si>
  <si>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</si>
  <si>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</si>
  <si>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</si>
  <si>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</si>
  <si>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</si>
  <si>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</si>
  <si>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</si>
  <si>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</si>
  <si>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</si>
  <si>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</si>
  <si>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</si>
  <si>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</si>
  <si>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</si>
  <si>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</si>
  <si>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</si>
  <si>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</si>
  <si>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</si>
  <si>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</si>
  <si>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</si>
  <si>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</si>
  <si>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</si>
  <si>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</si>
  <si>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</si>
  <si>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</si>
  <si>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</si>
  <si>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</si>
  <si>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</si>
  <si>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</si>
  <si>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</si>
  <si>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</si>
  <si>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</si>
  <si>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</si>
  <si>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</si>
  <si>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</si>
  <si>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</si>
  <si>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</si>
  <si>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</si>
  <si>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</si>
  <si>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</si>
  <si>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</si>
  <si>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</si>
  <si>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</si>
  <si>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</si>
  <si>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</si>
  <si>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</si>
  <si>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</si>
  <si>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</si>
  <si>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</si>
  <si>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</si>
  <si>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</si>
  <si>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</si>
  <si>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</si>
  <si>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</si>
  <si>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</si>
  <si>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</si>
  <si>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</si>
  <si>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</si>
  <si>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</si>
  <si>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</si>
  <si>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</si>
  <si>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</si>
  <si>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</si>
  <si>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</si>
  <si>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</si>
  <si>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</si>
  <si>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</si>
  <si>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</si>
  <si>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</si>
  <si>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</si>
  <si>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</si>
  <si>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</si>
  <si>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</si>
  <si>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</si>
  <si>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</si>
  <si>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</si>
  <si>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</si>
  <si>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</si>
  <si>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</si>
  <si>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</si>
  <si>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</si>
  <si>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</si>
  <si>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</si>
  <si>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</si>
  <si>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</si>
  <si>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</si>
  <si>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</si>
  <si>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</si>
  <si>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</si>
  <si>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</si>
  <si>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</si>
  <si>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</si>
  <si>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</si>
  <si>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</si>
  <si>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</si>
  <si>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</si>
  <si>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</si>
  <si>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</si>
  <si>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</si>
  <si>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</si>
  <si>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</si>
  <si>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</si>
  <si>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</si>
  <si>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</si>
  <si>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</si>
  <si>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</si>
  <si>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</si>
  <si>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</si>
  <si>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</si>
  <si>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</si>
  <si>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</si>
  <si>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</si>
  <si>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</si>
  <si>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</si>
  <si>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</si>
  <si>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</si>
  <si>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</si>
  <si>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</si>
  <si>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</si>
  <si>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</si>
  <si>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</si>
  <si>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</si>
  <si>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</si>
  <si>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</si>
  <si>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</si>
  <si>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</si>
  <si>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</si>
  <si>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</si>
  <si>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</si>
  <si>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</si>
  <si>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</si>
  <si>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</si>
  <si>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</si>
  <si>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</si>
  <si>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</si>
  <si>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</si>
  <si>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</si>
  <si>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</si>
  <si>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</si>
  <si>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</si>
  <si>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</si>
  <si>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</si>
  <si>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</si>
  <si>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</si>
  <si>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</si>
  <si>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</si>
  <si>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</si>
  <si>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</si>
  <si>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</si>
  <si>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</si>
  <si>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</si>
  <si>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</si>
  <si>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</si>
  <si>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</si>
  <si>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</si>
  <si>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</si>
  <si>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</si>
  <si>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</si>
  <si>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</si>
  <si>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</si>
  <si>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</si>
  <si>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</si>
  <si>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</si>
  <si>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</si>
  <si>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</si>
  <si>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</si>
  <si>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</si>
  <si>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</si>
  <si>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</si>
  <si>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</si>
  <si>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</si>
  <si>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</si>
  <si>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</si>
  <si>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</si>
  <si>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</si>
  <si>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</si>
  <si>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</si>
  <si>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</si>
  <si>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</si>
  <si>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</si>
  <si>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</si>
  <si>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</si>
  <si>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</si>
  <si>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</si>
  <si>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</si>
  <si>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</si>
  <si>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</si>
  <si>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</si>
  <si>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</si>
  <si>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</si>
  <si>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</si>
  <si>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</si>
  <si>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</si>
  <si>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</si>
  <si>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</si>
  <si>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</si>
  <si>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</si>
  <si>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</si>
  <si>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</si>
  <si>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</si>
  <si>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</si>
  <si>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</si>
  <si>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</si>
  <si>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</si>
  <si>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</si>
  <si>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</si>
  <si>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</si>
  <si>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</si>
  <si>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</si>
  <si>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</si>
  <si>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</si>
  <si>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</si>
  <si>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</si>
  <si>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</si>
  <si>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</si>
  <si>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</si>
  <si>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</si>
  <si>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</si>
  <si>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</si>
  <si>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</si>
  <si>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</si>
  <si>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</si>
  <si>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</si>
  <si>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</si>
  <si>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</si>
  <si>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</si>
  <si>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</si>
  <si>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</si>
  <si>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</si>
  <si>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</si>
  <si>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</si>
  <si>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</si>
  <si>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</si>
  <si>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</si>
  <si>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</si>
  <si>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</si>
  <si>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</si>
  <si>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</si>
  <si>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</si>
  <si>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</si>
  <si>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</si>
  <si>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</si>
  <si>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</si>
  <si>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</si>
  <si>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</si>
  <si>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</si>
  <si>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</si>
  <si>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</si>
  <si>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</si>
  <si>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</si>
  <si>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</si>
  <si>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</si>
  <si>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</si>
  <si>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</si>
  <si>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</si>
  <si>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</si>
  <si>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</si>
  <si>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</si>
  <si>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</si>
  <si>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</si>
  <si>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</si>
  <si>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</si>
  <si>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</si>
  <si>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</si>
  <si>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</si>
  <si>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</si>
  <si>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</si>
  <si>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</si>
  <si>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</si>
  <si>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</si>
  <si>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</si>
  <si>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</si>
  <si>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</si>
  <si>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</si>
  <si>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</si>
  <si>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</si>
  <si>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</si>
  <si>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</si>
  <si>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</si>
  <si>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</si>
  <si>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</si>
  <si>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</si>
  <si>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</si>
  <si>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</si>
  <si>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</si>
  <si>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</si>
  <si>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</si>
  <si>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</si>
  <si>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</si>
  <si>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</si>
  <si>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</si>
  <si>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</si>
  <si>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</si>
  <si>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</si>
  <si>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</si>
  <si>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</si>
  <si>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</si>
  <si>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</si>
  <si>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</si>
  <si>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</si>
  <si>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</si>
  <si>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</si>
  <si>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</si>
  <si>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</si>
  <si>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</si>
  <si>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</si>
  <si>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</si>
  <si>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</si>
  <si>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</si>
  <si>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</si>
  <si>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</si>
  <si>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</si>
  <si>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</si>
  <si>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</si>
  <si>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</si>
  <si>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</si>
  <si>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</si>
  <si>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</si>
  <si>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</si>
  <si>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</si>
  <si>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</si>
  <si>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</si>
  <si>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</si>
  <si>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</si>
  <si>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</si>
  <si>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</si>
  <si>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</si>
  <si>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</si>
  <si>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</si>
  <si>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</si>
  <si>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</si>
  <si>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</si>
  <si>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</si>
  <si>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</si>
  <si>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</si>
  <si>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</si>
  <si>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</si>
  <si>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</si>
  <si>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</si>
  <si>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</si>
  <si>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</si>
  <si>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</si>
  <si>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</si>
  <si>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</si>
  <si>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</si>
  <si>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</si>
  <si>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</si>
  <si>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</si>
  <si>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</si>
  <si>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</si>
  <si>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</si>
  <si>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</si>
  <si>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</si>
  <si>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</si>
  <si>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</si>
  <si>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</si>
  <si>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</si>
  <si>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</si>
  <si>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</si>
  <si>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</si>
  <si>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</si>
  <si>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</si>
  <si>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</si>
  <si>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</si>
  <si>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</si>
  <si>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</si>
  <si>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</si>
  <si>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</si>
  <si>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</si>
  <si>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</si>
  <si>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</si>
  <si>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</si>
  <si>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</si>
  <si>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</si>
  <si>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</si>
  <si>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</si>
  <si>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</si>
  <si>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</si>
  <si>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</si>
  <si>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</si>
  <si>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</si>
  <si>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</si>
  <si>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</si>
  <si>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</si>
  <si>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</si>
  <si>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</si>
  <si>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</si>
  <si>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</si>
  <si>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</si>
  <si>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</si>
  <si>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</si>
  <si>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</si>
  <si>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</si>
  <si>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</si>
  <si>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</si>
  <si>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</si>
  <si>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</si>
  <si>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</si>
  <si>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</si>
  <si>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</si>
  <si>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</si>
  <si>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</si>
  <si>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</si>
  <si>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</si>
  <si>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</si>
  <si>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</si>
  <si>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</si>
  <si>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</si>
  <si>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</si>
  <si>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</si>
  <si>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</si>
  <si>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</si>
  <si>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</si>
  <si>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</si>
  <si>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</si>
  <si>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</si>
  <si>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</si>
  <si>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</si>
  <si>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</si>
  <si>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</si>
  <si>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</si>
  <si>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</si>
  <si>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</si>
  <si>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</si>
  <si>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</si>
  <si>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</si>
  <si>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</si>
  <si>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</si>
  <si>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</si>
  <si>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</si>
  <si>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</si>
  <si>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</si>
  <si>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</si>
  <si>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</si>
  <si>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</si>
  <si>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</si>
  <si>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</si>
  <si>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</si>
  <si>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</si>
  <si>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</si>
  <si>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</si>
  <si>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</si>
  <si>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</si>
  <si>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</si>
  <si>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</si>
  <si>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</si>
  <si>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</si>
  <si>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</si>
  <si>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</si>
  <si>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</si>
  <si>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</si>
  <si>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</si>
  <si>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</si>
  <si>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</si>
  <si>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</si>
  <si>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</si>
  <si>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</si>
  <si>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</si>
  <si>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</si>
  <si>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</si>
  <si>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</si>
  <si>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</si>
  <si>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</si>
  <si>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</si>
  <si>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</si>
  <si>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</si>
  <si>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</si>
  <si>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</si>
  <si>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</si>
  <si>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</si>
  <si>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</si>
  <si>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</si>
  <si>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</si>
  <si>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</si>
  <si>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</si>
  <si>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</si>
  <si>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</si>
  <si>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</si>
  <si>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</si>
  <si>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</si>
  <si>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</si>
  <si>
    <t>Skill_MonsterMatrix</t>
    <phoneticPr fontId="46" type="noConversion"/>
  </si>
  <si>
    <t>90000101;0;3,3,5;0.7,0.7;0.5,0.6,0.5,0.5,0.5,0,0,0,0;0,0,0,0,0</t>
    <phoneticPr fontId="46" type="noConversion"/>
  </si>
  <si>
    <t>90000141;0;1;2;0.75,0.8,0.8,0.8,0.8,0.8,0.8,0.8,0.8;0,0,0,0,0;90000141,90000142,90000143,90000144,90000145</t>
  </si>
  <si>
    <t>90000141;0;1;2;0.75,0.7,0.7,0.7,0.7,0.7,0.7,0.7,0.7;0,0,0,0,0;90000141,90000142,90000143,90000144,90000145</t>
  </si>
  <si>
    <t>90000142;0;1;2;0.75,0.75,0.75,0.75,0.75,0.75,0.75,0.75,0.75;0,0,0,0,0;90000141,90000142,90000143,90000144,90000145</t>
  </si>
  <si>
    <t>90000143;0;1;2;0.75,0.8,0.8,0.8,0.8,0.8,0.8,0.8,0.8;0,0,0,0,0;90000141,90000142,90000143,90000144,90000145</t>
  </si>
  <si>
    <t>90000144;0;1;2;0.75,0.85,0.85,0.85,0.85,1,1,1,1;0,0,0,0,0;90000141,90000142,90000143,90000144,90000145</t>
  </si>
  <si>
    <t>90000145;0;1;2;0.75,0.9,0.9,0.9,0.9,1,1,1,1;0,0,0,0,0;90000141,90000142,90000143,90000144,90000145</t>
  </si>
  <si>
    <t>逐风者:职业专精</t>
    <phoneticPr fontId="46" type="noConversion"/>
  </si>
  <si>
    <t>暴击攻击有35%概率向目标触发精灵之击的技能</t>
    <phoneticPr fontId="46" type="noConversion"/>
  </si>
  <si>
    <t>守护之击</t>
    <phoneticPr fontId="46" type="noConversion"/>
  </si>
  <si>
    <t>冰锥之击</t>
    <phoneticPr fontId="46" type="noConversion"/>
  </si>
  <si>
    <t>攻击有15%概率召唤1个火舌守卫协助自身战斗</t>
    <phoneticPr fontId="46" type="noConversion"/>
  </si>
  <si>
    <t>攻击有15%概率释放震荡射击</t>
    <phoneticPr fontId="46" type="noConversion"/>
  </si>
  <si>
    <t>72009036;0;1;1</t>
    <phoneticPr fontId="46" type="noConversion"/>
  </si>
  <si>
    <t>普通攻击有15%概率将目标眩晕1秒,并使自身攻击速度提升200%且普攻对怪伤害提升40%,持续5秒,有30%的概率恢复自身10点能量值</t>
    <phoneticPr fontId="46" type="noConversion"/>
  </si>
  <si>
    <t>熔岩击</t>
  </si>
  <si>
    <t>天地连击</t>
  </si>
  <si>
    <t>天地击</t>
  </si>
  <si>
    <t>替身天地连击</t>
  </si>
  <si>
    <t>隐身剑击</t>
  </si>
  <si>
    <t>幻影冲锋击</t>
  </si>
  <si>
    <t>击击</t>
  </si>
  <si>
    <t>封魔击</t>
  </si>
  <si>
    <t>炎龙烈焰击</t>
  </si>
  <si>
    <t>忍术十字击</t>
  </si>
  <si>
    <t>顺击</t>
  </si>
  <si>
    <t>血量低于60%时每隔16秒立即在自身脚底下立即生成领域对敌人每秒造成80%伤害和60%减速，敌人若处于领域中则立即释放烈焰击技能</t>
  </si>
  <si>
    <t>每五次普攻对自己前方区域造成200%伤害,并眩晕目标2秒随后朝敌人方向快速冲刺随后对敌人进行一个挥砍造成150%伤害和60%减速效果,若命中敌人则立即释放烈焰击</t>
  </si>
  <si>
    <t>立即对自身范围挥击造成150%伤害和1秒眩晕,如果目标附带黑暗印记，会对目标周围产出黑暗冲击效果并驱散目标的黑暗印记效果，立即造成200%+150%*状态层数伤害</t>
  </si>
  <si>
    <t>召唤一个暗影幻影协助自身进行战斗，暗影幻影无法选中并且每普攻有20%几率释放黑暗洗礼技能当暗影幻影进行8次普攻将释放幻影冲锋击，暗影幻影持续时间18秒</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</si>
  <si>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</si>
  <si>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</si>
  <si>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朝敌人方向快速冲刺随后对敌人进行一个挥砍造成150%伤害和60%减速效果,若命中敌人则立即再次释放</t>
    <phoneticPr fontId="46" type="noConversion"/>
  </si>
  <si>
    <t>向敌人进行撕咬，造成150%伤害和60%减速持续5秒，并恢复1%最大生命值</t>
    <phoneticPr fontId="46" type="noConversion"/>
  </si>
  <si>
    <t>30%的概率恢复自身15点能量值</t>
    <phoneticPr fontId="46" type="noConversion"/>
  </si>
  <si>
    <t>203203,0.9</t>
    <phoneticPr fontId="46" type="noConversion"/>
  </si>
  <si>
    <t>203303,0.995</t>
    <phoneticPr fontId="46" type="noConversion"/>
  </si>
  <si>
    <t>吟唱0.5秒,召唤一只强力的战熊协助自己进行攻击,分身继承自身90%属性,附加嘲讽、崩裂技能</t>
  </si>
  <si>
    <t>吟唱0.5秒,召唤一只强力的战熊协助自己进行攻击,分身继承自身100%属性,附加嘲讽、崩裂、重击技能</t>
  </si>
  <si>
    <t>吟唱0.5秒,召唤一只强力的战熊协助自己进行攻击,分身继承自身110%属性,附加嘲讽、崩裂、重击、生命技能</t>
  </si>
  <si>
    <t>吟唱0.5秒,召唤一只强力的战熊协助自己进行攻击,分身继承自身120%属性,附加嘲讽、崩裂、重击、生命、燃烧技能</t>
  </si>
  <si>
    <t>Skill_ComTargetMove_Damge_1</t>
    <phoneticPr fontId="46" type="noConversion"/>
  </si>
  <si>
    <t>受到怪物技能伤害降低100%，受到玩家伤害降低60%</t>
    <phoneticPr fontId="46" type="noConversion"/>
  </si>
  <si>
    <t>203303,1;205903,0.6</t>
    <phoneticPr fontId="46" type="noConversion"/>
  </si>
  <si>
    <t>使自己普通攻击提升40%,攻击提升20%+600点攻击,攻击速度提升100%,并使自身攻击时有概率触发闪电链,目标附加感电状态,每层感电状态是其受到普攻伤害提升5%,移动速度降低10%,持续2秒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</si>
  <si>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使自己普通攻击提升40%,攻击提升20%+900点攻击,攻击速度提升100%,并使自身攻击时有概率触发闪电链,目标附加感电状态,每层感电状态是其受到普攻伤害提升5%,移动速度降低10%,持续2秒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</si>
  <si>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使自己普通攻击提升40%,攻击提升25%+1200点攻击,攻击速度提升100%,并使自身攻击时有概率触发闪电链,目标附加感电状态,每层感电状态是其受到普攻伤害提升5%,移动速度降低10%,持续2秒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</si>
  <si>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使自己普通攻击提升40%,攻击提升25%+1500点攻击,攻击速度提升100%,并使自身攻击时有概率触发闪电链,目标附加感电状态,每层感电状态是其受到普攻伤害提升5%,移动速度降低10%,持续2秒  感电最多附加3层,持续20秒</t>
    <phoneticPr fontId="46" type="noConversion"/>
  </si>
  <si>
    <t>使自己普通攻击提升40%,攻击提升30%+1800点攻击,攻击速度提升100%,并使自身攻击时有概率触发闪电链,目标附加感电状态,每层感电状态是其受到普攻伤害提升5%,移动速度降低10%,持续2秒  感电最多附加3层,持续20秒</t>
    <phoneticPr fontId="46" type="noConversion"/>
  </si>
  <si>
    <t>攻击和释放技能有10%概率释放冲击波技能</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</si>
</sst>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2"/>
  <sheetViews>
    <sheetView showGridLines="0" tabSelected="1" zoomScaleNormal="100" workbookViewId="0">
      <pane xSplit="4" ySplit="5" topLeftCell="BB683" activePane="bottomRight" state="frozen"/>
      <selection pane="topRight"/>
      <selection pane="bottomLeft"/>
      <selection pane="bottomRight" activeCell="BB697" sqref="BB697"/>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2773</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2770</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2868</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10</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2905</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747</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748</v>
      </c>
      <c r="AT385" s="91" t="s">
        <v>161</v>
      </c>
      <c r="AU385" s="92" t="s">
        <v>358</v>
      </c>
      <c r="AV385" s="92">
        <v>10001005</v>
      </c>
      <c r="AW385" s="289" t="s">
        <v>749</v>
      </c>
      <c r="AX385" s="95" t="s">
        <v>162</v>
      </c>
      <c r="AY385" s="95">
        <v>0</v>
      </c>
      <c r="AZ385" s="94">
        <v>0</v>
      </c>
      <c r="BA385" s="94">
        <v>0</v>
      </c>
      <c r="BB385" s="145" t="s">
        <v>750</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751</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752</v>
      </c>
      <c r="AS386" s="292" t="s">
        <v>753</v>
      </c>
      <c r="AT386" s="95" t="s">
        <v>160</v>
      </c>
      <c r="AU386" s="93" t="s">
        <v>351</v>
      </c>
      <c r="AV386" s="92">
        <v>0</v>
      </c>
      <c r="AW386" s="289" t="s">
        <v>754</v>
      </c>
      <c r="AX386" s="91" t="s">
        <v>162</v>
      </c>
      <c r="AY386" s="93">
        <v>0</v>
      </c>
      <c r="AZ386" s="94">
        <v>0</v>
      </c>
      <c r="BA386" s="94">
        <v>0</v>
      </c>
      <c r="BB386" s="104" t="s">
        <v>755</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756</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757</v>
      </c>
      <c r="AX387" s="91" t="s">
        <v>162</v>
      </c>
      <c r="AY387" s="93" t="s">
        <v>758</v>
      </c>
      <c r="AZ387" s="94">
        <v>0</v>
      </c>
      <c r="BA387" s="94">
        <v>0</v>
      </c>
      <c r="BB387" s="104" t="s">
        <v>759</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760</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761</v>
      </c>
      <c r="AX388" s="91" t="s">
        <v>162</v>
      </c>
      <c r="AY388" s="93">
        <v>0</v>
      </c>
      <c r="AZ388" s="94">
        <v>0</v>
      </c>
      <c r="BA388" s="94">
        <v>0</v>
      </c>
      <c r="BB388" s="104" t="s">
        <v>762</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763</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753</v>
      </c>
      <c r="AT389" s="91" t="s">
        <v>160</v>
      </c>
      <c r="AU389" s="93" t="s">
        <v>171</v>
      </c>
      <c r="AV389" s="92">
        <v>0</v>
      </c>
      <c r="AW389" s="92">
        <v>0</v>
      </c>
      <c r="AX389" s="122" t="s">
        <v>172</v>
      </c>
      <c r="AY389" s="93">
        <v>1</v>
      </c>
      <c r="AZ389" s="94">
        <v>0</v>
      </c>
      <c r="BA389" s="94">
        <v>0</v>
      </c>
      <c r="BB389" s="104" t="s">
        <v>764</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765</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761</v>
      </c>
      <c r="AX390" s="91" t="s">
        <v>162</v>
      </c>
      <c r="AY390" s="93">
        <v>0</v>
      </c>
      <c r="AZ390" s="94">
        <v>0</v>
      </c>
      <c r="BA390" s="94">
        <v>0</v>
      </c>
      <c r="BB390" s="104" t="s">
        <v>766</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767</v>
      </c>
      <c r="AS391" s="296" t="s">
        <v>768</v>
      </c>
      <c r="AT391" s="127" t="s">
        <v>216</v>
      </c>
      <c r="AU391" s="136">
        <v>0</v>
      </c>
      <c r="AV391" s="136">
        <v>0</v>
      </c>
      <c r="AW391" s="136">
        <v>62006101</v>
      </c>
      <c r="AX391" s="130" t="s">
        <v>162</v>
      </c>
      <c r="AY391" s="126">
        <v>0</v>
      </c>
      <c r="AZ391" s="128">
        <v>0</v>
      </c>
      <c r="BA391" s="128">
        <v>0</v>
      </c>
      <c r="BB391" s="146" t="s">
        <v>769</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770</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771</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772</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768</v>
      </c>
      <c r="AT393" s="127" t="s">
        <v>199</v>
      </c>
      <c r="AU393" s="126" t="s">
        <v>171</v>
      </c>
      <c r="AV393" s="129">
        <v>10000011</v>
      </c>
      <c r="AW393" s="129">
        <v>62006102</v>
      </c>
      <c r="AX393" s="127" t="s">
        <v>172</v>
      </c>
      <c r="AY393" s="126">
        <v>0</v>
      </c>
      <c r="AZ393" s="128">
        <v>0</v>
      </c>
      <c r="BA393" s="128">
        <v>0</v>
      </c>
      <c r="BB393" s="147" t="s">
        <v>773</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774</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2887</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768</v>
      </c>
      <c r="AT395" s="130" t="s">
        <v>216</v>
      </c>
      <c r="AU395" s="129" t="s">
        <v>358</v>
      </c>
      <c r="AV395" s="129">
        <v>10001005</v>
      </c>
      <c r="AW395" s="129">
        <v>62006104</v>
      </c>
      <c r="AX395" s="130" t="s">
        <v>162</v>
      </c>
      <c r="AY395" s="130">
        <v>0</v>
      </c>
      <c r="AZ395" s="128">
        <v>0</v>
      </c>
      <c r="BA395" s="128">
        <v>0</v>
      </c>
      <c r="BB395" s="148" t="s">
        <v>775</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776</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777</v>
      </c>
      <c r="AT396" s="54" t="s">
        <v>161</v>
      </c>
      <c r="AU396" s="55" t="s">
        <v>351</v>
      </c>
      <c r="AV396" s="60">
        <v>10000007</v>
      </c>
      <c r="AW396" s="284" t="s">
        <v>778</v>
      </c>
      <c r="AX396" s="54" t="s">
        <v>382</v>
      </c>
      <c r="AY396" s="55" t="s">
        <v>779</v>
      </c>
      <c r="AZ396" s="61">
        <v>0</v>
      </c>
      <c r="BA396" s="61">
        <v>0</v>
      </c>
      <c r="BB396" s="78" t="s">
        <v>780</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781</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777</v>
      </c>
      <c r="AT397" s="59" t="s">
        <v>199</v>
      </c>
      <c r="AU397" s="55" t="s">
        <v>351</v>
      </c>
      <c r="AV397" s="60">
        <v>10000007</v>
      </c>
      <c r="AW397" s="284" t="s">
        <v>782</v>
      </c>
      <c r="AX397" s="54" t="s">
        <v>162</v>
      </c>
      <c r="AY397" s="55" t="s">
        <v>783</v>
      </c>
      <c r="AZ397" s="61">
        <v>0</v>
      </c>
      <c r="BA397" s="61">
        <v>0</v>
      </c>
      <c r="BB397" s="78" t="s">
        <v>784</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785</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777</v>
      </c>
      <c r="AT398" s="54" t="s">
        <v>161</v>
      </c>
      <c r="AU398" s="55" t="s">
        <v>351</v>
      </c>
      <c r="AV398" s="60">
        <v>10000007</v>
      </c>
      <c r="AW398" s="284" t="s">
        <v>778</v>
      </c>
      <c r="AX398" s="54" t="s">
        <v>382</v>
      </c>
      <c r="AY398" s="55" t="s">
        <v>786</v>
      </c>
      <c r="AZ398" s="61">
        <v>0</v>
      </c>
      <c r="BA398" s="61">
        <v>1</v>
      </c>
      <c r="BB398" s="78" t="s">
        <v>787</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788</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789</v>
      </c>
      <c r="AS399" s="286" t="s">
        <v>777</v>
      </c>
      <c r="AT399" s="54" t="s">
        <v>160</v>
      </c>
      <c r="AU399" s="55" t="s">
        <v>351</v>
      </c>
      <c r="AV399" s="60">
        <v>0</v>
      </c>
      <c r="AW399" s="60">
        <v>0</v>
      </c>
      <c r="AX399" s="54" t="s">
        <v>500</v>
      </c>
      <c r="AY399" s="55">
        <v>0</v>
      </c>
      <c r="AZ399" s="61">
        <v>0</v>
      </c>
      <c r="BA399" s="61">
        <v>0</v>
      </c>
      <c r="BB399" s="106" t="s">
        <v>790</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791</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792</v>
      </c>
      <c r="AS400" s="60">
        <v>0</v>
      </c>
      <c r="AT400" s="54" t="s">
        <v>160</v>
      </c>
      <c r="AU400" s="55" t="s">
        <v>171</v>
      </c>
      <c r="AV400" s="60">
        <v>0</v>
      </c>
      <c r="AW400" s="60">
        <v>0</v>
      </c>
      <c r="AX400" s="59" t="s">
        <v>162</v>
      </c>
      <c r="AY400" s="55">
        <v>0</v>
      </c>
      <c r="AZ400" s="61">
        <v>0</v>
      </c>
      <c r="BA400" s="61">
        <v>0</v>
      </c>
      <c r="BB400" s="78" t="s">
        <v>793</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794</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795</v>
      </c>
      <c r="AT401" s="130" t="s">
        <v>161</v>
      </c>
      <c r="AU401" s="126" t="s">
        <v>351</v>
      </c>
      <c r="AV401" s="129">
        <v>10000007</v>
      </c>
      <c r="AW401" s="129">
        <v>62006304</v>
      </c>
      <c r="AX401" s="130" t="s">
        <v>232</v>
      </c>
      <c r="AY401" s="130" t="s">
        <v>262</v>
      </c>
      <c r="AZ401" s="128">
        <v>0</v>
      </c>
      <c r="BA401" s="128">
        <v>0</v>
      </c>
      <c r="BB401" s="147" t="s">
        <v>2898</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2568</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0</v>
      </c>
      <c r="AS402" s="143">
        <v>0</v>
      </c>
      <c r="AT402" s="127" t="s">
        <v>160</v>
      </c>
      <c r="AU402" s="126" t="s">
        <v>171</v>
      </c>
      <c r="AV402" s="129">
        <v>0</v>
      </c>
      <c r="AW402" s="129">
        <v>0</v>
      </c>
      <c r="AX402" s="149" t="s">
        <v>172</v>
      </c>
      <c r="AY402" s="126">
        <v>1</v>
      </c>
      <c r="AZ402" s="128">
        <v>0</v>
      </c>
      <c r="BA402" s="128">
        <v>0</v>
      </c>
      <c r="BB402" s="147" t="s">
        <v>2904</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2568</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795</v>
      </c>
      <c r="AT403" s="130" t="s">
        <v>216</v>
      </c>
      <c r="AU403" s="129" t="s">
        <v>358</v>
      </c>
      <c r="AV403" s="129">
        <v>10001005</v>
      </c>
      <c r="AW403" s="129">
        <v>62006301</v>
      </c>
      <c r="AX403" s="130" t="s">
        <v>162</v>
      </c>
      <c r="AY403" s="130">
        <v>0</v>
      </c>
      <c r="AZ403" s="128">
        <v>0</v>
      </c>
      <c r="BA403" s="128">
        <v>0</v>
      </c>
      <c r="BB403" s="148" t="s">
        <v>796</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797</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798</v>
      </c>
      <c r="AT404" s="130" t="s">
        <v>160</v>
      </c>
      <c r="AU404" s="126" t="s">
        <v>358</v>
      </c>
      <c r="AV404" s="129">
        <v>10001007</v>
      </c>
      <c r="AW404" s="129">
        <v>62006302</v>
      </c>
      <c r="AX404" s="127" t="s">
        <v>162</v>
      </c>
      <c r="AY404" s="126">
        <v>0</v>
      </c>
      <c r="AZ404" s="128">
        <v>0</v>
      </c>
      <c r="BA404" s="128">
        <v>0</v>
      </c>
      <c r="BB404" s="147" t="s">
        <v>2899</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799</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800</v>
      </c>
      <c r="AS405" s="297" t="s">
        <v>798</v>
      </c>
      <c r="AT405" s="127" t="s">
        <v>199</v>
      </c>
      <c r="AU405" s="126" t="s">
        <v>171</v>
      </c>
      <c r="AV405" s="129">
        <v>10000011</v>
      </c>
      <c r="AW405" s="129">
        <v>62006303</v>
      </c>
      <c r="AX405" s="130" t="s">
        <v>162</v>
      </c>
      <c r="AY405" s="126">
        <v>0</v>
      </c>
      <c r="AZ405" s="128">
        <v>0</v>
      </c>
      <c r="BA405" s="128">
        <v>0</v>
      </c>
      <c r="BB405" s="147" t="s">
        <v>801</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2888</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802</v>
      </c>
      <c r="AS406" s="93">
        <v>0</v>
      </c>
      <c r="AT406" s="91" t="s">
        <v>161</v>
      </c>
      <c r="AU406" s="93" t="s">
        <v>351</v>
      </c>
      <c r="AV406" s="92">
        <v>0</v>
      </c>
      <c r="AW406" s="92">
        <v>0</v>
      </c>
      <c r="AX406" s="91" t="s">
        <v>500</v>
      </c>
      <c r="AY406" s="93">
        <v>0</v>
      </c>
      <c r="AZ406" s="94">
        <v>0</v>
      </c>
      <c r="BA406" s="94">
        <v>0</v>
      </c>
      <c r="BB406" s="121" t="s">
        <v>803</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804</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805</v>
      </c>
      <c r="AS407" s="102">
        <v>0</v>
      </c>
      <c r="AT407" s="91" t="s">
        <v>160</v>
      </c>
      <c r="AU407" s="93" t="s">
        <v>171</v>
      </c>
      <c r="AV407" s="92">
        <v>0</v>
      </c>
      <c r="AW407" s="92">
        <v>0</v>
      </c>
      <c r="AX407" s="122" t="s">
        <v>172</v>
      </c>
      <c r="AY407" s="93">
        <v>1</v>
      </c>
      <c r="AZ407" s="94">
        <v>0</v>
      </c>
      <c r="BA407" s="94">
        <v>0</v>
      </c>
      <c r="BB407" s="104" t="s">
        <v>806</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2889</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807</v>
      </c>
      <c r="AT408" s="95" t="s">
        <v>216</v>
      </c>
      <c r="AU408" s="92" t="s">
        <v>358</v>
      </c>
      <c r="AV408" s="92">
        <v>10001005</v>
      </c>
      <c r="AW408" s="289" t="s">
        <v>808</v>
      </c>
      <c r="AX408" s="95" t="s">
        <v>162</v>
      </c>
      <c r="AY408" s="95">
        <v>0</v>
      </c>
      <c r="AZ408" s="94">
        <v>0</v>
      </c>
      <c r="BA408" s="94">
        <v>0</v>
      </c>
      <c r="BB408" s="145" t="s">
        <v>809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811</v>
      </c>
      <c r="AZ409" s="94">
        <v>0</v>
      </c>
      <c r="BA409" s="94">
        <v>0</v>
      </c>
      <c r="BB409" s="104" t="s">
        <v>812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813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814</v>
      </c>
      <c r="AX410" s="91" t="s">
        <v>382</v>
      </c>
      <c r="AY410" s="93" t="s">
        <v>815</v>
      </c>
      <c r="AZ410" s="94">
        <v>0</v>
      </c>
      <c r="BA410" s="94">
        <v>1</v>
      </c>
      <c r="BB410" s="104" t="s">
        <v>816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817</v>
      </c>
      <c r="AZ411" s="94">
        <v>0</v>
      </c>
      <c r="BA411" s="94">
        <v>0</v>
      </c>
      <c r="BB411" s="104" t="s">
        <v>812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818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819</v>
      </c>
      <c r="AT412" s="91" t="s">
        <v>400</v>
      </c>
      <c r="AU412" s="93" t="s">
        <v>171</v>
      </c>
      <c r="AV412" s="92">
        <v>10000011</v>
      </c>
      <c r="AW412" s="289" t="s">
        <v>820</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2890</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821</v>
      </c>
      <c r="AS413" s="93">
        <v>0</v>
      </c>
      <c r="AT413" s="91" t="s">
        <v>161</v>
      </c>
      <c r="AU413" s="93" t="s">
        <v>351</v>
      </c>
      <c r="AV413" s="92">
        <v>0</v>
      </c>
      <c r="AW413" s="92">
        <v>0</v>
      </c>
      <c r="AX413" s="91" t="s">
        <v>500</v>
      </c>
      <c r="AY413" s="93">
        <v>0</v>
      </c>
      <c r="AZ413" s="94">
        <v>0</v>
      </c>
      <c r="BA413" s="94">
        <v>0</v>
      </c>
      <c r="BB413" s="121" t="s">
        <v>806</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822</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814</v>
      </c>
      <c r="AX414" s="91" t="s">
        <v>382</v>
      </c>
      <c r="AY414" s="93" t="s">
        <v>823</v>
      </c>
      <c r="AZ414" s="94">
        <v>0</v>
      </c>
      <c r="BA414" s="94">
        <v>1</v>
      </c>
      <c r="BB414" s="104" t="s">
        <v>816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824</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825</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826</v>
      </c>
      <c r="AZ419" s="134">
        <v>0</v>
      </c>
      <c r="BA419" s="134">
        <v>0</v>
      </c>
      <c r="BB419" s="150" t="s">
        <v>827</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828</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829</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830</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831</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832</v>
      </c>
      <c r="AZ425" s="72">
        <v>0</v>
      </c>
      <c r="BA425" s="72">
        <v>0</v>
      </c>
      <c r="BB425" s="76" t="s">
        <v>833</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834</v>
      </c>
      <c r="AZ426" s="72">
        <v>0</v>
      </c>
      <c r="BA426" s="72">
        <v>0</v>
      </c>
      <c r="BB426" s="76" t="s">
        <v>833</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835</v>
      </c>
      <c r="AZ427" s="72">
        <v>0</v>
      </c>
      <c r="BA427" s="72">
        <v>0</v>
      </c>
      <c r="BB427" s="76" t="s">
        <v>833</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836</v>
      </c>
      <c r="AZ428" s="72">
        <v>0</v>
      </c>
      <c r="BA428" s="72">
        <v>0</v>
      </c>
      <c r="BB428" s="76" t="s">
        <v>833</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837</v>
      </c>
      <c r="AZ429" s="72">
        <v>0</v>
      </c>
      <c r="BA429" s="72">
        <v>0</v>
      </c>
      <c r="BB429" s="76" t="s">
        <v>833</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20.100000000000001" customHeight="1">
      <c r="C430" s="131">
        <v>62009056</v>
      </c>
      <c r="D430" s="51" t="s">
        <v>470</v>
      </c>
      <c r="E430" s="11">
        <v>1</v>
      </c>
      <c r="F430" s="11">
        <v>0</v>
      </c>
      <c r="G430" s="11">
        <v>0</v>
      </c>
      <c r="H430" s="12">
        <v>0</v>
      </c>
      <c r="I430" s="11">
        <v>1</v>
      </c>
      <c r="J430" s="11">
        <v>0</v>
      </c>
      <c r="K430" s="12">
        <v>0</v>
      </c>
      <c r="L430" s="12">
        <v>0</v>
      </c>
      <c r="M430" s="11">
        <v>0</v>
      </c>
      <c r="N430" s="11">
        <v>2</v>
      </c>
      <c r="O430" s="11">
        <v>2</v>
      </c>
      <c r="P430" s="11">
        <v>0.95</v>
      </c>
      <c r="Q430" s="11">
        <v>1</v>
      </c>
      <c r="R430" s="8">
        <v>0</v>
      </c>
      <c r="S430" s="11">
        <v>0</v>
      </c>
      <c r="T430" s="13">
        <v>1</v>
      </c>
      <c r="U430" s="11">
        <v>1</v>
      </c>
      <c r="V430" s="12">
        <v>0</v>
      </c>
      <c r="W430" s="11">
        <v>0</v>
      </c>
      <c r="X430" s="11">
        <v>0</v>
      </c>
      <c r="Y430" s="11">
        <v>0</v>
      </c>
      <c r="Z430" s="11">
        <v>0</v>
      </c>
      <c r="AA430" s="12">
        <v>0</v>
      </c>
      <c r="AB430" s="11">
        <v>0</v>
      </c>
      <c r="AC430" s="11">
        <v>0</v>
      </c>
      <c r="AD430" s="11">
        <v>999999</v>
      </c>
      <c r="AE430" s="11">
        <v>1</v>
      </c>
      <c r="AF430" s="11">
        <v>2</v>
      </c>
      <c r="AG430" s="64">
        <v>0</v>
      </c>
      <c r="AH430" s="64">
        <v>0</v>
      </c>
      <c r="AI430" s="8">
        <v>0</v>
      </c>
      <c r="AJ430" s="11">
        <v>0</v>
      </c>
      <c r="AK430" s="29">
        <v>0</v>
      </c>
      <c r="AL430" s="11">
        <v>0</v>
      </c>
      <c r="AM430" s="11">
        <v>0</v>
      </c>
      <c r="AN430" s="11">
        <v>0</v>
      </c>
      <c r="AO430" s="11">
        <v>2000</v>
      </c>
      <c r="AP430" s="11">
        <v>0</v>
      </c>
      <c r="AQ430" s="11">
        <v>0</v>
      </c>
      <c r="AR430" s="8">
        <v>0</v>
      </c>
      <c r="AS430" s="11">
        <v>0</v>
      </c>
      <c r="AT430" s="11" t="s">
        <v>199</v>
      </c>
      <c r="AU430" s="12">
        <v>0</v>
      </c>
      <c r="AV430" s="12">
        <v>0</v>
      </c>
      <c r="AW430" s="16">
        <v>91000109</v>
      </c>
      <c r="AX430" s="14" t="s">
        <v>346</v>
      </c>
      <c r="AY430" s="11" t="s">
        <v>2885</v>
      </c>
      <c r="AZ430" s="72">
        <v>0</v>
      </c>
      <c r="BA430" s="72">
        <v>0</v>
      </c>
      <c r="BB430" s="76" t="s">
        <v>833</v>
      </c>
      <c r="BC430" s="11">
        <v>0</v>
      </c>
      <c r="BD430" s="11">
        <v>0</v>
      </c>
      <c r="BE430" s="16">
        <v>0</v>
      </c>
      <c r="BF430" s="11">
        <v>0</v>
      </c>
      <c r="BG430" s="11">
        <v>0</v>
      </c>
      <c r="BH430" s="29">
        <v>0</v>
      </c>
      <c r="BI430" s="11">
        <v>0</v>
      </c>
      <c r="BJ430" s="8">
        <v>0</v>
      </c>
      <c r="BK430" s="8">
        <v>0</v>
      </c>
      <c r="BL430" s="8">
        <v>0</v>
      </c>
      <c r="BM430" s="8">
        <v>0</v>
      </c>
      <c r="BN430" s="8">
        <v>0</v>
      </c>
      <c r="BO430" s="8">
        <v>0</v>
      </c>
      <c r="BP430" s="8">
        <v>0</v>
      </c>
      <c r="BQ430" s="43">
        <v>0</v>
      </c>
    </row>
    <row r="431" spans="3:69" ht="19.5" customHeight="1">
      <c r="C431" s="131">
        <v>62009101</v>
      </c>
      <c r="D431" s="14" t="s">
        <v>838</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99002005</v>
      </c>
      <c r="AT431" s="17" t="s">
        <v>216</v>
      </c>
      <c r="AU431" s="13">
        <v>0</v>
      </c>
      <c r="AV431" s="16">
        <v>0</v>
      </c>
      <c r="AW431" s="16">
        <v>0</v>
      </c>
      <c r="AX431" s="14" t="s">
        <v>162</v>
      </c>
      <c r="AY431" s="13">
        <v>0</v>
      </c>
      <c r="AZ431" s="15">
        <v>0</v>
      </c>
      <c r="BA431" s="15">
        <v>0</v>
      </c>
      <c r="BB431" s="36" t="s">
        <v>839</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62009102</v>
      </c>
      <c r="D432" s="14" t="s">
        <v>840</v>
      </c>
      <c r="E432" s="16">
        <v>1</v>
      </c>
      <c r="F432" s="13">
        <v>60010100</v>
      </c>
      <c r="G432" s="16">
        <v>0</v>
      </c>
      <c r="H432" s="15">
        <v>0</v>
      </c>
      <c r="I432" s="16">
        <v>1</v>
      </c>
      <c r="J432" s="16">
        <v>0</v>
      </c>
      <c r="K432" s="16">
        <v>0</v>
      </c>
      <c r="L432" s="13">
        <v>0</v>
      </c>
      <c r="M432" s="13">
        <v>0</v>
      </c>
      <c r="N432" s="13">
        <v>2</v>
      </c>
      <c r="O432" s="13">
        <v>6</v>
      </c>
      <c r="P432" s="13">
        <v>1</v>
      </c>
      <c r="Q432" s="13">
        <v>1</v>
      </c>
      <c r="R432" s="8">
        <v>0</v>
      </c>
      <c r="S432" s="13">
        <v>0</v>
      </c>
      <c r="T432" s="13">
        <v>1</v>
      </c>
      <c r="U432" s="13">
        <v>2</v>
      </c>
      <c r="V432" s="13">
        <v>0</v>
      </c>
      <c r="W432" s="13">
        <v>0</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0</v>
      </c>
      <c r="AQ432" s="13">
        <v>0</v>
      </c>
      <c r="AR432" s="8">
        <v>0</v>
      </c>
      <c r="AS432" s="16">
        <v>99002006</v>
      </c>
      <c r="AT432" s="17" t="s">
        <v>216</v>
      </c>
      <c r="AU432" s="13">
        <v>0</v>
      </c>
      <c r="AV432" s="16">
        <v>0</v>
      </c>
      <c r="AW432" s="16">
        <v>0</v>
      </c>
      <c r="AX432" s="14" t="s">
        <v>162</v>
      </c>
      <c r="AY432" s="13">
        <v>0</v>
      </c>
      <c r="AZ432" s="15">
        <v>0</v>
      </c>
      <c r="BA432" s="15">
        <v>0</v>
      </c>
      <c r="BB432" s="36" t="s">
        <v>841</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19.5" customHeight="1">
      <c r="C433" s="131">
        <v>62009103</v>
      </c>
      <c r="D433" s="14" t="s">
        <v>393</v>
      </c>
      <c r="E433" s="16">
        <v>1</v>
      </c>
      <c r="F433" s="13">
        <v>60010100</v>
      </c>
      <c r="G433" s="16">
        <v>0</v>
      </c>
      <c r="H433" s="15">
        <v>0</v>
      </c>
      <c r="I433" s="16">
        <v>1</v>
      </c>
      <c r="J433" s="16">
        <v>0</v>
      </c>
      <c r="K433" s="16">
        <v>0</v>
      </c>
      <c r="L433" s="13">
        <v>0</v>
      </c>
      <c r="M433" s="13">
        <v>0</v>
      </c>
      <c r="N433" s="13">
        <v>2</v>
      </c>
      <c r="O433" s="13">
        <v>2</v>
      </c>
      <c r="P433" s="13">
        <v>0.9</v>
      </c>
      <c r="Q433" s="13">
        <v>0</v>
      </c>
      <c r="R433" s="8">
        <v>0</v>
      </c>
      <c r="S433" s="13">
        <v>0</v>
      </c>
      <c r="T433" s="13">
        <v>1</v>
      </c>
      <c r="U433" s="13">
        <v>2</v>
      </c>
      <c r="V433" s="13">
        <v>0</v>
      </c>
      <c r="W433" s="13">
        <v>3</v>
      </c>
      <c r="X433" s="13">
        <v>0</v>
      </c>
      <c r="Y433" s="13">
        <v>1</v>
      </c>
      <c r="Z433" s="13">
        <v>0</v>
      </c>
      <c r="AA433" s="13">
        <v>0</v>
      </c>
      <c r="AB433" s="13">
        <v>0</v>
      </c>
      <c r="AC433" s="13">
        <v>0</v>
      </c>
      <c r="AD433" s="13">
        <v>9</v>
      </c>
      <c r="AE433" s="13">
        <v>1</v>
      </c>
      <c r="AF433" s="13" t="s">
        <v>394</v>
      </c>
      <c r="AG433" s="8">
        <v>1</v>
      </c>
      <c r="AH433" s="8">
        <v>1</v>
      </c>
      <c r="AI433" s="8">
        <v>0</v>
      </c>
      <c r="AJ433" s="8">
        <v>3</v>
      </c>
      <c r="AK433" s="13">
        <v>0</v>
      </c>
      <c r="AL433" s="13">
        <v>0</v>
      </c>
      <c r="AM433" s="13">
        <v>0</v>
      </c>
      <c r="AN433" s="13">
        <v>3</v>
      </c>
      <c r="AO433" s="13">
        <v>5000</v>
      </c>
      <c r="AP433" s="13">
        <v>2.5</v>
      </c>
      <c r="AQ433" s="13">
        <v>0</v>
      </c>
      <c r="AR433" s="8">
        <v>0</v>
      </c>
      <c r="AS433" s="16" t="s">
        <v>428</v>
      </c>
      <c r="AT433" s="17" t="s">
        <v>216</v>
      </c>
      <c r="AU433" s="13" t="s">
        <v>351</v>
      </c>
      <c r="AV433" s="16">
        <v>10000007</v>
      </c>
      <c r="AW433" s="16">
        <v>70107001</v>
      </c>
      <c r="AX433" s="14" t="s">
        <v>162</v>
      </c>
      <c r="AY433" s="13">
        <v>0</v>
      </c>
      <c r="AZ433" s="15">
        <v>0</v>
      </c>
      <c r="BA433" s="15">
        <v>0</v>
      </c>
      <c r="BB433" s="36" t="s">
        <v>395</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62009104</v>
      </c>
      <c r="D434" s="14" t="s">
        <v>429</v>
      </c>
      <c r="E434" s="16">
        <v>1</v>
      </c>
      <c r="F434" s="13">
        <v>60010100</v>
      </c>
      <c r="G434" s="16">
        <v>0</v>
      </c>
      <c r="H434" s="15">
        <v>0</v>
      </c>
      <c r="I434" s="16">
        <v>1</v>
      </c>
      <c r="J434" s="16">
        <v>0</v>
      </c>
      <c r="K434" s="16">
        <v>0</v>
      </c>
      <c r="L434" s="13">
        <v>0</v>
      </c>
      <c r="M434" s="13">
        <v>0</v>
      </c>
      <c r="N434" s="13">
        <v>2</v>
      </c>
      <c r="O434" s="13">
        <v>2</v>
      </c>
      <c r="P434" s="13">
        <v>0.85</v>
      </c>
      <c r="Q434" s="13">
        <v>0</v>
      </c>
      <c r="R434" s="8">
        <v>0</v>
      </c>
      <c r="S434" s="13">
        <v>0</v>
      </c>
      <c r="T434" s="13">
        <v>1</v>
      </c>
      <c r="U434" s="13">
        <v>2</v>
      </c>
      <c r="V434" s="13">
        <v>0</v>
      </c>
      <c r="W434" s="13">
        <v>3</v>
      </c>
      <c r="X434" s="13">
        <v>0</v>
      </c>
      <c r="Y434" s="13">
        <v>1</v>
      </c>
      <c r="Z434" s="13">
        <v>0</v>
      </c>
      <c r="AA434" s="13">
        <v>0</v>
      </c>
      <c r="AB434" s="13">
        <v>0</v>
      </c>
      <c r="AC434" s="13">
        <v>0</v>
      </c>
      <c r="AD434" s="13">
        <v>10</v>
      </c>
      <c r="AE434" s="13">
        <v>1</v>
      </c>
      <c r="AF434" s="13">
        <v>3</v>
      </c>
      <c r="AG434" s="8">
        <v>4</v>
      </c>
      <c r="AH434" s="8">
        <v>1</v>
      </c>
      <c r="AI434" s="8">
        <v>0</v>
      </c>
      <c r="AJ434" s="8">
        <v>1.5</v>
      </c>
      <c r="AK434" s="13">
        <v>0</v>
      </c>
      <c r="AL434" s="13">
        <v>0</v>
      </c>
      <c r="AM434" s="13">
        <v>0</v>
      </c>
      <c r="AN434" s="13">
        <v>1.5</v>
      </c>
      <c r="AO434" s="13">
        <v>3000</v>
      </c>
      <c r="AP434" s="13">
        <v>1.5</v>
      </c>
      <c r="AQ434" s="13">
        <v>0</v>
      </c>
      <c r="AR434" s="8">
        <v>0</v>
      </c>
      <c r="AS434" s="16" t="s">
        <v>428</v>
      </c>
      <c r="AT434" s="17" t="s">
        <v>161</v>
      </c>
      <c r="AU434" s="13" t="s">
        <v>351</v>
      </c>
      <c r="AV434" s="16">
        <v>10000007</v>
      </c>
      <c r="AW434" s="16">
        <v>62001302</v>
      </c>
      <c r="AX434" s="14" t="s">
        <v>162</v>
      </c>
      <c r="AY434" s="13" t="s">
        <v>842</v>
      </c>
      <c r="AZ434" s="15">
        <v>0</v>
      </c>
      <c r="BA434" s="15">
        <v>0</v>
      </c>
      <c r="BB434" s="36" t="s">
        <v>431</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1">
        <v>62009105</v>
      </c>
      <c r="D435" s="14" t="s">
        <v>432</v>
      </c>
      <c r="E435" s="13">
        <v>1</v>
      </c>
      <c r="F435" s="13">
        <v>60010100</v>
      </c>
      <c r="G435" s="16">
        <v>0</v>
      </c>
      <c r="H435" s="15">
        <v>0</v>
      </c>
      <c r="I435" s="16">
        <v>1</v>
      </c>
      <c r="J435" s="16">
        <v>0</v>
      </c>
      <c r="K435" s="16">
        <v>0</v>
      </c>
      <c r="L435" s="13">
        <v>0</v>
      </c>
      <c r="M435" s="13">
        <v>0</v>
      </c>
      <c r="N435" s="13">
        <v>2</v>
      </c>
      <c r="O435" s="13">
        <v>2</v>
      </c>
      <c r="P435" s="13">
        <v>0.8</v>
      </c>
      <c r="Q435" s="13">
        <v>0</v>
      </c>
      <c r="R435" s="8">
        <v>0</v>
      </c>
      <c r="S435" s="13">
        <v>0</v>
      </c>
      <c r="T435" s="13">
        <v>1</v>
      </c>
      <c r="U435" s="13">
        <v>2</v>
      </c>
      <c r="V435" s="13">
        <v>0</v>
      </c>
      <c r="W435" s="13">
        <v>3</v>
      </c>
      <c r="X435" s="13">
        <v>0</v>
      </c>
      <c r="Y435" s="13">
        <v>0</v>
      </c>
      <c r="Z435" s="13">
        <v>0</v>
      </c>
      <c r="AA435" s="13">
        <v>0</v>
      </c>
      <c r="AB435" s="13">
        <v>0</v>
      </c>
      <c r="AC435" s="13">
        <v>0</v>
      </c>
      <c r="AD435" s="13">
        <v>12</v>
      </c>
      <c r="AE435" s="13">
        <v>1</v>
      </c>
      <c r="AF435" s="13">
        <v>3</v>
      </c>
      <c r="AG435" s="8">
        <v>6</v>
      </c>
      <c r="AH435" s="8">
        <v>1</v>
      </c>
      <c r="AI435" s="8">
        <v>0</v>
      </c>
      <c r="AJ435" s="8">
        <v>1.5</v>
      </c>
      <c r="AK435" s="13">
        <v>0</v>
      </c>
      <c r="AL435" s="13">
        <v>0</v>
      </c>
      <c r="AM435" s="13">
        <v>0</v>
      </c>
      <c r="AN435" s="13">
        <v>1.5</v>
      </c>
      <c r="AO435" s="13">
        <v>3000</v>
      </c>
      <c r="AP435" s="13">
        <v>1.5</v>
      </c>
      <c r="AQ435" s="13">
        <v>0</v>
      </c>
      <c r="AR435" s="8">
        <v>0</v>
      </c>
      <c r="AS435" s="16" t="s">
        <v>428</v>
      </c>
      <c r="AT435" s="17" t="s">
        <v>199</v>
      </c>
      <c r="AU435" s="13" t="s">
        <v>351</v>
      </c>
      <c r="AV435" s="16">
        <v>10000007</v>
      </c>
      <c r="AW435" s="16">
        <v>62001302</v>
      </c>
      <c r="AX435" s="14" t="s">
        <v>162</v>
      </c>
      <c r="AY435" s="13" t="s">
        <v>843</v>
      </c>
      <c r="AZ435" s="15">
        <v>0</v>
      </c>
      <c r="BA435" s="15">
        <v>0</v>
      </c>
      <c r="BB435" s="36" t="s">
        <v>434</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50000101</v>
      </c>
      <c r="D436" s="14" t="s">
        <v>844</v>
      </c>
      <c r="E436" s="13">
        <v>1</v>
      </c>
      <c r="F436" s="13">
        <v>60010300</v>
      </c>
      <c r="G436" s="13">
        <v>60010302</v>
      </c>
      <c r="H436" s="15">
        <v>2</v>
      </c>
      <c r="I436" s="13">
        <v>0</v>
      </c>
      <c r="J436" s="13">
        <v>3</v>
      </c>
      <c r="K436" s="13">
        <v>0</v>
      </c>
      <c r="L436" s="13">
        <v>0</v>
      </c>
      <c r="M436" s="13">
        <v>0</v>
      </c>
      <c r="N436" s="13">
        <v>6</v>
      </c>
      <c r="O436" s="13">
        <v>0</v>
      </c>
      <c r="P436" s="13">
        <v>0</v>
      </c>
      <c r="Q436" s="13">
        <v>0</v>
      </c>
      <c r="R436" s="8">
        <v>0</v>
      </c>
      <c r="S436" s="13">
        <v>50000102</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0.5</v>
      </c>
      <c r="AQ436" s="13">
        <v>0</v>
      </c>
      <c r="AR436" s="8">
        <v>0</v>
      </c>
      <c r="AS436" s="13" t="s">
        <v>160</v>
      </c>
      <c r="AT436" s="14" t="s">
        <v>181</v>
      </c>
      <c r="AU436" s="13" t="s">
        <v>182</v>
      </c>
      <c r="AV436" s="16">
        <v>10000001</v>
      </c>
      <c r="AW436" s="16">
        <v>20000010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50000102</v>
      </c>
      <c r="D437" s="14" t="s">
        <v>845</v>
      </c>
      <c r="E437" s="13">
        <v>1</v>
      </c>
      <c r="F437" s="13">
        <v>60010300</v>
      </c>
      <c r="G437" s="13">
        <v>60010303</v>
      </c>
      <c r="H437" s="15">
        <v>2</v>
      </c>
      <c r="I437" s="13">
        <v>0</v>
      </c>
      <c r="J437" s="13">
        <v>3</v>
      </c>
      <c r="K437" s="13">
        <v>0</v>
      </c>
      <c r="L437" s="13">
        <v>0</v>
      </c>
      <c r="M437" s="13">
        <v>0</v>
      </c>
      <c r="N437" s="13">
        <v>6</v>
      </c>
      <c r="O437" s="13">
        <v>0</v>
      </c>
      <c r="P437" s="13">
        <v>0</v>
      </c>
      <c r="Q437" s="13">
        <v>0</v>
      </c>
      <c r="R437" s="8">
        <v>0</v>
      </c>
      <c r="S437" s="13">
        <v>50000103</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v>
      </c>
      <c r="AQ437" s="13">
        <v>0</v>
      </c>
      <c r="AR437" s="8">
        <v>0</v>
      </c>
      <c r="AS437" s="13" t="s">
        <v>160</v>
      </c>
      <c r="AT437" s="14" t="s">
        <v>184</v>
      </c>
      <c r="AU437" s="13" t="s">
        <v>182</v>
      </c>
      <c r="AV437" s="16">
        <v>10000001</v>
      </c>
      <c r="AW437" s="16">
        <v>20000020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3">
        <v>50000103</v>
      </c>
      <c r="D438" s="14" t="s">
        <v>846</v>
      </c>
      <c r="E438" s="13">
        <v>1</v>
      </c>
      <c r="F438" s="13">
        <v>60010300</v>
      </c>
      <c r="G438" s="13">
        <v>60010301</v>
      </c>
      <c r="H438" s="15">
        <v>2</v>
      </c>
      <c r="I438" s="13">
        <v>0</v>
      </c>
      <c r="J438" s="13">
        <v>3</v>
      </c>
      <c r="K438" s="13">
        <v>0</v>
      </c>
      <c r="L438" s="13">
        <v>0</v>
      </c>
      <c r="M438" s="13">
        <v>0</v>
      </c>
      <c r="N438" s="13">
        <v>6</v>
      </c>
      <c r="O438" s="13">
        <v>0</v>
      </c>
      <c r="P438" s="13">
        <v>0</v>
      </c>
      <c r="Q438" s="13">
        <v>0</v>
      </c>
      <c r="R438" s="8">
        <v>0</v>
      </c>
      <c r="S438" s="13">
        <v>50000101</v>
      </c>
      <c r="T438" s="13">
        <v>0</v>
      </c>
      <c r="U438" s="13">
        <v>2</v>
      </c>
      <c r="V438" s="13">
        <v>0</v>
      </c>
      <c r="W438" s="13">
        <v>1</v>
      </c>
      <c r="X438" s="16">
        <v>0</v>
      </c>
      <c r="Y438" s="13">
        <v>0</v>
      </c>
      <c r="Z438" s="13">
        <v>0</v>
      </c>
      <c r="AA438" s="13">
        <v>0</v>
      </c>
      <c r="AB438" s="13">
        <v>1</v>
      </c>
      <c r="AC438" s="13">
        <v>0</v>
      </c>
      <c r="AD438" s="13">
        <v>0</v>
      </c>
      <c r="AE438" s="13">
        <v>2</v>
      </c>
      <c r="AF438" s="13" t="s">
        <v>180</v>
      </c>
      <c r="AG438" s="8">
        <v>2</v>
      </c>
      <c r="AH438" s="8">
        <v>0</v>
      </c>
      <c r="AI438" s="8">
        <v>0</v>
      </c>
      <c r="AJ438" s="8">
        <v>0</v>
      </c>
      <c r="AK438" s="13">
        <v>0</v>
      </c>
      <c r="AL438" s="13">
        <v>0</v>
      </c>
      <c r="AM438" s="13">
        <v>0</v>
      </c>
      <c r="AN438" s="13">
        <v>1</v>
      </c>
      <c r="AO438" s="13">
        <v>3000</v>
      </c>
      <c r="AP438" s="13">
        <v>1.2</v>
      </c>
      <c r="AQ438" s="13">
        <v>0</v>
      </c>
      <c r="AR438" s="8">
        <v>0</v>
      </c>
      <c r="AS438" s="13" t="s">
        <v>160</v>
      </c>
      <c r="AT438" s="14" t="s">
        <v>186</v>
      </c>
      <c r="AU438" s="13" t="s">
        <v>182</v>
      </c>
      <c r="AV438" s="16">
        <v>10000001</v>
      </c>
      <c r="AW438" s="16">
        <v>20000030</v>
      </c>
      <c r="AX438" s="14" t="s">
        <v>162</v>
      </c>
      <c r="AY438" s="13">
        <v>0</v>
      </c>
      <c r="AZ438" s="15">
        <v>0</v>
      </c>
      <c r="BA438" s="15">
        <v>0</v>
      </c>
      <c r="BB438" s="36" t="s">
        <v>377</v>
      </c>
      <c r="BC438" s="13">
        <v>0</v>
      </c>
      <c r="BD438" s="13">
        <v>0</v>
      </c>
      <c r="BE438" s="13">
        <v>0</v>
      </c>
      <c r="BF438" s="13">
        <v>0</v>
      </c>
      <c r="BG438" s="13">
        <v>0</v>
      </c>
      <c r="BH438" s="13">
        <v>0</v>
      </c>
      <c r="BI438" s="11">
        <v>0</v>
      </c>
      <c r="BJ438" s="8">
        <v>0</v>
      </c>
      <c r="BK438" s="8">
        <v>0</v>
      </c>
      <c r="BL438" s="8">
        <v>0</v>
      </c>
      <c r="BM438" s="8">
        <v>0</v>
      </c>
      <c r="BN438" s="8">
        <v>0</v>
      </c>
      <c r="BO438" s="8">
        <v>0</v>
      </c>
      <c r="BP438" s="8">
        <v>0</v>
      </c>
      <c r="BQ438" s="43">
        <v>0</v>
      </c>
    </row>
    <row r="439" spans="3:69" ht="20.100000000000001" customHeight="1">
      <c r="C439" s="16">
        <v>50000201</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50000202</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847</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50000202</v>
      </c>
      <c r="D440" s="17" t="s">
        <v>193</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50000201</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20</v>
      </c>
      <c r="AR440" s="8">
        <v>0</v>
      </c>
      <c r="AS440" s="16" t="s">
        <v>160</v>
      </c>
      <c r="AT440" s="17" t="s">
        <v>483</v>
      </c>
      <c r="AU440" s="16">
        <v>0</v>
      </c>
      <c r="AV440" s="16">
        <v>10000011</v>
      </c>
      <c r="AW440" s="16">
        <v>20000210</v>
      </c>
      <c r="AX440" s="17" t="s">
        <v>195</v>
      </c>
      <c r="AY440" s="17" t="s">
        <v>160</v>
      </c>
      <c r="AZ440" s="15">
        <v>0</v>
      </c>
      <c r="BA440" s="15">
        <v>0</v>
      </c>
      <c r="BB440" s="73" t="s">
        <v>847</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50000301</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50000302</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847</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6">
        <v>50000302</v>
      </c>
      <c r="D442" s="17" t="s">
        <v>196</v>
      </c>
      <c r="E442" s="16">
        <v>1</v>
      </c>
      <c r="F442" s="16">
        <v>60010500</v>
      </c>
      <c r="G442" s="16">
        <v>0</v>
      </c>
      <c r="H442" s="15">
        <v>2</v>
      </c>
      <c r="I442" s="16">
        <v>1</v>
      </c>
      <c r="J442" s="16">
        <v>3</v>
      </c>
      <c r="K442" s="16">
        <v>0</v>
      </c>
      <c r="L442" s="16">
        <v>0</v>
      </c>
      <c r="M442" s="16">
        <v>0</v>
      </c>
      <c r="N442" s="16">
        <v>1</v>
      </c>
      <c r="O442" s="16">
        <v>0</v>
      </c>
      <c r="P442" s="16">
        <v>0</v>
      </c>
      <c r="Q442" s="16">
        <v>0</v>
      </c>
      <c r="R442" s="8">
        <v>0</v>
      </c>
      <c r="S442" s="16">
        <v>0</v>
      </c>
      <c r="T442" s="13">
        <v>0</v>
      </c>
      <c r="U442" s="16">
        <v>1</v>
      </c>
      <c r="V442" s="16">
        <v>0</v>
      </c>
      <c r="W442" s="16">
        <v>1</v>
      </c>
      <c r="X442" s="16">
        <v>0</v>
      </c>
      <c r="Y442" s="16">
        <v>0</v>
      </c>
      <c r="Z442" s="16">
        <v>0</v>
      </c>
      <c r="AA442" s="16">
        <v>0</v>
      </c>
      <c r="AB442" s="16">
        <v>1</v>
      </c>
      <c r="AC442" s="16">
        <v>0</v>
      </c>
      <c r="AD442" s="16">
        <v>1</v>
      </c>
      <c r="AE442" s="16">
        <v>0</v>
      </c>
      <c r="AF442" s="16">
        <v>10</v>
      </c>
      <c r="AG442" s="8">
        <v>7</v>
      </c>
      <c r="AH442" s="8">
        <v>0</v>
      </c>
      <c r="AI442" s="8">
        <v>0</v>
      </c>
      <c r="AJ442" s="8">
        <v>0</v>
      </c>
      <c r="AK442" s="16">
        <v>0</v>
      </c>
      <c r="AL442" s="16">
        <v>0</v>
      </c>
      <c r="AM442" s="16">
        <v>0</v>
      </c>
      <c r="AN442" s="16">
        <v>0</v>
      </c>
      <c r="AO442" s="16">
        <v>1000</v>
      </c>
      <c r="AP442" s="16">
        <v>1</v>
      </c>
      <c r="AQ442" s="16">
        <v>30</v>
      </c>
      <c r="AR442" s="8">
        <v>0</v>
      </c>
      <c r="AS442" s="16" t="s">
        <v>160</v>
      </c>
      <c r="AT442" s="17" t="s">
        <v>483</v>
      </c>
      <c r="AU442" s="16" t="s">
        <v>197</v>
      </c>
      <c r="AV442" s="16">
        <v>10000011</v>
      </c>
      <c r="AW442" s="16">
        <v>20000210</v>
      </c>
      <c r="AX442" s="17" t="s">
        <v>195</v>
      </c>
      <c r="AY442" s="17" t="s">
        <v>160</v>
      </c>
      <c r="AZ442" s="15">
        <v>0</v>
      </c>
      <c r="BA442" s="15">
        <v>0</v>
      </c>
      <c r="BB442" s="73" t="s">
        <v>847</v>
      </c>
      <c r="BC442" s="16">
        <v>0</v>
      </c>
      <c r="BD442" s="13">
        <v>0</v>
      </c>
      <c r="BE442" s="16">
        <v>0</v>
      </c>
      <c r="BF442" s="16">
        <v>0</v>
      </c>
      <c r="BG442" s="16">
        <v>0</v>
      </c>
      <c r="BH442" s="16">
        <v>0</v>
      </c>
      <c r="BI442" s="11">
        <v>0</v>
      </c>
      <c r="BJ442" s="8">
        <v>0</v>
      </c>
      <c r="BK442" s="8">
        <v>0</v>
      </c>
      <c r="BL442" s="8">
        <v>0</v>
      </c>
      <c r="BM442" s="8">
        <v>0</v>
      </c>
      <c r="BN442" s="8">
        <v>0</v>
      </c>
      <c r="BO442" s="8">
        <v>0</v>
      </c>
      <c r="BP442" s="8">
        <v>0</v>
      </c>
      <c r="BQ442" s="43">
        <v>0</v>
      </c>
    </row>
    <row r="443" spans="3:69" ht="20.100000000000001" customHeight="1">
      <c r="C443" s="13">
        <v>51011101</v>
      </c>
      <c r="D443" s="14" t="s">
        <v>389</v>
      </c>
      <c r="E443" s="13">
        <v>0</v>
      </c>
      <c r="F443" s="13">
        <v>61011101</v>
      </c>
      <c r="G443" s="13">
        <v>51011102</v>
      </c>
      <c r="H443" s="15">
        <v>1</v>
      </c>
      <c r="I443" s="13">
        <v>1</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51011102</v>
      </c>
      <c r="D444" s="14" t="s">
        <v>389</v>
      </c>
      <c r="E444" s="13">
        <v>1</v>
      </c>
      <c r="F444" s="13">
        <v>61011101</v>
      </c>
      <c r="G444" s="13">
        <v>51011103</v>
      </c>
      <c r="H444" s="15">
        <v>1</v>
      </c>
      <c r="I444" s="13">
        <v>6</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ref="BB444:BB448" si="5">"&lt;color=#D3FD3A&gt;裂波击(剑类武器技能):\n&lt;/color&gt;"&amp;BB533&amp;"\n\n&lt;color=#D3FD3A&gt;裂地击(刀类武器技能):\n&lt;/color&gt;"&amp;BB515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51011103</v>
      </c>
      <c r="D445" s="14" t="s">
        <v>389</v>
      </c>
      <c r="E445" s="13">
        <v>2</v>
      </c>
      <c r="F445" s="13">
        <v>61011101</v>
      </c>
      <c r="G445" s="13">
        <v>51011104</v>
      </c>
      <c r="H445" s="15">
        <v>1</v>
      </c>
      <c r="I445" s="13">
        <v>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51011104</v>
      </c>
      <c r="D446" s="14" t="s">
        <v>389</v>
      </c>
      <c r="E446" s="13">
        <v>3</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51011105</v>
      </c>
      <c r="D447" s="14" t="s">
        <v>389</v>
      </c>
      <c r="E447" s="13">
        <v>4</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51011106</v>
      </c>
      <c r="D448" s="14" t="s">
        <v>389</v>
      </c>
      <c r="E448" s="13">
        <v>5</v>
      </c>
      <c r="F448" s="13">
        <v>61011101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51011201</v>
      </c>
      <c r="D449" s="14" t="s">
        <v>349</v>
      </c>
      <c r="E449" s="13">
        <v>0</v>
      </c>
      <c r="F449" s="13">
        <v>61011201</v>
      </c>
      <c r="G449" s="13">
        <v>51011202</v>
      </c>
      <c r="H449" s="15">
        <v>1</v>
      </c>
      <c r="I449" s="13">
        <v>3</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"&lt;color=#D3FD3A&gt;旋风击(剑类武器技能):\n&lt;/color&gt;"&amp;BB538&amp;"\n\n&lt;color=#D3FD3A&gt;回旋击(刀类武器技能):\n&lt;/color&gt;"&amp;BB520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51011202</v>
      </c>
      <c r="D450" s="14" t="s">
        <v>349</v>
      </c>
      <c r="E450" s="13">
        <v>1</v>
      </c>
      <c r="F450" s="13">
        <v>61011201</v>
      </c>
      <c r="G450" s="13">
        <v>51011203</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ref="BB450:BB454" si="6">"&lt;color=#D3FD3A&gt;旋风击(剑类武器技能):\n&lt;/color&gt;"&amp;BB539&amp;"\n\n&lt;color=#D3FD3A&gt;回旋击(刀类武器技能):\n&lt;/color&gt;"&amp;BB521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51011203</v>
      </c>
      <c r="D451" s="14" t="s">
        <v>349</v>
      </c>
      <c r="E451" s="13">
        <v>2</v>
      </c>
      <c r="F451" s="13">
        <v>61011201</v>
      </c>
      <c r="G451" s="13">
        <v>51011204</v>
      </c>
      <c r="H451" s="15">
        <v>1</v>
      </c>
      <c r="I451" s="13">
        <v>0</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51011204</v>
      </c>
      <c r="D452" s="14" t="s">
        <v>349</v>
      </c>
      <c r="E452" s="13">
        <v>3</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51011205</v>
      </c>
      <c r="D453" s="14" t="s">
        <v>349</v>
      </c>
      <c r="E453" s="13">
        <v>4</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51011206</v>
      </c>
      <c r="D454" s="14" t="s">
        <v>349</v>
      </c>
      <c r="E454" s="13">
        <v>5</v>
      </c>
      <c r="F454" s="13">
        <v>61011201</v>
      </c>
      <c r="G454" s="13">
        <v>0</v>
      </c>
      <c r="H454" s="15">
        <v>1</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51011301</v>
      </c>
      <c r="D455" s="14" t="s">
        <v>848</v>
      </c>
      <c r="E455" s="13">
        <v>0</v>
      </c>
      <c r="F455" s="13">
        <v>61011301</v>
      </c>
      <c r="G455" s="13">
        <v>51011302</v>
      </c>
      <c r="H455" s="15">
        <v>1</v>
      </c>
      <c r="I455" s="13">
        <v>10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849</v>
      </c>
      <c r="AY455" s="13">
        <v>0</v>
      </c>
      <c r="AZ455" s="15">
        <v>0</v>
      </c>
      <c r="BA455" s="15">
        <v>0</v>
      </c>
      <c r="BB455" s="152" t="str">
        <f>"&lt;color=#D3FD3A&gt;冲锋击(剑类武器技能):\n&lt;/color&gt;"&amp;BB544&amp;"\n\n&lt;color=#D3FD3A&gt;跳跃击(刀类武器技能):\n&lt;/color&gt;"&amp;BB526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51011302</v>
      </c>
      <c r="D456" s="14" t="s">
        <v>848</v>
      </c>
      <c r="E456" s="13">
        <v>1</v>
      </c>
      <c r="F456" s="13">
        <v>61011301</v>
      </c>
      <c r="G456" s="13">
        <v>51011303</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849</v>
      </c>
      <c r="AY456" s="13">
        <v>0</v>
      </c>
      <c r="AZ456" s="15">
        <v>0</v>
      </c>
      <c r="BA456" s="15">
        <v>0</v>
      </c>
      <c r="BB456" s="152" t="str">
        <f t="shared" ref="BB456:BB460" si="7">"&lt;color=#D3FD3A&gt;冲锋击(剑类武器技能):\n&lt;/color&gt;"&amp;BB545&amp;"\n\n&lt;color=#D3FD3A&gt;跳跃击(刀类武器技能):\n&lt;/color&gt;"&amp;BB527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51011303</v>
      </c>
      <c r="D457" s="14" t="s">
        <v>848</v>
      </c>
      <c r="E457" s="13">
        <v>2</v>
      </c>
      <c r="F457" s="13">
        <v>61011301</v>
      </c>
      <c r="G457" s="13">
        <v>51011304</v>
      </c>
      <c r="H457" s="15">
        <v>1</v>
      </c>
      <c r="I457" s="13">
        <v>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849</v>
      </c>
      <c r="AY457" s="13">
        <v>0</v>
      </c>
      <c r="AZ457" s="15">
        <v>0</v>
      </c>
      <c r="BA457" s="15">
        <v>0</v>
      </c>
      <c r="BB457"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51011304</v>
      </c>
      <c r="D458" s="14" t="s">
        <v>848</v>
      </c>
      <c r="E458" s="13">
        <v>3</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849</v>
      </c>
      <c r="AY458" s="13">
        <v>0</v>
      </c>
      <c r="AZ458" s="15">
        <v>0</v>
      </c>
      <c r="BA458" s="15">
        <v>0</v>
      </c>
      <c r="BB458"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51011305</v>
      </c>
      <c r="D459" s="14" t="s">
        <v>848</v>
      </c>
      <c r="E459" s="13">
        <v>4</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849</v>
      </c>
      <c r="AY459" s="13">
        <v>0</v>
      </c>
      <c r="AZ459" s="15">
        <v>0</v>
      </c>
      <c r="BA459" s="15">
        <v>0</v>
      </c>
      <c r="BB459"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51011306</v>
      </c>
      <c r="D460" s="14" t="s">
        <v>848</v>
      </c>
      <c r="E460" s="13">
        <v>5</v>
      </c>
      <c r="F460" s="13">
        <v>61011301</v>
      </c>
      <c r="G460" s="13">
        <v>0</v>
      </c>
      <c r="H460" s="15">
        <v>1</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495</v>
      </c>
      <c r="AU460" s="13" t="s">
        <v>171</v>
      </c>
      <c r="AV460" s="16">
        <v>10000015</v>
      </c>
      <c r="AW460" s="16">
        <v>21000030</v>
      </c>
      <c r="AX460" s="14" t="s">
        <v>849</v>
      </c>
      <c r="AY460" s="13">
        <v>0</v>
      </c>
      <c r="AZ460" s="15">
        <v>0</v>
      </c>
      <c r="BA460" s="15">
        <v>0</v>
      </c>
      <c r="BB460"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52011101</v>
      </c>
      <c r="D461" s="14" t="s">
        <v>850</v>
      </c>
      <c r="E461" s="13">
        <v>0</v>
      </c>
      <c r="F461" s="13">
        <v>62011101</v>
      </c>
      <c r="G461" s="13">
        <v>52011102</v>
      </c>
      <c r="H461" s="15">
        <v>3</v>
      </c>
      <c r="I461" s="13">
        <v>1</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ref="BB461:BB466" si="8">"&lt;color=#D3FD3A&gt;"&amp;D641&amp;"(法杖武器技能):\n&lt;/color&gt;"&amp;BB641&amp;"\n\n&lt;color=#D3FD3A&gt;"&amp;D647&amp;"(魔法书武器技能):\n&lt;/color&gt;"&amp;BB647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52011102</v>
      </c>
      <c r="D462" s="14" t="s">
        <v>850</v>
      </c>
      <c r="E462" s="13">
        <v>1</v>
      </c>
      <c r="F462" s="13">
        <v>62011101</v>
      </c>
      <c r="G462" s="13">
        <v>52011103</v>
      </c>
      <c r="H462" s="15">
        <v>3</v>
      </c>
      <c r="I462" s="13">
        <v>6</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52011103</v>
      </c>
      <c r="D463" s="14" t="s">
        <v>850</v>
      </c>
      <c r="E463" s="13">
        <v>2</v>
      </c>
      <c r="F463" s="13">
        <v>62011101</v>
      </c>
      <c r="G463" s="13">
        <v>52011104</v>
      </c>
      <c r="H463" s="15">
        <v>3</v>
      </c>
      <c r="I463" s="13">
        <v>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52011104</v>
      </c>
      <c r="D464" s="14" t="s">
        <v>850</v>
      </c>
      <c r="E464" s="13">
        <v>3</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52011105</v>
      </c>
      <c r="D465" s="14" t="s">
        <v>850</v>
      </c>
      <c r="E465" s="13">
        <v>4</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52011106</v>
      </c>
      <c r="D466" s="14" t="s">
        <v>850</v>
      </c>
      <c r="E466" s="13">
        <v>5</v>
      </c>
      <c r="F466" s="13">
        <v>62011101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0</v>
      </c>
      <c r="Z466" s="13">
        <v>0</v>
      </c>
      <c r="AA466" s="13">
        <v>0</v>
      </c>
      <c r="AB466" s="13">
        <v>0</v>
      </c>
      <c r="AC466" s="13">
        <v>0</v>
      </c>
      <c r="AD466" s="13">
        <v>9</v>
      </c>
      <c r="AE466" s="13">
        <v>2</v>
      </c>
      <c r="AF466" s="13" t="s">
        <v>169</v>
      </c>
      <c r="AG466" s="8">
        <v>2</v>
      </c>
      <c r="AH466" s="8">
        <v>2</v>
      </c>
      <c r="AI466" s="8">
        <v>0</v>
      </c>
      <c r="AJ466" s="8">
        <v>1.5</v>
      </c>
      <c r="AK466" s="13">
        <v>0</v>
      </c>
      <c r="AL466" s="13">
        <v>0</v>
      </c>
      <c r="AM466" s="13">
        <v>0</v>
      </c>
      <c r="AN466" s="13">
        <v>1</v>
      </c>
      <c r="AO466" s="13">
        <v>3000</v>
      </c>
      <c r="AP466" s="13">
        <v>0.5</v>
      </c>
      <c r="AQ466" s="13">
        <v>0</v>
      </c>
      <c r="AR466" s="8">
        <v>0</v>
      </c>
      <c r="AS466" s="13" t="s">
        <v>160</v>
      </c>
      <c r="AT466" s="14" t="s">
        <v>216</v>
      </c>
      <c r="AU466" s="13" t="s">
        <v>358</v>
      </c>
      <c r="AV466" s="16">
        <v>10000007</v>
      </c>
      <c r="AW466" s="16">
        <v>21000110</v>
      </c>
      <c r="AX466" s="14" t="s">
        <v>162</v>
      </c>
      <c r="AY466" s="13">
        <v>0</v>
      </c>
      <c r="AZ466" s="15">
        <v>0</v>
      </c>
      <c r="BA466" s="15">
        <v>0</v>
      </c>
      <c r="BB466"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52011201</v>
      </c>
      <c r="D467" s="14" t="s">
        <v>851</v>
      </c>
      <c r="E467" s="13">
        <v>0</v>
      </c>
      <c r="F467" s="13">
        <v>62011201</v>
      </c>
      <c r="G467" s="13">
        <v>52011202</v>
      </c>
      <c r="H467" s="15">
        <v>3</v>
      </c>
      <c r="I467" s="13">
        <v>3</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ref="BB467:BB472" si="9">"&lt;color=#D3FD3A&gt;"&amp;D653&amp;"(法杖武器技能):\n&lt;/color&gt;"&amp;BB653&amp;"\n\n&lt;color=#D3FD3A&gt;"&amp;D659&amp;"(魔法书类武器技能):\n&lt;/color&gt;"&amp;BB659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52011202</v>
      </c>
      <c r="D468" s="14" t="s">
        <v>851</v>
      </c>
      <c r="E468" s="13">
        <v>1</v>
      </c>
      <c r="F468" s="13">
        <v>62011201</v>
      </c>
      <c r="G468" s="13">
        <v>52011203</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52011203</v>
      </c>
      <c r="D469" s="14" t="s">
        <v>851</v>
      </c>
      <c r="E469" s="13">
        <v>2</v>
      </c>
      <c r="F469" s="13">
        <v>62011201</v>
      </c>
      <c r="G469" s="13">
        <v>52011204</v>
      </c>
      <c r="H469" s="15">
        <v>3</v>
      </c>
      <c r="I469" s="13">
        <v>0</v>
      </c>
      <c r="J469" s="13">
        <v>3</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52011204</v>
      </c>
      <c r="D470" s="14" t="s">
        <v>851</v>
      </c>
      <c r="E470" s="13">
        <v>3</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52011205</v>
      </c>
      <c r="D471" s="14" t="s">
        <v>851</v>
      </c>
      <c r="E471" s="13">
        <v>4</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52011206</v>
      </c>
      <c r="D472" s="14" t="s">
        <v>851</v>
      </c>
      <c r="E472" s="13">
        <v>5</v>
      </c>
      <c r="F472" s="13">
        <v>62011201</v>
      </c>
      <c r="G472" s="13">
        <v>0</v>
      </c>
      <c r="H472" s="15">
        <v>3</v>
      </c>
      <c r="I472" s="13">
        <v>0</v>
      </c>
      <c r="J472" s="13">
        <v>0</v>
      </c>
      <c r="K472" s="13">
        <v>0</v>
      </c>
      <c r="L472" s="13">
        <v>0</v>
      </c>
      <c r="M472" s="13">
        <v>0</v>
      </c>
      <c r="N472" s="13">
        <v>6</v>
      </c>
      <c r="O472" s="13">
        <v>0</v>
      </c>
      <c r="P472" s="13">
        <v>0</v>
      </c>
      <c r="Q472" s="13">
        <v>0</v>
      </c>
      <c r="R472" s="8">
        <v>0</v>
      </c>
      <c r="S472" s="13">
        <v>0</v>
      </c>
      <c r="T472" s="13">
        <v>1</v>
      </c>
      <c r="U472" s="13">
        <v>2</v>
      </c>
      <c r="V472" s="13">
        <v>0</v>
      </c>
      <c r="W472" s="13">
        <v>1.5</v>
      </c>
      <c r="X472" s="13">
        <v>10</v>
      </c>
      <c r="Y472" s="13">
        <v>1</v>
      </c>
      <c r="Z472" s="13">
        <v>0</v>
      </c>
      <c r="AA472" s="13">
        <v>0</v>
      </c>
      <c r="AB472" s="13">
        <v>0</v>
      </c>
      <c r="AC472" s="13">
        <v>0</v>
      </c>
      <c r="AD472" s="13">
        <v>5</v>
      </c>
      <c r="AE472" s="13">
        <v>1</v>
      </c>
      <c r="AF472" s="13">
        <v>3</v>
      </c>
      <c r="AG472" s="8">
        <v>2</v>
      </c>
      <c r="AH472" s="8">
        <v>0</v>
      </c>
      <c r="AI472" s="8">
        <v>0</v>
      </c>
      <c r="AJ472" s="8">
        <v>0</v>
      </c>
      <c r="AK472" s="13">
        <v>0</v>
      </c>
      <c r="AL472" s="13">
        <v>0</v>
      </c>
      <c r="AM472" s="13">
        <v>0</v>
      </c>
      <c r="AN472" s="13">
        <v>0.5</v>
      </c>
      <c r="AO472" s="13">
        <v>3000</v>
      </c>
      <c r="AP472" s="13">
        <v>0.2</v>
      </c>
      <c r="AQ472" s="13">
        <v>0</v>
      </c>
      <c r="AR472" s="8">
        <v>0</v>
      </c>
      <c r="AS472" s="13" t="s">
        <v>160</v>
      </c>
      <c r="AT472" s="14" t="s">
        <v>400</v>
      </c>
      <c r="AU472" s="13" t="s">
        <v>351</v>
      </c>
      <c r="AV472" s="16">
        <v>10000007</v>
      </c>
      <c r="AW472" s="16">
        <v>21000020</v>
      </c>
      <c r="AX472" s="14" t="s">
        <v>162</v>
      </c>
      <c r="AY472" s="13">
        <v>0</v>
      </c>
      <c r="AZ472" s="15">
        <v>0</v>
      </c>
      <c r="BA472" s="15">
        <v>0</v>
      </c>
      <c r="BB472"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52011301</v>
      </c>
      <c r="D473" s="14" t="s">
        <v>852</v>
      </c>
      <c r="E473" s="13">
        <v>0</v>
      </c>
      <c r="F473" s="13">
        <v>62011301</v>
      </c>
      <c r="G473" s="13">
        <v>52011302</v>
      </c>
      <c r="H473" s="15">
        <v>3</v>
      </c>
      <c r="I473" s="13">
        <v>10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849</v>
      </c>
      <c r="AY473" s="13">
        <v>0</v>
      </c>
      <c r="AZ473" s="15">
        <v>0</v>
      </c>
      <c r="BA473" s="15">
        <v>0</v>
      </c>
      <c r="BB473" s="152" t="str">
        <f t="shared" ref="BB473:BB478" si="10">"&lt;color=#D3FD3A&gt;"&amp;D665&amp;"(法杖类武器技能):\n&lt;/color&gt;"&amp;BB665&amp;"\n\n&lt;color=#D3FD3A&gt;"&amp;D671&amp;"(魔法书类武器技能):\n&lt;/color&gt;"&amp;BB671</f>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52011302</v>
      </c>
      <c r="D474" s="14" t="s">
        <v>852</v>
      </c>
      <c r="E474" s="13">
        <v>1</v>
      </c>
      <c r="F474" s="13">
        <v>62011301</v>
      </c>
      <c r="G474" s="13">
        <v>52011303</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849</v>
      </c>
      <c r="AY474" s="13">
        <v>0</v>
      </c>
      <c r="AZ474" s="15">
        <v>0</v>
      </c>
      <c r="BA474" s="15">
        <v>0</v>
      </c>
      <c r="BB474" s="152" t="str">
        <f t="shared" si="10"/>
        <v>&lt;color=#D3FD3A&gt;守护之击(法杖类武器技能):\n&lt;/color&gt;立即对目标范围内的怪物造成200%攻击伤害+750,并击退周围附近敌方目标,此技能为必中技能无视对方闪避属性\n\n&lt;color=#D3FD3A&gt;冰锥之击(魔法书类武器技能):\n&lt;/color&gt;立即对目标范围内的怪物造成325%攻击伤害+1350点固定伤害,并使目标产生冰封效果,使其2秒内无法进行移动</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52011303</v>
      </c>
      <c r="D475" s="14" t="s">
        <v>852</v>
      </c>
      <c r="E475" s="13">
        <v>2</v>
      </c>
      <c r="F475" s="13">
        <v>62011301</v>
      </c>
      <c r="G475" s="13">
        <v>52011304</v>
      </c>
      <c r="H475" s="15">
        <v>3</v>
      </c>
      <c r="I475" s="13">
        <v>0</v>
      </c>
      <c r="J475" s="13">
        <v>3</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849</v>
      </c>
      <c r="AY475" s="13">
        <v>0</v>
      </c>
      <c r="AZ475" s="15">
        <v>0</v>
      </c>
      <c r="BA475" s="15">
        <v>0</v>
      </c>
      <c r="BB475" s="152" t="str">
        <f t="shared" si="10"/>
        <v>&lt;color=#D3FD3A&gt;守护之击(法杖类武器技能):\n&lt;/color&gt;立即对目标范围内的怪物造成220%攻击伤害+1500,并击退周围附近敌方目标,此技能为必中技能无视对方闪避属性\n\n&lt;color=#D3FD3A&gt;冰锥之击(魔法书类武器技能):\n&lt;/color&gt;立即对目标范围内的怪物造成350%攻击伤害+2700点固定伤害,并使目标产生冰封效果,使其2秒内无法进行移动</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52011304</v>
      </c>
      <c r="D476" s="14" t="s">
        <v>852</v>
      </c>
      <c r="E476" s="13">
        <v>3</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849</v>
      </c>
      <c r="AY476" s="13">
        <v>0</v>
      </c>
      <c r="AZ476" s="15">
        <v>0</v>
      </c>
      <c r="BA476" s="15">
        <v>0</v>
      </c>
      <c r="BB476" s="152" t="str">
        <f t="shared" si="10"/>
        <v>&lt;color=#D3FD3A&gt;守护之击(法杖类武器技能):\n&lt;/color&gt;立即对目标范围内的怪物造成240%攻击伤害+2250,并击退周围附近敌方目标,此技能为必中技能无视对方闪避属性\n\n&lt;color=#D3FD3A&gt;冰锥之击(魔法书类武器技能):\n&lt;/color&gt;立即对目标范围内的怪物造成375%攻击伤害+4200点固定伤害,并使目标产生冰封效果,使其2秒内无法进行移动</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52011305</v>
      </c>
      <c r="D477" s="14" t="s">
        <v>852</v>
      </c>
      <c r="E477" s="13">
        <v>4</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849</v>
      </c>
      <c r="AY477" s="13">
        <v>0</v>
      </c>
      <c r="AZ477" s="15">
        <v>0</v>
      </c>
      <c r="BA477" s="15">
        <v>0</v>
      </c>
      <c r="BB477" s="152" t="str">
        <f t="shared" si="10"/>
        <v>&lt;color=#D3FD3A&gt;守护之击(法杖类武器技能):\n&lt;/color&gt;立即对目标范围内的怪物造成260%攻击伤害+3250,并击退周围附近敌方目标,此技能为必中技能无视对方闪避属性\n\n&lt;color=#D3FD3A&gt;冰锥之击(魔法书类武器技能):\n&lt;/color&gt;立即对目标范围内的怪物造成400%攻击伤害+6000点固定伤害,并使目标产生冰封效果,使其2秒内无法进行移动</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3">
        <v>52011306</v>
      </c>
      <c r="D478" s="14" t="s">
        <v>852</v>
      </c>
      <c r="E478" s="13">
        <v>5</v>
      </c>
      <c r="F478" s="13">
        <v>62011301</v>
      </c>
      <c r="G478" s="13">
        <v>0</v>
      </c>
      <c r="H478" s="15">
        <v>3</v>
      </c>
      <c r="I478" s="13">
        <v>0</v>
      </c>
      <c r="J478" s="13">
        <v>0</v>
      </c>
      <c r="K478" s="13">
        <v>0</v>
      </c>
      <c r="L478" s="13">
        <v>0</v>
      </c>
      <c r="M478" s="13">
        <v>0</v>
      </c>
      <c r="N478" s="13">
        <v>6</v>
      </c>
      <c r="O478" s="13">
        <v>0</v>
      </c>
      <c r="P478" s="13">
        <v>0</v>
      </c>
      <c r="Q478" s="13">
        <v>0</v>
      </c>
      <c r="R478" s="8">
        <v>0</v>
      </c>
      <c r="S478" s="13">
        <v>0</v>
      </c>
      <c r="T478" s="13">
        <v>1</v>
      </c>
      <c r="U478" s="13">
        <v>2</v>
      </c>
      <c r="V478" s="13">
        <v>0</v>
      </c>
      <c r="W478" s="13">
        <v>3</v>
      </c>
      <c r="X478" s="13">
        <v>350</v>
      </c>
      <c r="Y478" s="13">
        <v>1</v>
      </c>
      <c r="Z478" s="13">
        <v>0</v>
      </c>
      <c r="AA478" s="13">
        <v>0</v>
      </c>
      <c r="AB478" s="13">
        <v>0</v>
      </c>
      <c r="AC478" s="13">
        <v>0</v>
      </c>
      <c r="AD478" s="13">
        <v>9</v>
      </c>
      <c r="AE478" s="13">
        <v>1</v>
      </c>
      <c r="AF478" s="13">
        <v>3</v>
      </c>
      <c r="AG478" s="8">
        <v>2</v>
      </c>
      <c r="AH478" s="8">
        <v>1</v>
      </c>
      <c r="AI478" s="8">
        <v>0</v>
      </c>
      <c r="AJ478" s="8">
        <v>6</v>
      </c>
      <c r="AK478" s="13">
        <v>0</v>
      </c>
      <c r="AL478" s="13">
        <v>0</v>
      </c>
      <c r="AM478" s="13">
        <v>0</v>
      </c>
      <c r="AN478" s="13">
        <v>1</v>
      </c>
      <c r="AO478" s="13">
        <v>3000</v>
      </c>
      <c r="AP478" s="13">
        <v>0.4</v>
      </c>
      <c r="AQ478" s="13">
        <v>0</v>
      </c>
      <c r="AR478" s="8">
        <v>0</v>
      </c>
      <c r="AS478" s="13" t="s">
        <v>160</v>
      </c>
      <c r="AT478" s="14" t="s">
        <v>495</v>
      </c>
      <c r="AU478" s="13" t="s">
        <v>171</v>
      </c>
      <c r="AV478" s="16">
        <v>10000015</v>
      </c>
      <c r="AW478" s="16">
        <v>21000030</v>
      </c>
      <c r="AX478" s="14" t="s">
        <v>849</v>
      </c>
      <c r="AY478" s="13">
        <v>0</v>
      </c>
      <c r="AZ478" s="15">
        <v>0</v>
      </c>
      <c r="BA478" s="15">
        <v>0</v>
      </c>
      <c r="BB478" s="152" t="str">
        <f t="shared" si="10"/>
        <v>&lt;color=#D3FD3A&gt;守护之击(法杖类武器技能):\n&lt;/color&gt;立即对目标范围内的怪物造成280%攻击伤害+4250,并击退周围附近敌方目标,此技能为必中技能无视对方闪避属性\n\n&lt;color=#D3FD3A&gt;冰锥之击(魔法书类武器技能):\n&lt;/color&gt;立即对目标范围内的怪物造成425%攻击伤害+7800点固定伤害,并使目标产生冰封效果,使其2秒内无法进行移动</v>
      </c>
      <c r="BC478" s="13">
        <v>0</v>
      </c>
      <c r="BD478" s="13">
        <v>0</v>
      </c>
      <c r="BE478" s="13">
        <v>0</v>
      </c>
      <c r="BF478" s="13">
        <v>0</v>
      </c>
      <c r="BG478" s="13">
        <v>0</v>
      </c>
      <c r="BH478" s="13">
        <v>0</v>
      </c>
      <c r="BI478" s="11">
        <v>0</v>
      </c>
      <c r="BJ478" s="8">
        <v>0</v>
      </c>
      <c r="BK478" s="8">
        <v>0</v>
      </c>
      <c r="BL478" s="8">
        <v>0</v>
      </c>
      <c r="BM478" s="8">
        <v>0</v>
      </c>
      <c r="BN478" s="8">
        <v>0</v>
      </c>
      <c r="BO478" s="8">
        <v>0</v>
      </c>
      <c r="BP478" s="8">
        <v>0</v>
      </c>
      <c r="BQ478" s="43">
        <v>0</v>
      </c>
    </row>
    <row r="479" spans="3:69" ht="20.100000000000001" customHeight="1">
      <c r="C479" s="154">
        <v>53011101</v>
      </c>
      <c r="D479" s="155" t="s">
        <v>853</v>
      </c>
      <c r="E479" s="154">
        <v>0</v>
      </c>
      <c r="F479" s="154">
        <v>62011101</v>
      </c>
      <c r="G479" s="154">
        <v>53011102</v>
      </c>
      <c r="H479" s="156">
        <v>3</v>
      </c>
      <c r="I479" s="154">
        <v>1</v>
      </c>
      <c r="J479" s="154">
        <v>0</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854</v>
      </c>
      <c r="AV479" s="158">
        <v>10000007</v>
      </c>
      <c r="AW479" s="158">
        <v>21000110</v>
      </c>
      <c r="AX479" s="155" t="s">
        <v>162</v>
      </c>
      <c r="AY479" s="154">
        <v>0</v>
      </c>
      <c r="AZ479" s="156">
        <v>0</v>
      </c>
      <c r="BA479" s="156">
        <v>0</v>
      </c>
      <c r="BB479" s="159" t="str">
        <f t="shared" ref="BB479:BB484" si="11">"&lt;color=#D3FD3A&gt;"&amp;D783&amp;"(剑类武器技能):\n&lt;/color&gt;"&amp;BB783&amp;"\n\n&lt;color=#D3FD3A&gt;"&amp;D777&amp;"(弓箭类武器技能):\n&lt;/color&gt;"&amp;BB777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53011102</v>
      </c>
      <c r="D480" s="155" t="s">
        <v>853</v>
      </c>
      <c r="E480" s="154">
        <v>1</v>
      </c>
      <c r="F480" s="154">
        <v>62011101</v>
      </c>
      <c r="G480" s="154">
        <v>53011103</v>
      </c>
      <c r="H480" s="156">
        <v>3</v>
      </c>
      <c r="I480" s="154">
        <v>6</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854</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53011103</v>
      </c>
      <c r="D481" s="155" t="s">
        <v>853</v>
      </c>
      <c r="E481" s="154">
        <v>2</v>
      </c>
      <c r="F481" s="154">
        <v>62011101</v>
      </c>
      <c r="G481" s="154">
        <v>53011104</v>
      </c>
      <c r="H481" s="156">
        <v>3</v>
      </c>
      <c r="I481" s="154">
        <v>0</v>
      </c>
      <c r="J481" s="154">
        <v>3</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854</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53011104</v>
      </c>
      <c r="D482" s="155" t="s">
        <v>853</v>
      </c>
      <c r="E482" s="154">
        <v>3</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854</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53011105</v>
      </c>
      <c r="D483" s="155" t="s">
        <v>853</v>
      </c>
      <c r="E483" s="154">
        <v>4</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854</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53011106</v>
      </c>
      <c r="D484" s="155" t="s">
        <v>853</v>
      </c>
      <c r="E484" s="154">
        <v>5</v>
      </c>
      <c r="F484" s="154">
        <v>62011101</v>
      </c>
      <c r="G484" s="154">
        <v>0</v>
      </c>
      <c r="H484" s="156">
        <v>3</v>
      </c>
      <c r="I484" s="154">
        <v>0</v>
      </c>
      <c r="J484" s="154">
        <v>0</v>
      </c>
      <c r="K484" s="154">
        <v>0</v>
      </c>
      <c r="L484" s="154">
        <v>0</v>
      </c>
      <c r="M484" s="154">
        <v>0</v>
      </c>
      <c r="N484" s="154">
        <v>6</v>
      </c>
      <c r="O484" s="154">
        <v>0</v>
      </c>
      <c r="P484" s="154">
        <v>0</v>
      </c>
      <c r="Q484" s="154">
        <v>0</v>
      </c>
      <c r="R484" s="157">
        <v>0</v>
      </c>
      <c r="S484" s="154">
        <v>0</v>
      </c>
      <c r="T484" s="154">
        <v>1</v>
      </c>
      <c r="U484" s="154">
        <v>2</v>
      </c>
      <c r="V484" s="154">
        <v>0</v>
      </c>
      <c r="W484" s="154">
        <v>3</v>
      </c>
      <c r="X484" s="154">
        <v>350</v>
      </c>
      <c r="Y484" s="154">
        <v>0</v>
      </c>
      <c r="Z484" s="154">
        <v>0</v>
      </c>
      <c r="AA484" s="154">
        <v>0</v>
      </c>
      <c r="AB484" s="154">
        <v>0</v>
      </c>
      <c r="AC484" s="154">
        <v>0</v>
      </c>
      <c r="AD484" s="154">
        <v>9</v>
      </c>
      <c r="AE484" s="154">
        <v>2</v>
      </c>
      <c r="AF484" s="154" t="s">
        <v>169</v>
      </c>
      <c r="AG484" s="157">
        <v>2</v>
      </c>
      <c r="AH484" s="157">
        <v>2</v>
      </c>
      <c r="AI484" s="157">
        <v>0</v>
      </c>
      <c r="AJ484" s="157">
        <v>1.5</v>
      </c>
      <c r="AK484" s="154">
        <v>0</v>
      </c>
      <c r="AL484" s="154">
        <v>0</v>
      </c>
      <c r="AM484" s="154">
        <v>0</v>
      </c>
      <c r="AN484" s="154">
        <v>1</v>
      </c>
      <c r="AO484" s="154">
        <v>2000</v>
      </c>
      <c r="AP484" s="154">
        <v>0.5</v>
      </c>
      <c r="AQ484" s="154">
        <v>0</v>
      </c>
      <c r="AR484" s="157">
        <v>0</v>
      </c>
      <c r="AS484" s="154" t="s">
        <v>160</v>
      </c>
      <c r="AT484" s="155" t="s">
        <v>216</v>
      </c>
      <c r="AU484" s="16" t="s">
        <v>854</v>
      </c>
      <c r="AV484" s="158">
        <v>10000007</v>
      </c>
      <c r="AW484" s="158">
        <v>21000110</v>
      </c>
      <c r="AX484" s="155" t="s">
        <v>162</v>
      </c>
      <c r="AY484" s="154">
        <v>0</v>
      </c>
      <c r="AZ484" s="156">
        <v>0</v>
      </c>
      <c r="BA484" s="156">
        <v>0</v>
      </c>
      <c r="BB484"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53011201</v>
      </c>
      <c r="D485" s="155" t="s">
        <v>855</v>
      </c>
      <c r="E485" s="154">
        <v>0</v>
      </c>
      <c r="F485" s="154">
        <v>62011201</v>
      </c>
      <c r="G485" s="154">
        <v>53011202</v>
      </c>
      <c r="H485" s="156">
        <v>3</v>
      </c>
      <c r="I485" s="154">
        <v>3</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856</v>
      </c>
      <c r="AV485" s="158">
        <v>10000007</v>
      </c>
      <c r="AW485" s="158">
        <v>21000020</v>
      </c>
      <c r="AX485" s="155" t="s">
        <v>162</v>
      </c>
      <c r="AY485" s="154">
        <v>0</v>
      </c>
      <c r="AZ485" s="156">
        <v>0</v>
      </c>
      <c r="BA485" s="156">
        <v>0</v>
      </c>
      <c r="BB485" s="159" t="str">
        <f t="shared" ref="BB485:BB490" si="12">"&lt;color=#D3FD3A&gt;"&amp;D808&amp;"(剑类武器技能):\n&lt;/color&gt;"&amp;BB808&amp;"\n\n&lt;color=#D3FD3A&gt;"&amp;D789&amp;"(弓箭类武器技能):\n&lt;/color&gt;"&amp;BB789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53011202</v>
      </c>
      <c r="D486" s="155" t="s">
        <v>855</v>
      </c>
      <c r="E486" s="154">
        <v>1</v>
      </c>
      <c r="F486" s="154">
        <v>62011201</v>
      </c>
      <c r="G486" s="154">
        <v>53011203</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856</v>
      </c>
      <c r="AV486" s="158">
        <v>10000007</v>
      </c>
      <c r="AW486" s="158">
        <v>21000020</v>
      </c>
      <c r="AX486" s="155" t="s">
        <v>162</v>
      </c>
      <c r="AY486" s="154">
        <v>0</v>
      </c>
      <c r="AZ486" s="156">
        <v>0</v>
      </c>
      <c r="BA486" s="156">
        <v>0</v>
      </c>
      <c r="BB486"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53011203</v>
      </c>
      <c r="D487" s="155" t="s">
        <v>855</v>
      </c>
      <c r="E487" s="154">
        <v>2</v>
      </c>
      <c r="F487" s="154">
        <v>62011201</v>
      </c>
      <c r="G487" s="154">
        <v>53011204</v>
      </c>
      <c r="H487" s="156">
        <v>3</v>
      </c>
      <c r="I487" s="154">
        <v>0</v>
      </c>
      <c r="J487" s="154">
        <v>3</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856</v>
      </c>
      <c r="AV487" s="158">
        <v>10000007</v>
      </c>
      <c r="AW487" s="158">
        <v>21000020</v>
      </c>
      <c r="AX487" s="155" t="s">
        <v>162</v>
      </c>
      <c r="AY487" s="154">
        <v>0</v>
      </c>
      <c r="AZ487" s="156">
        <v>0</v>
      </c>
      <c r="BA487" s="156">
        <v>0</v>
      </c>
      <c r="BB487"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53011204</v>
      </c>
      <c r="D488" s="155" t="s">
        <v>855</v>
      </c>
      <c r="E488" s="154">
        <v>3</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856</v>
      </c>
      <c r="AV488" s="158">
        <v>10000007</v>
      </c>
      <c r="AW488" s="158">
        <v>21000020</v>
      </c>
      <c r="AX488" s="155" t="s">
        <v>162</v>
      </c>
      <c r="AY488" s="154">
        <v>0</v>
      </c>
      <c r="AZ488" s="156">
        <v>0</v>
      </c>
      <c r="BA488" s="156">
        <v>0</v>
      </c>
      <c r="BB488"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53011205</v>
      </c>
      <c r="D489" s="155" t="s">
        <v>855</v>
      </c>
      <c r="E489" s="154">
        <v>4</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856</v>
      </c>
      <c r="AV489" s="158">
        <v>10000007</v>
      </c>
      <c r="AW489" s="158">
        <v>21000020</v>
      </c>
      <c r="AX489" s="155" t="s">
        <v>162</v>
      </c>
      <c r="AY489" s="154">
        <v>0</v>
      </c>
      <c r="AZ489" s="156">
        <v>0</v>
      </c>
      <c r="BA489" s="156">
        <v>0</v>
      </c>
      <c r="BB489"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53011206</v>
      </c>
      <c r="D490" s="155" t="s">
        <v>855</v>
      </c>
      <c r="E490" s="154">
        <v>5</v>
      </c>
      <c r="F490" s="154">
        <v>62011201</v>
      </c>
      <c r="G490" s="154">
        <v>0</v>
      </c>
      <c r="H490" s="156">
        <v>3</v>
      </c>
      <c r="I490" s="154">
        <v>0</v>
      </c>
      <c r="J490" s="154">
        <v>0</v>
      </c>
      <c r="K490" s="154">
        <v>0</v>
      </c>
      <c r="L490" s="154">
        <v>0</v>
      </c>
      <c r="M490" s="154">
        <v>0</v>
      </c>
      <c r="N490" s="154">
        <v>6</v>
      </c>
      <c r="O490" s="154">
        <v>0</v>
      </c>
      <c r="P490" s="154">
        <v>0</v>
      </c>
      <c r="Q490" s="154">
        <v>0</v>
      </c>
      <c r="R490" s="157">
        <v>0</v>
      </c>
      <c r="S490" s="154">
        <v>0</v>
      </c>
      <c r="T490" s="154">
        <v>1</v>
      </c>
      <c r="U490" s="154">
        <v>2</v>
      </c>
      <c r="V490" s="154">
        <v>0</v>
      </c>
      <c r="W490" s="154">
        <v>1.5</v>
      </c>
      <c r="X490" s="154">
        <v>10</v>
      </c>
      <c r="Y490" s="154">
        <v>1</v>
      </c>
      <c r="Z490" s="154">
        <v>0</v>
      </c>
      <c r="AA490" s="154">
        <v>0</v>
      </c>
      <c r="AB490" s="154">
        <v>0</v>
      </c>
      <c r="AC490" s="154">
        <v>0</v>
      </c>
      <c r="AD490" s="154">
        <v>5</v>
      </c>
      <c r="AE490" s="154">
        <v>1</v>
      </c>
      <c r="AF490" s="154">
        <v>3</v>
      </c>
      <c r="AG490" s="157">
        <v>2</v>
      </c>
      <c r="AH490" s="157">
        <v>0</v>
      </c>
      <c r="AI490" s="157">
        <v>0</v>
      </c>
      <c r="AJ490" s="157">
        <v>0</v>
      </c>
      <c r="AK490" s="154">
        <v>0</v>
      </c>
      <c r="AL490" s="154">
        <v>0</v>
      </c>
      <c r="AM490" s="154">
        <v>0</v>
      </c>
      <c r="AN490" s="154">
        <v>0.5</v>
      </c>
      <c r="AO490" s="154">
        <v>3000</v>
      </c>
      <c r="AP490" s="154">
        <v>0.2</v>
      </c>
      <c r="AQ490" s="154">
        <v>0</v>
      </c>
      <c r="AR490" s="157">
        <v>0</v>
      </c>
      <c r="AS490" s="154" t="s">
        <v>160</v>
      </c>
      <c r="AT490" s="155" t="s">
        <v>400</v>
      </c>
      <c r="AU490" s="154" t="s">
        <v>856</v>
      </c>
      <c r="AV490" s="158">
        <v>10000007</v>
      </c>
      <c r="AW490" s="158">
        <v>21000020</v>
      </c>
      <c r="AX490" s="155" t="s">
        <v>162</v>
      </c>
      <c r="AY490" s="154">
        <v>0</v>
      </c>
      <c r="AZ490" s="156">
        <v>0</v>
      </c>
      <c r="BA490" s="156">
        <v>0</v>
      </c>
      <c r="BB490"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53011301</v>
      </c>
      <c r="D491" s="155" t="s">
        <v>857</v>
      </c>
      <c r="E491" s="154">
        <v>0</v>
      </c>
      <c r="F491" s="154">
        <v>62011301</v>
      </c>
      <c r="G491" s="154">
        <v>53011302</v>
      </c>
      <c r="H491" s="156">
        <v>3</v>
      </c>
      <c r="I491" s="154">
        <v>10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858</v>
      </c>
      <c r="AV491" s="158">
        <v>10000015</v>
      </c>
      <c r="AW491" s="158">
        <v>21000030</v>
      </c>
      <c r="AX491" s="155" t="s">
        <v>849</v>
      </c>
      <c r="AY491" s="154">
        <v>0</v>
      </c>
      <c r="AZ491" s="156">
        <v>0</v>
      </c>
      <c r="BA491" s="156">
        <v>0</v>
      </c>
      <c r="BB491" s="159" t="str">
        <f t="shared" ref="BB491:BB496" si="13">"&lt;color=#D3FD3A&gt;"&amp;D820&amp;"(剑类武器技能):\n&lt;/color&gt;"&amp;BB820&amp;"\n\n&lt;color=#D3FD3A&gt;"&amp;D814&amp;"(弓箭类武器技能):\n&lt;/color&gt;"&amp;BB814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53011302</v>
      </c>
      <c r="D492" s="155" t="s">
        <v>857</v>
      </c>
      <c r="E492" s="154">
        <v>1</v>
      </c>
      <c r="F492" s="154">
        <v>62011301</v>
      </c>
      <c r="G492" s="154">
        <v>53011303</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858</v>
      </c>
      <c r="AV492" s="158">
        <v>10000015</v>
      </c>
      <c r="AW492" s="158">
        <v>21000030</v>
      </c>
      <c r="AX492" s="155" t="s">
        <v>849</v>
      </c>
      <c r="AY492" s="154">
        <v>0</v>
      </c>
      <c r="AZ492" s="156">
        <v>0</v>
      </c>
      <c r="BA492" s="156">
        <v>0</v>
      </c>
      <c r="BB492"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53011303</v>
      </c>
      <c r="D493" s="155" t="s">
        <v>857</v>
      </c>
      <c r="E493" s="154">
        <v>2</v>
      </c>
      <c r="F493" s="154">
        <v>62011301</v>
      </c>
      <c r="G493" s="154">
        <v>53011304</v>
      </c>
      <c r="H493" s="156">
        <v>3</v>
      </c>
      <c r="I493" s="154">
        <v>0</v>
      </c>
      <c r="J493" s="154">
        <v>3</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858</v>
      </c>
      <c r="AV493" s="158">
        <v>10000015</v>
      </c>
      <c r="AW493" s="158">
        <v>21000030</v>
      </c>
      <c r="AX493" s="155" t="s">
        <v>849</v>
      </c>
      <c r="AY493" s="154">
        <v>0</v>
      </c>
      <c r="AZ493" s="156">
        <v>0</v>
      </c>
      <c r="BA493" s="156">
        <v>0</v>
      </c>
      <c r="BB493"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53011304</v>
      </c>
      <c r="D494" s="155" t="s">
        <v>857</v>
      </c>
      <c r="E494" s="154">
        <v>3</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858</v>
      </c>
      <c r="AV494" s="158">
        <v>10000015</v>
      </c>
      <c r="AW494" s="158">
        <v>21000030</v>
      </c>
      <c r="AX494" s="155" t="s">
        <v>849</v>
      </c>
      <c r="AY494" s="154">
        <v>0</v>
      </c>
      <c r="AZ494" s="156">
        <v>0</v>
      </c>
      <c r="BA494" s="156">
        <v>0</v>
      </c>
      <c r="BB494"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53011305</v>
      </c>
      <c r="D495" s="155" t="s">
        <v>857</v>
      </c>
      <c r="E495" s="154">
        <v>4</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858</v>
      </c>
      <c r="AV495" s="158">
        <v>10000015</v>
      </c>
      <c r="AW495" s="158">
        <v>21000030</v>
      </c>
      <c r="AX495" s="155" t="s">
        <v>849</v>
      </c>
      <c r="AY495" s="154">
        <v>0</v>
      </c>
      <c r="AZ495" s="156">
        <v>0</v>
      </c>
      <c r="BA495" s="156">
        <v>0</v>
      </c>
      <c r="BB495"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20.100000000000001" customHeight="1">
      <c r="C496" s="154">
        <v>53011306</v>
      </c>
      <c r="D496" s="155" t="s">
        <v>857</v>
      </c>
      <c r="E496" s="154">
        <v>5</v>
      </c>
      <c r="F496" s="154">
        <v>62011301</v>
      </c>
      <c r="G496" s="154">
        <v>0</v>
      </c>
      <c r="H496" s="156">
        <v>3</v>
      </c>
      <c r="I496" s="154">
        <v>0</v>
      </c>
      <c r="J496" s="154">
        <v>0</v>
      </c>
      <c r="K496" s="154">
        <v>0</v>
      </c>
      <c r="L496" s="154">
        <v>0</v>
      </c>
      <c r="M496" s="154">
        <v>0</v>
      </c>
      <c r="N496" s="154">
        <v>6</v>
      </c>
      <c r="O496" s="154">
        <v>0</v>
      </c>
      <c r="P496" s="154">
        <v>0</v>
      </c>
      <c r="Q496" s="154">
        <v>0</v>
      </c>
      <c r="R496" s="157">
        <v>0</v>
      </c>
      <c r="S496" s="154">
        <v>0</v>
      </c>
      <c r="T496" s="154">
        <v>1</v>
      </c>
      <c r="U496" s="154">
        <v>2</v>
      </c>
      <c r="V496" s="154">
        <v>0</v>
      </c>
      <c r="W496" s="154">
        <v>3</v>
      </c>
      <c r="X496" s="154">
        <v>350</v>
      </c>
      <c r="Y496" s="154">
        <v>1</v>
      </c>
      <c r="Z496" s="154">
        <v>0</v>
      </c>
      <c r="AA496" s="154">
        <v>0</v>
      </c>
      <c r="AB496" s="154">
        <v>0</v>
      </c>
      <c r="AC496" s="154">
        <v>0</v>
      </c>
      <c r="AD496" s="154">
        <v>9</v>
      </c>
      <c r="AE496" s="154">
        <v>1</v>
      </c>
      <c r="AF496" s="154">
        <v>3</v>
      </c>
      <c r="AG496" s="157">
        <v>2</v>
      </c>
      <c r="AH496" s="157">
        <v>1</v>
      </c>
      <c r="AI496" s="157">
        <v>0</v>
      </c>
      <c r="AJ496" s="157">
        <v>6</v>
      </c>
      <c r="AK496" s="154">
        <v>0</v>
      </c>
      <c r="AL496" s="154">
        <v>0</v>
      </c>
      <c r="AM496" s="154">
        <v>0</v>
      </c>
      <c r="AN496" s="154">
        <v>1</v>
      </c>
      <c r="AO496" s="154">
        <v>2000</v>
      </c>
      <c r="AP496" s="154">
        <v>0.4</v>
      </c>
      <c r="AQ496" s="154">
        <v>0</v>
      </c>
      <c r="AR496" s="157">
        <v>0</v>
      </c>
      <c r="AS496" s="154" t="s">
        <v>160</v>
      </c>
      <c r="AT496" s="155" t="s">
        <v>495</v>
      </c>
      <c r="AU496" s="16" t="s">
        <v>858</v>
      </c>
      <c r="AV496" s="158">
        <v>10000015</v>
      </c>
      <c r="AW496" s="158">
        <v>21000030</v>
      </c>
      <c r="AX496" s="155" t="s">
        <v>849</v>
      </c>
      <c r="AY496" s="154">
        <v>0</v>
      </c>
      <c r="AZ496" s="156">
        <v>0</v>
      </c>
      <c r="BA496" s="156">
        <v>0</v>
      </c>
      <c r="BB496"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4">
        <v>0</v>
      </c>
      <c r="BD496" s="154">
        <v>0</v>
      </c>
      <c r="BE496" s="154">
        <v>0</v>
      </c>
      <c r="BF496" s="154">
        <v>0</v>
      </c>
      <c r="BG496" s="154">
        <v>0</v>
      </c>
      <c r="BH496" s="154">
        <v>0</v>
      </c>
      <c r="BI496" s="160">
        <v>0</v>
      </c>
      <c r="BJ496" s="157">
        <v>0</v>
      </c>
      <c r="BK496" s="157">
        <v>0</v>
      </c>
      <c r="BL496" s="157">
        <v>0</v>
      </c>
      <c r="BM496" s="157">
        <v>0</v>
      </c>
      <c r="BN496" s="157">
        <v>0</v>
      </c>
      <c r="BO496" s="157">
        <v>0</v>
      </c>
      <c r="BP496" s="8">
        <v>0</v>
      </c>
      <c r="BQ496" s="43">
        <v>0</v>
      </c>
    </row>
    <row r="497" spans="3:69" ht="19.5" customHeight="1">
      <c r="C497" s="16">
        <v>600000011</v>
      </c>
      <c r="D497" s="17" t="s">
        <v>859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847</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6">
        <v>600000021</v>
      </c>
      <c r="D498" s="17" t="s">
        <v>860</v>
      </c>
      <c r="E498" s="16">
        <v>1</v>
      </c>
      <c r="F498" s="16">
        <v>60010500</v>
      </c>
      <c r="G498" s="16">
        <v>60010502</v>
      </c>
      <c r="H498" s="15">
        <v>0</v>
      </c>
      <c r="I498" s="16">
        <v>27</v>
      </c>
      <c r="J498" s="16">
        <v>3</v>
      </c>
      <c r="K498" s="13">
        <v>0</v>
      </c>
      <c r="L498" s="16">
        <v>0</v>
      </c>
      <c r="M498" s="16">
        <v>0</v>
      </c>
      <c r="N498" s="16">
        <v>1</v>
      </c>
      <c r="O498" s="16">
        <v>0</v>
      </c>
      <c r="P498" s="16">
        <v>0</v>
      </c>
      <c r="Q498" s="16">
        <v>0</v>
      </c>
      <c r="R498" s="8">
        <v>0</v>
      </c>
      <c r="S498" s="15">
        <v>0</v>
      </c>
      <c r="T498" s="13">
        <v>1</v>
      </c>
      <c r="U498" s="16">
        <v>2</v>
      </c>
      <c r="V498" s="16">
        <v>0</v>
      </c>
      <c r="W498" s="16">
        <v>0</v>
      </c>
      <c r="X498" s="16">
        <v>0</v>
      </c>
      <c r="Y498" s="16">
        <v>0</v>
      </c>
      <c r="Z498" s="16">
        <v>0</v>
      </c>
      <c r="AA498" s="16">
        <v>0</v>
      </c>
      <c r="AB498" s="16">
        <v>1</v>
      </c>
      <c r="AC498" s="16">
        <v>0</v>
      </c>
      <c r="AD498" s="16">
        <v>18</v>
      </c>
      <c r="AE498" s="16">
        <v>0</v>
      </c>
      <c r="AF498" s="16">
        <v>0</v>
      </c>
      <c r="AG498" s="8">
        <v>2</v>
      </c>
      <c r="AH498" s="8">
        <v>0</v>
      </c>
      <c r="AI498" s="8">
        <v>0</v>
      </c>
      <c r="AJ498" s="8">
        <v>0</v>
      </c>
      <c r="AK498" s="16">
        <v>0</v>
      </c>
      <c r="AL498" s="16">
        <v>0</v>
      </c>
      <c r="AM498" s="16">
        <v>0</v>
      </c>
      <c r="AN498" s="16">
        <v>0</v>
      </c>
      <c r="AO498" s="16">
        <v>1000</v>
      </c>
      <c r="AP498" s="16">
        <v>0</v>
      </c>
      <c r="AQ498" s="16">
        <v>0</v>
      </c>
      <c r="AR498" s="8">
        <v>90000005</v>
      </c>
      <c r="AS498" s="16" t="s">
        <v>160</v>
      </c>
      <c r="AT498" s="17" t="s">
        <v>161</v>
      </c>
      <c r="AU498" s="16" t="s">
        <v>249</v>
      </c>
      <c r="AV498" s="16">
        <v>0</v>
      </c>
      <c r="AW498" s="16">
        <v>40000003</v>
      </c>
      <c r="AX498" s="17" t="s">
        <v>162</v>
      </c>
      <c r="AY498" s="17" t="s">
        <v>160</v>
      </c>
      <c r="AZ498" s="15">
        <v>0</v>
      </c>
      <c r="BA498" s="15">
        <v>0</v>
      </c>
      <c r="BB498" s="73" t="s">
        <v>847</v>
      </c>
      <c r="BC498" s="16">
        <v>0</v>
      </c>
      <c r="BD498" s="13">
        <v>0</v>
      </c>
      <c r="BE498" s="16">
        <v>0</v>
      </c>
      <c r="BF498" s="16">
        <v>0</v>
      </c>
      <c r="BG498" s="16">
        <v>0</v>
      </c>
      <c r="BH498" s="16">
        <v>0</v>
      </c>
      <c r="BI498" s="11">
        <v>0</v>
      </c>
      <c r="BJ498" s="8">
        <v>0</v>
      </c>
      <c r="BK498" s="8">
        <v>0</v>
      </c>
      <c r="BL498" s="8">
        <v>0</v>
      </c>
      <c r="BM498" s="8">
        <v>0</v>
      </c>
      <c r="BN498" s="8">
        <v>0</v>
      </c>
      <c r="BO498" s="8">
        <v>0</v>
      </c>
      <c r="BP498" s="8">
        <v>0</v>
      </c>
      <c r="BQ498" s="43">
        <v>0</v>
      </c>
    </row>
    <row r="499" spans="3:69" ht="20.100000000000001" customHeight="1">
      <c r="C499" s="13">
        <v>600000111</v>
      </c>
      <c r="D499" s="14" t="s">
        <v>168</v>
      </c>
      <c r="E499" s="13">
        <v>1</v>
      </c>
      <c r="F499" s="13">
        <v>60010400</v>
      </c>
      <c r="G499" s="13">
        <v>60010403</v>
      </c>
      <c r="H499" s="15">
        <v>0</v>
      </c>
      <c r="I499" s="13">
        <v>17</v>
      </c>
      <c r="J499" s="13">
        <v>3</v>
      </c>
      <c r="K499" s="13">
        <v>0</v>
      </c>
      <c r="L499" s="13">
        <v>0</v>
      </c>
      <c r="M499" s="13">
        <v>0</v>
      </c>
      <c r="N499" s="13">
        <v>1</v>
      </c>
      <c r="O499" s="13">
        <v>0</v>
      </c>
      <c r="P499" s="13">
        <v>0</v>
      </c>
      <c r="Q499" s="13">
        <v>0</v>
      </c>
      <c r="R499" s="8">
        <v>0</v>
      </c>
      <c r="S499" s="13">
        <v>0</v>
      </c>
      <c r="T499" s="13">
        <v>1</v>
      </c>
      <c r="U499" s="13">
        <v>2</v>
      </c>
      <c r="V499" s="13">
        <v>0</v>
      </c>
      <c r="W499" s="13">
        <v>0</v>
      </c>
      <c r="X499" s="13">
        <v>0</v>
      </c>
      <c r="Y499" s="13">
        <v>1</v>
      </c>
      <c r="Z499" s="13">
        <v>0</v>
      </c>
      <c r="AA499" s="13">
        <v>0</v>
      </c>
      <c r="AB499" s="13">
        <v>1</v>
      </c>
      <c r="AC499" s="13">
        <v>0</v>
      </c>
      <c r="AD499" s="13">
        <v>9</v>
      </c>
      <c r="AE499" s="13">
        <v>2</v>
      </c>
      <c r="AF499" s="13" t="s">
        <v>169</v>
      </c>
      <c r="AG499" s="8">
        <v>2</v>
      </c>
      <c r="AH499" s="8">
        <v>2</v>
      </c>
      <c r="AI499" s="8">
        <v>0</v>
      </c>
      <c r="AJ499" s="8">
        <v>1.5</v>
      </c>
      <c r="AK499" s="13">
        <v>0</v>
      </c>
      <c r="AL499" s="13">
        <v>0</v>
      </c>
      <c r="AM499" s="13">
        <v>0</v>
      </c>
      <c r="AN499" s="13">
        <v>0.5</v>
      </c>
      <c r="AO499" s="13">
        <v>150</v>
      </c>
      <c r="AP499" s="13">
        <v>0.1</v>
      </c>
      <c r="AQ499" s="13">
        <v>60</v>
      </c>
      <c r="AR499" s="8">
        <v>0</v>
      </c>
      <c r="AS499" s="13" t="s">
        <v>160</v>
      </c>
      <c r="AT499" s="14" t="s">
        <v>170</v>
      </c>
      <c r="AU499" s="13" t="s">
        <v>171</v>
      </c>
      <c r="AV499" s="16">
        <v>0</v>
      </c>
      <c r="AW499" s="16">
        <v>60000003</v>
      </c>
      <c r="AX499" s="14" t="s">
        <v>172</v>
      </c>
      <c r="AY499" s="13">
        <v>0</v>
      </c>
      <c r="AZ499" s="15">
        <v>0</v>
      </c>
      <c r="BA499" s="15">
        <v>0</v>
      </c>
      <c r="BB499" s="36" t="s">
        <v>173</v>
      </c>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60000101</v>
      </c>
      <c r="D500" s="14" t="s">
        <v>179</v>
      </c>
      <c r="E500" s="13">
        <v>1</v>
      </c>
      <c r="F500" s="13">
        <v>60010300</v>
      </c>
      <c r="G500" s="13">
        <v>60010302</v>
      </c>
      <c r="H500" s="15">
        <v>2</v>
      </c>
      <c r="I500" s="13">
        <v>1</v>
      </c>
      <c r="J500" s="13">
        <v>3</v>
      </c>
      <c r="K500" s="13">
        <v>0</v>
      </c>
      <c r="L500" s="13">
        <v>0</v>
      </c>
      <c r="M500" s="13">
        <v>0</v>
      </c>
      <c r="N500" s="13">
        <v>1</v>
      </c>
      <c r="O500" s="13">
        <v>0</v>
      </c>
      <c r="P500" s="13">
        <v>0</v>
      </c>
      <c r="Q500" s="13">
        <v>0</v>
      </c>
      <c r="R500" s="8">
        <v>0</v>
      </c>
      <c r="S500" s="13">
        <v>60000102</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0.4</v>
      </c>
      <c r="AO500" s="13">
        <v>1500</v>
      </c>
      <c r="AP500" s="13">
        <v>0.4</v>
      </c>
      <c r="AQ500" s="13">
        <v>0</v>
      </c>
      <c r="AR500" s="8">
        <v>0</v>
      </c>
      <c r="AS500" s="13" t="s">
        <v>160</v>
      </c>
      <c r="AT500" s="14" t="s">
        <v>181</v>
      </c>
      <c r="AU500" s="13" t="s">
        <v>182</v>
      </c>
      <c r="AV500" s="16">
        <v>10000001</v>
      </c>
      <c r="AW500" s="16">
        <v>20100010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60000102</v>
      </c>
      <c r="D501" s="14" t="s">
        <v>183</v>
      </c>
      <c r="E501" s="13">
        <v>1</v>
      </c>
      <c r="F501" s="13">
        <v>60010300</v>
      </c>
      <c r="G501" s="13">
        <v>60010303</v>
      </c>
      <c r="H501" s="15">
        <v>2</v>
      </c>
      <c r="I501" s="13">
        <v>1</v>
      </c>
      <c r="J501" s="13">
        <v>3</v>
      </c>
      <c r="K501" s="13">
        <v>0</v>
      </c>
      <c r="L501" s="13">
        <v>0</v>
      </c>
      <c r="M501" s="13">
        <v>0</v>
      </c>
      <c r="N501" s="13">
        <v>1</v>
      </c>
      <c r="O501" s="13">
        <v>0</v>
      </c>
      <c r="P501" s="13">
        <v>0</v>
      </c>
      <c r="Q501" s="13">
        <v>0</v>
      </c>
      <c r="R501" s="8">
        <v>0</v>
      </c>
      <c r="S501" s="13">
        <v>60000103</v>
      </c>
      <c r="T501" s="13">
        <v>0</v>
      </c>
      <c r="U501" s="13">
        <v>2</v>
      </c>
      <c r="V501" s="13">
        <v>0</v>
      </c>
      <c r="W501" s="13">
        <v>1.5</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0.7</v>
      </c>
      <c r="AO501" s="13">
        <v>1500</v>
      </c>
      <c r="AP501" s="13">
        <v>0.7</v>
      </c>
      <c r="AQ501" s="13">
        <v>0</v>
      </c>
      <c r="AR501" s="8">
        <v>0</v>
      </c>
      <c r="AS501" s="13" t="s">
        <v>160</v>
      </c>
      <c r="AT501" s="14" t="s">
        <v>184</v>
      </c>
      <c r="AU501" s="13" t="s">
        <v>182</v>
      </c>
      <c r="AV501" s="16">
        <v>10000001</v>
      </c>
      <c r="AW501" s="16">
        <v>20100020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60000103</v>
      </c>
      <c r="D502" s="14" t="s">
        <v>185</v>
      </c>
      <c r="E502" s="13">
        <v>1</v>
      </c>
      <c r="F502" s="13">
        <v>60010300</v>
      </c>
      <c r="G502" s="13">
        <v>60010301</v>
      </c>
      <c r="H502" s="15">
        <v>2</v>
      </c>
      <c r="I502" s="13">
        <v>1</v>
      </c>
      <c r="J502" s="13">
        <v>3</v>
      </c>
      <c r="K502" s="13">
        <v>0</v>
      </c>
      <c r="L502" s="13">
        <v>0</v>
      </c>
      <c r="M502" s="13">
        <v>0</v>
      </c>
      <c r="N502" s="13">
        <v>1</v>
      </c>
      <c r="O502" s="13">
        <v>0</v>
      </c>
      <c r="P502" s="13">
        <v>0</v>
      </c>
      <c r="Q502" s="13">
        <v>0</v>
      </c>
      <c r="R502" s="8">
        <v>0</v>
      </c>
      <c r="S502" s="13">
        <v>60000101</v>
      </c>
      <c r="T502" s="13">
        <v>0</v>
      </c>
      <c r="U502" s="13">
        <v>2</v>
      </c>
      <c r="V502" s="13">
        <v>0</v>
      </c>
      <c r="W502" s="13">
        <v>2</v>
      </c>
      <c r="X502" s="16">
        <v>0</v>
      </c>
      <c r="Y502" s="13">
        <v>0</v>
      </c>
      <c r="Z502" s="13">
        <v>0</v>
      </c>
      <c r="AA502" s="13">
        <v>0</v>
      </c>
      <c r="AB502" s="13">
        <v>1</v>
      </c>
      <c r="AC502" s="13">
        <v>0</v>
      </c>
      <c r="AD502" s="13">
        <v>0</v>
      </c>
      <c r="AE502" s="13">
        <v>2</v>
      </c>
      <c r="AF502" s="13" t="s">
        <v>180</v>
      </c>
      <c r="AG502" s="8">
        <v>2</v>
      </c>
      <c r="AH502" s="8">
        <v>0</v>
      </c>
      <c r="AI502" s="8">
        <v>0</v>
      </c>
      <c r="AJ502" s="8">
        <v>3</v>
      </c>
      <c r="AK502" s="13">
        <v>0</v>
      </c>
      <c r="AL502" s="13">
        <v>0</v>
      </c>
      <c r="AM502" s="13">
        <v>0</v>
      </c>
      <c r="AN502" s="13">
        <v>0.5</v>
      </c>
      <c r="AO502" s="13">
        <v>1500</v>
      </c>
      <c r="AP502" s="13">
        <v>0.5</v>
      </c>
      <c r="AQ502" s="13">
        <v>0</v>
      </c>
      <c r="AR502" s="8">
        <v>0</v>
      </c>
      <c r="AS502" s="13" t="s">
        <v>160</v>
      </c>
      <c r="AT502" s="14" t="s">
        <v>186</v>
      </c>
      <c r="AU502" s="13" t="s">
        <v>182</v>
      </c>
      <c r="AV502" s="16">
        <v>10000001</v>
      </c>
      <c r="AW502" s="16">
        <v>20100030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60000201</v>
      </c>
      <c r="D503" s="14" t="s">
        <v>187</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60000202</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0.3</v>
      </c>
      <c r="AO503" s="13">
        <v>1000</v>
      </c>
      <c r="AP503" s="13">
        <v>0.3</v>
      </c>
      <c r="AQ503" s="13">
        <v>0</v>
      </c>
      <c r="AR503" s="8">
        <v>0</v>
      </c>
      <c r="AS503" s="13" t="s">
        <v>160</v>
      </c>
      <c r="AT503" s="14" t="s">
        <v>188</v>
      </c>
      <c r="AU503" s="13" t="s">
        <v>182</v>
      </c>
      <c r="AV503" s="16">
        <v>10001006</v>
      </c>
      <c r="AW503" s="16">
        <v>20100110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60000202</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60000203</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0.4</v>
      </c>
      <c r="AO504" s="13">
        <v>1000</v>
      </c>
      <c r="AP504" s="13">
        <v>0.4</v>
      </c>
      <c r="AQ504" s="13">
        <v>0</v>
      </c>
      <c r="AR504" s="8">
        <v>0</v>
      </c>
      <c r="AS504" s="13" t="s">
        <v>160</v>
      </c>
      <c r="AT504" s="14" t="s">
        <v>190</v>
      </c>
      <c r="AU504" s="13" t="s">
        <v>182</v>
      </c>
      <c r="AV504" s="16">
        <v>10001006</v>
      </c>
      <c r="AW504" s="16">
        <v>20100120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20.100000000000001" customHeight="1">
      <c r="C505" s="13">
        <v>60000203</v>
      </c>
      <c r="D505" s="14" t="s">
        <v>187</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60000202</v>
      </c>
      <c r="T505" s="13">
        <v>0</v>
      </c>
      <c r="U505" s="13">
        <v>2</v>
      </c>
      <c r="V505" s="13">
        <v>0</v>
      </c>
      <c r="W505" s="13">
        <v>1.35</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0.3</v>
      </c>
      <c r="AO505" s="13">
        <v>1000</v>
      </c>
      <c r="AP505" s="13">
        <v>0.3</v>
      </c>
      <c r="AQ505" s="13">
        <v>0</v>
      </c>
      <c r="AR505" s="8">
        <v>0</v>
      </c>
      <c r="AS505" s="13" t="s">
        <v>160</v>
      </c>
      <c r="AT505" s="14" t="s">
        <v>188</v>
      </c>
      <c r="AU505" s="13" t="s">
        <v>182</v>
      </c>
      <c r="AV505" s="16">
        <v>10001006</v>
      </c>
      <c r="AW505" s="16">
        <v>20100110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19.5" customHeight="1">
      <c r="C506" s="13">
        <v>60000204</v>
      </c>
      <c r="D506" s="14" t="s">
        <v>861</v>
      </c>
      <c r="E506" s="13">
        <v>1</v>
      </c>
      <c r="F506" s="13">
        <v>60030002</v>
      </c>
      <c r="G506" s="13">
        <v>0</v>
      </c>
      <c r="H506" s="15">
        <v>1</v>
      </c>
      <c r="I506" s="13">
        <v>1</v>
      </c>
      <c r="J506" s="13">
        <v>3</v>
      </c>
      <c r="K506" s="13">
        <v>0</v>
      </c>
      <c r="L506" s="13">
        <v>0</v>
      </c>
      <c r="M506" s="13">
        <v>0</v>
      </c>
      <c r="N506" s="13">
        <v>1</v>
      </c>
      <c r="O506" s="13">
        <v>0</v>
      </c>
      <c r="P506" s="13">
        <v>0</v>
      </c>
      <c r="Q506" s="13">
        <v>0</v>
      </c>
      <c r="R506" s="8">
        <v>0</v>
      </c>
      <c r="S506" s="13">
        <v>60000201</v>
      </c>
      <c r="T506" s="13">
        <v>0</v>
      </c>
      <c r="U506" s="13">
        <v>2</v>
      </c>
      <c r="V506" s="13">
        <v>0</v>
      </c>
      <c r="W506" s="13">
        <v>1.2</v>
      </c>
      <c r="X506" s="16">
        <v>0</v>
      </c>
      <c r="Y506" s="13">
        <v>0</v>
      </c>
      <c r="Z506" s="13">
        <v>0</v>
      </c>
      <c r="AA506" s="13">
        <v>0</v>
      </c>
      <c r="AB506" s="13">
        <v>1</v>
      </c>
      <c r="AC506" s="13">
        <v>0</v>
      </c>
      <c r="AD506" s="13">
        <v>0</v>
      </c>
      <c r="AE506" s="13">
        <v>0</v>
      </c>
      <c r="AF506" s="13" t="s">
        <v>160</v>
      </c>
      <c r="AG506" s="8">
        <v>7</v>
      </c>
      <c r="AH506" s="8">
        <v>0</v>
      </c>
      <c r="AI506" s="8">
        <v>0</v>
      </c>
      <c r="AJ506" s="8">
        <v>3</v>
      </c>
      <c r="AK506" s="13">
        <v>0</v>
      </c>
      <c r="AL506" s="13">
        <v>0</v>
      </c>
      <c r="AM506" s="13">
        <v>0</v>
      </c>
      <c r="AN506" s="13">
        <v>0.8</v>
      </c>
      <c r="AO506" s="13">
        <v>1000</v>
      </c>
      <c r="AP506" s="13">
        <v>0.8</v>
      </c>
      <c r="AQ506" s="13">
        <v>0</v>
      </c>
      <c r="AR506" s="8">
        <v>0</v>
      </c>
      <c r="AS506" s="13" t="s">
        <v>160</v>
      </c>
      <c r="AT506" s="14" t="s">
        <v>192</v>
      </c>
      <c r="AU506" s="13" t="s">
        <v>182</v>
      </c>
      <c r="AV506" s="16">
        <v>10001006</v>
      </c>
      <c r="AW506" s="16">
        <v>20100130</v>
      </c>
      <c r="AX506" s="14" t="s">
        <v>162</v>
      </c>
      <c r="AY506" s="13">
        <v>0</v>
      </c>
      <c r="AZ506" s="15">
        <v>0</v>
      </c>
      <c r="BA506" s="15">
        <v>0</v>
      </c>
      <c r="BB506" s="36"/>
      <c r="BC506" s="13">
        <v>0</v>
      </c>
      <c r="BD506" s="13">
        <v>0</v>
      </c>
      <c r="BE506" s="13">
        <v>0</v>
      </c>
      <c r="BF506" s="13">
        <v>0</v>
      </c>
      <c r="BG506" s="13">
        <v>0</v>
      </c>
      <c r="BH506" s="13">
        <v>0</v>
      </c>
      <c r="BI506" s="11">
        <v>0</v>
      </c>
      <c r="BJ506" s="8">
        <v>0</v>
      </c>
      <c r="BK506" s="8">
        <v>0</v>
      </c>
      <c r="BL506" s="8">
        <v>0</v>
      </c>
      <c r="BM506" s="8">
        <v>0</v>
      </c>
      <c r="BN506" s="8">
        <v>0</v>
      </c>
      <c r="BO506" s="8">
        <v>0</v>
      </c>
      <c r="BP506" s="8">
        <v>0</v>
      </c>
      <c r="BQ506" s="43">
        <v>0</v>
      </c>
    </row>
    <row r="507" spans="3:69" ht="20.100000000000001" customHeight="1">
      <c r="C507" s="16">
        <v>60000301</v>
      </c>
      <c r="D507" s="17" t="s">
        <v>193</v>
      </c>
      <c r="E507" s="16">
        <v>1</v>
      </c>
      <c r="F507" s="16">
        <v>60010500</v>
      </c>
      <c r="G507" s="16">
        <v>60000302</v>
      </c>
      <c r="H507" s="15">
        <v>3</v>
      </c>
      <c r="I507" s="16">
        <v>1</v>
      </c>
      <c r="J507" s="16">
        <v>3</v>
      </c>
      <c r="K507" s="13">
        <v>0</v>
      </c>
      <c r="L507" s="16">
        <v>0</v>
      </c>
      <c r="M507" s="16">
        <v>0</v>
      </c>
      <c r="N507" s="16">
        <v>1</v>
      </c>
      <c r="O507" s="16">
        <v>0</v>
      </c>
      <c r="P507" s="16">
        <v>0</v>
      </c>
      <c r="Q507" s="16">
        <v>0</v>
      </c>
      <c r="R507" s="8">
        <v>0</v>
      </c>
      <c r="S507" s="16">
        <v>60000302</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181</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60000302</v>
      </c>
      <c r="D508" s="17" t="s">
        <v>193</v>
      </c>
      <c r="E508" s="16">
        <v>1</v>
      </c>
      <c r="F508" s="16">
        <v>60010500</v>
      </c>
      <c r="G508" s="16">
        <v>0</v>
      </c>
      <c r="H508" s="15">
        <v>3</v>
      </c>
      <c r="I508" s="16">
        <v>1</v>
      </c>
      <c r="J508" s="16">
        <v>3</v>
      </c>
      <c r="K508" s="13">
        <v>0</v>
      </c>
      <c r="L508" s="16">
        <v>0</v>
      </c>
      <c r="M508" s="16">
        <v>0</v>
      </c>
      <c r="N508" s="16">
        <v>1</v>
      </c>
      <c r="O508" s="16">
        <v>0</v>
      </c>
      <c r="P508" s="16">
        <v>0</v>
      </c>
      <c r="Q508" s="16">
        <v>0</v>
      </c>
      <c r="R508" s="8">
        <v>0</v>
      </c>
      <c r="S508" s="15">
        <v>0</v>
      </c>
      <c r="T508" s="13">
        <v>0</v>
      </c>
      <c r="U508" s="16">
        <v>1</v>
      </c>
      <c r="V508" s="16">
        <v>0</v>
      </c>
      <c r="W508" s="16">
        <v>1</v>
      </c>
      <c r="X508" s="16">
        <v>0</v>
      </c>
      <c r="Y508" s="16">
        <v>0</v>
      </c>
      <c r="Z508" s="16">
        <v>0</v>
      </c>
      <c r="AA508" s="16">
        <v>0</v>
      </c>
      <c r="AB508" s="16">
        <v>1</v>
      </c>
      <c r="AC508" s="16">
        <v>0</v>
      </c>
      <c r="AD508" s="16">
        <v>1</v>
      </c>
      <c r="AE508" s="16">
        <v>0</v>
      </c>
      <c r="AF508" s="16">
        <v>0</v>
      </c>
      <c r="AG508" s="8">
        <v>7</v>
      </c>
      <c r="AH508" s="8">
        <v>0</v>
      </c>
      <c r="AI508" s="8">
        <v>0</v>
      </c>
      <c r="AJ508" s="8">
        <v>6</v>
      </c>
      <c r="AK508" s="16">
        <v>0</v>
      </c>
      <c r="AL508" s="16">
        <v>0</v>
      </c>
      <c r="AM508" s="16">
        <v>0</v>
      </c>
      <c r="AN508" s="16">
        <v>0.3</v>
      </c>
      <c r="AO508" s="13">
        <v>2000</v>
      </c>
      <c r="AP508" s="16">
        <v>0.2</v>
      </c>
      <c r="AQ508" s="16">
        <v>20</v>
      </c>
      <c r="AR508" s="8">
        <v>0</v>
      </c>
      <c r="AS508" s="16" t="s">
        <v>160</v>
      </c>
      <c r="AT508" s="14" t="s">
        <v>184</v>
      </c>
      <c r="AU508" s="16" t="s">
        <v>194</v>
      </c>
      <c r="AV508" s="16">
        <v>10000011</v>
      </c>
      <c r="AW508" s="16">
        <v>20100210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60000401</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0</v>
      </c>
      <c r="AH509" s="8">
        <v>0</v>
      </c>
      <c r="AI509" s="8">
        <v>0</v>
      </c>
      <c r="AJ509" s="8">
        <v>6</v>
      </c>
      <c r="AK509" s="16">
        <v>0</v>
      </c>
      <c r="AL509" s="16">
        <v>0</v>
      </c>
      <c r="AM509" s="16">
        <v>0</v>
      </c>
      <c r="AN509" s="16">
        <v>0.3</v>
      </c>
      <c r="AO509" s="13">
        <v>2000</v>
      </c>
      <c r="AP509" s="16">
        <v>0.2</v>
      </c>
      <c r="AQ509" s="16">
        <v>20</v>
      </c>
      <c r="AR509" s="8">
        <v>0</v>
      </c>
      <c r="AS509" s="16" t="s">
        <v>160</v>
      </c>
      <c r="AT509" s="14" t="s">
        <v>188</v>
      </c>
      <c r="AU509" s="16" t="s">
        <v>194</v>
      </c>
      <c r="AV509" s="16">
        <v>10001006</v>
      </c>
      <c r="AW509" s="16">
        <v>20100310</v>
      </c>
      <c r="AX509" s="17" t="s">
        <v>2913</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60000402</v>
      </c>
      <c r="D510" s="17" t="s">
        <v>193</v>
      </c>
      <c r="E510" s="16">
        <v>1</v>
      </c>
      <c r="F510" s="16">
        <v>60010500</v>
      </c>
      <c r="G510" s="16">
        <v>0</v>
      </c>
      <c r="H510" s="15">
        <v>4</v>
      </c>
      <c r="I510" s="16">
        <v>1</v>
      </c>
      <c r="J510" s="16">
        <v>3</v>
      </c>
      <c r="K510" s="13">
        <v>0</v>
      </c>
      <c r="L510" s="16">
        <v>0</v>
      </c>
      <c r="M510" s="16">
        <v>0</v>
      </c>
      <c r="N510" s="16">
        <v>1</v>
      </c>
      <c r="O510" s="16">
        <v>0</v>
      </c>
      <c r="P510" s="16">
        <v>0</v>
      </c>
      <c r="Q510" s="16">
        <v>0</v>
      </c>
      <c r="R510" s="8">
        <v>0</v>
      </c>
      <c r="S510" s="15">
        <v>0</v>
      </c>
      <c r="T510" s="13">
        <v>0</v>
      </c>
      <c r="U510" s="16">
        <v>1</v>
      </c>
      <c r="V510" s="16">
        <v>0</v>
      </c>
      <c r="W510" s="16">
        <v>0.65</v>
      </c>
      <c r="X510" s="16">
        <v>0</v>
      </c>
      <c r="Y510" s="16">
        <v>0</v>
      </c>
      <c r="Z510" s="16">
        <v>0</v>
      </c>
      <c r="AA510" s="16">
        <v>0</v>
      </c>
      <c r="AB510" s="16">
        <v>1</v>
      </c>
      <c r="AC510" s="16">
        <v>0</v>
      </c>
      <c r="AD510" s="16">
        <v>1</v>
      </c>
      <c r="AE510" s="16">
        <v>0</v>
      </c>
      <c r="AF510" s="16">
        <v>1.5</v>
      </c>
      <c r="AG510" s="8">
        <v>7</v>
      </c>
      <c r="AH510" s="8">
        <v>0</v>
      </c>
      <c r="AI510" s="8">
        <v>0</v>
      </c>
      <c r="AJ510" s="8">
        <v>6</v>
      </c>
      <c r="AK510" s="16">
        <v>0</v>
      </c>
      <c r="AL510" s="16">
        <v>0</v>
      </c>
      <c r="AM510" s="16">
        <v>0</v>
      </c>
      <c r="AN510" s="16">
        <v>0.3</v>
      </c>
      <c r="AO510" s="13">
        <v>2000</v>
      </c>
      <c r="AP510" s="16">
        <v>0.2</v>
      </c>
      <c r="AQ510" s="16">
        <v>20</v>
      </c>
      <c r="AR510" s="8">
        <v>0</v>
      </c>
      <c r="AS510" s="16" t="s">
        <v>160</v>
      </c>
      <c r="AT510" s="14" t="s">
        <v>190</v>
      </c>
      <c r="AU510" s="16" t="s">
        <v>194</v>
      </c>
      <c r="AV510" s="16">
        <v>10001006</v>
      </c>
      <c r="AW510" s="16">
        <v>20100310</v>
      </c>
      <c r="AX510" s="17" t="s">
        <v>195</v>
      </c>
      <c r="AY510" s="17" t="s">
        <v>160</v>
      </c>
      <c r="AZ510" s="15">
        <v>0</v>
      </c>
      <c r="BA510" s="15">
        <v>0</v>
      </c>
      <c r="BB510" s="36"/>
      <c r="BC510" s="16">
        <v>0</v>
      </c>
      <c r="BD510" s="13">
        <v>0</v>
      </c>
      <c r="BE510" s="16">
        <v>0</v>
      </c>
      <c r="BF510" s="16">
        <v>0</v>
      </c>
      <c r="BG510" s="16">
        <v>0</v>
      </c>
      <c r="BH510" s="16">
        <v>0</v>
      </c>
      <c r="BI510" s="11">
        <v>0</v>
      </c>
      <c r="BJ510" s="8">
        <v>0</v>
      </c>
      <c r="BK510" s="8">
        <v>0</v>
      </c>
      <c r="BL510" s="8">
        <v>0</v>
      </c>
      <c r="BM510" s="8">
        <v>0</v>
      </c>
      <c r="BN510" s="8">
        <v>0</v>
      </c>
      <c r="BO510" s="8">
        <v>0</v>
      </c>
      <c r="BP510" s="8">
        <v>0</v>
      </c>
      <c r="BQ510" s="43">
        <v>0</v>
      </c>
    </row>
    <row r="511" spans="3:69" ht="20.100000000000001" customHeight="1">
      <c r="C511" s="16">
        <v>60000501</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6">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181</v>
      </c>
      <c r="AU511" s="16" t="s">
        <v>194</v>
      </c>
      <c r="AV511" s="16">
        <v>12000010</v>
      </c>
      <c r="AW511" s="12">
        <v>20100410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60000502</v>
      </c>
      <c r="D512" s="17" t="s">
        <v>196</v>
      </c>
      <c r="E512" s="16">
        <v>1</v>
      </c>
      <c r="F512" s="16">
        <v>60010500</v>
      </c>
      <c r="G512" s="16">
        <v>0</v>
      </c>
      <c r="H512" s="15">
        <v>0</v>
      </c>
      <c r="I512" s="16">
        <v>1</v>
      </c>
      <c r="J512" s="16">
        <v>3</v>
      </c>
      <c r="K512" s="13">
        <v>0</v>
      </c>
      <c r="L512" s="16">
        <v>0</v>
      </c>
      <c r="M512" s="16">
        <v>0</v>
      </c>
      <c r="N512" s="16">
        <v>1</v>
      </c>
      <c r="O512" s="16">
        <v>0</v>
      </c>
      <c r="P512" s="16">
        <v>0</v>
      </c>
      <c r="Q512" s="16">
        <v>0</v>
      </c>
      <c r="R512" s="8">
        <v>0</v>
      </c>
      <c r="S512" s="15">
        <v>0</v>
      </c>
      <c r="T512" s="13">
        <v>0</v>
      </c>
      <c r="U512" s="16">
        <v>1</v>
      </c>
      <c r="V512" s="16">
        <v>0</v>
      </c>
      <c r="W512" s="16">
        <v>1</v>
      </c>
      <c r="X512" s="16">
        <v>0</v>
      </c>
      <c r="Y512" s="16">
        <v>0</v>
      </c>
      <c r="Z512" s="16">
        <v>0</v>
      </c>
      <c r="AA512" s="16">
        <v>0</v>
      </c>
      <c r="AB512" s="16">
        <v>1</v>
      </c>
      <c r="AC512" s="16">
        <v>0</v>
      </c>
      <c r="AD512" s="16">
        <v>1</v>
      </c>
      <c r="AE512" s="16">
        <v>0</v>
      </c>
      <c r="AF512" s="16">
        <v>0</v>
      </c>
      <c r="AG512" s="8">
        <v>7</v>
      </c>
      <c r="AH512" s="8">
        <v>0</v>
      </c>
      <c r="AI512" s="8">
        <v>0</v>
      </c>
      <c r="AJ512" s="8">
        <v>9</v>
      </c>
      <c r="AK512" s="16">
        <v>0</v>
      </c>
      <c r="AL512" s="16">
        <v>0</v>
      </c>
      <c r="AM512" s="19">
        <v>0</v>
      </c>
      <c r="AN512" s="13">
        <v>0.1</v>
      </c>
      <c r="AO512" s="16">
        <v>3000</v>
      </c>
      <c r="AP512" s="16">
        <v>0.2</v>
      </c>
      <c r="AQ512" s="16">
        <v>30</v>
      </c>
      <c r="AR512" s="8">
        <v>0</v>
      </c>
      <c r="AS512" s="16" t="s">
        <v>160</v>
      </c>
      <c r="AT512" s="14" t="s">
        <v>184</v>
      </c>
      <c r="AU512" s="16" t="s">
        <v>194</v>
      </c>
      <c r="AV512" s="16">
        <v>12000010</v>
      </c>
      <c r="AW512" s="12">
        <v>20100420</v>
      </c>
      <c r="AX512" s="17" t="s">
        <v>195</v>
      </c>
      <c r="AY512" s="17" t="s">
        <v>160</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6">
        <v>60000505</v>
      </c>
      <c r="D513" s="17" t="s">
        <v>862</v>
      </c>
      <c r="E513" s="16">
        <v>1</v>
      </c>
      <c r="F513" s="16">
        <v>60010500</v>
      </c>
      <c r="G513" s="16">
        <v>0</v>
      </c>
      <c r="H513" s="15">
        <v>0</v>
      </c>
      <c r="I513" s="16">
        <v>1</v>
      </c>
      <c r="J513" s="16">
        <v>3</v>
      </c>
      <c r="K513" s="13">
        <v>0</v>
      </c>
      <c r="L513" s="16">
        <v>0</v>
      </c>
      <c r="M513" s="16">
        <v>0</v>
      </c>
      <c r="N513" s="16">
        <v>1</v>
      </c>
      <c r="O513" s="16">
        <v>0</v>
      </c>
      <c r="P513" s="16">
        <v>0</v>
      </c>
      <c r="Q513" s="16">
        <v>0</v>
      </c>
      <c r="R513" s="8">
        <v>0</v>
      </c>
      <c r="S513" s="16">
        <v>0</v>
      </c>
      <c r="T513" s="13">
        <v>0</v>
      </c>
      <c r="U513" s="16">
        <v>1</v>
      </c>
      <c r="V513" s="16">
        <v>0</v>
      </c>
      <c r="W513" s="16">
        <v>1</v>
      </c>
      <c r="X513" s="16">
        <v>0</v>
      </c>
      <c r="Y513" s="16">
        <v>0</v>
      </c>
      <c r="Z513" s="16">
        <v>0</v>
      </c>
      <c r="AA513" s="16">
        <v>0</v>
      </c>
      <c r="AB513" s="16">
        <v>1</v>
      </c>
      <c r="AC513" s="16">
        <v>0</v>
      </c>
      <c r="AD513" s="16">
        <v>1</v>
      </c>
      <c r="AE513" s="16">
        <v>1</v>
      </c>
      <c r="AF513" s="16">
        <v>3</v>
      </c>
      <c r="AG513" s="8">
        <v>10</v>
      </c>
      <c r="AH513" s="8">
        <v>0</v>
      </c>
      <c r="AI513" s="8">
        <v>0</v>
      </c>
      <c r="AJ513" s="8">
        <v>9</v>
      </c>
      <c r="AK513" s="16">
        <v>0</v>
      </c>
      <c r="AL513" s="16">
        <v>0</v>
      </c>
      <c r="AM513" s="19">
        <v>0</v>
      </c>
      <c r="AN513" s="13">
        <v>0.1</v>
      </c>
      <c r="AO513" s="16">
        <v>3000</v>
      </c>
      <c r="AP513" s="16">
        <v>0.2</v>
      </c>
      <c r="AQ513" s="16">
        <v>30</v>
      </c>
      <c r="AR513" s="8">
        <v>0</v>
      </c>
      <c r="AS513" s="16" t="s">
        <v>160</v>
      </c>
      <c r="AT513" s="14" t="s">
        <v>181</v>
      </c>
      <c r="AU513" s="16" t="s">
        <v>194</v>
      </c>
      <c r="AV513" s="16">
        <v>12000010</v>
      </c>
      <c r="AW513" s="12">
        <v>20100410</v>
      </c>
      <c r="AX513" s="17" t="s">
        <v>195</v>
      </c>
      <c r="AY513" s="17" t="s">
        <v>554</v>
      </c>
      <c r="AZ513" s="15">
        <v>0</v>
      </c>
      <c r="BA513" s="15">
        <v>0</v>
      </c>
      <c r="BB513" s="36"/>
      <c r="BC513" s="16">
        <v>0</v>
      </c>
      <c r="BD513" s="16">
        <v>0</v>
      </c>
      <c r="BE513" s="16">
        <v>0</v>
      </c>
      <c r="BF513" s="16">
        <v>0</v>
      </c>
      <c r="BG513" s="16">
        <v>0</v>
      </c>
      <c r="BH513" s="16">
        <v>0</v>
      </c>
      <c r="BI513" s="16">
        <v>0</v>
      </c>
      <c r="BJ513" s="8">
        <v>0</v>
      </c>
      <c r="BK513" s="8">
        <v>0</v>
      </c>
      <c r="BL513" s="8">
        <v>0</v>
      </c>
      <c r="BM513" s="8">
        <v>0</v>
      </c>
      <c r="BN513" s="8">
        <v>0</v>
      </c>
      <c r="BO513" s="8">
        <v>0</v>
      </c>
      <c r="BP513" s="8">
        <v>0</v>
      </c>
      <c r="BQ513" s="43">
        <v>0</v>
      </c>
    </row>
    <row r="514" spans="3:69" ht="20.100000000000001" customHeight="1">
      <c r="C514" s="13">
        <v>61011101</v>
      </c>
      <c r="D514" s="14" t="s">
        <v>389</v>
      </c>
      <c r="E514" s="13">
        <v>0</v>
      </c>
      <c r="F514" s="13">
        <v>61011101</v>
      </c>
      <c r="G514" s="13">
        <v>61011102</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61011102</v>
      </c>
      <c r="D515" s="14" t="s">
        <v>389</v>
      </c>
      <c r="E515" s="13">
        <v>1</v>
      </c>
      <c r="F515" s="13">
        <v>61011101</v>
      </c>
      <c r="G515" s="13">
        <v>61011103</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2.5</v>
      </c>
      <c r="X515" s="16">
        <v>750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ref="BB515:BB519" si="14">"立即对目标范围内的怪物造成"&amp;W515*100&amp;"%攻击伤害+"&amp;X515&amp;"点固定伤害"</f>
        <v>立即对目标范围内的怪物造成250%攻击伤害+750点固定伤害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61011103</v>
      </c>
      <c r="D516" s="14" t="s">
        <v>389</v>
      </c>
      <c r="E516" s="13">
        <v>2</v>
      </c>
      <c r="F516" s="13">
        <v>61011101</v>
      </c>
      <c r="G516" s="13">
        <v>61011104</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2.75</v>
      </c>
      <c r="X516" s="16">
        <v>1500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立即对目标范围内的怪物造成275%攻击伤害+1500点固定伤害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61011104</v>
      </c>
      <c r="D517" s="14" t="s">
        <v>389</v>
      </c>
      <c r="E517" s="13">
        <v>3</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v>
      </c>
      <c r="X517" s="16">
        <v>2250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立即对目标范围内的怪物造成300%攻击伤害+2250点固定伤害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61011105</v>
      </c>
      <c r="D518" s="14" t="s">
        <v>389</v>
      </c>
      <c r="E518" s="13">
        <v>4</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3.25</v>
      </c>
      <c r="X518" s="16">
        <v>3250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立即对目标范围内的怪物造成325%攻击伤害+3250点固定伤害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61011106</v>
      </c>
      <c r="D519" s="14" t="s">
        <v>389</v>
      </c>
      <c r="E519" s="13">
        <v>5</v>
      </c>
      <c r="F519" s="13">
        <v>61011101</v>
      </c>
      <c r="G519" s="13">
        <v>0</v>
      </c>
      <c r="H519" s="15">
        <v>1</v>
      </c>
      <c r="I519" s="13">
        <v>1</v>
      </c>
      <c r="J519" s="13">
        <v>3</v>
      </c>
      <c r="K519" s="13">
        <v>0</v>
      </c>
      <c r="L519" s="13">
        <v>0</v>
      </c>
      <c r="M519" s="13">
        <v>0</v>
      </c>
      <c r="N519" s="13">
        <v>1</v>
      </c>
      <c r="O519" s="13">
        <v>0</v>
      </c>
      <c r="P519" s="13">
        <v>0</v>
      </c>
      <c r="Q519" s="13">
        <v>0</v>
      </c>
      <c r="R519" s="8">
        <v>0</v>
      </c>
      <c r="S519" s="13">
        <v>0</v>
      </c>
      <c r="T519" s="13">
        <v>1</v>
      </c>
      <c r="U519" s="13">
        <v>2</v>
      </c>
      <c r="V519" s="16">
        <v>0</v>
      </c>
      <c r="W519" s="13">
        <v>3.5</v>
      </c>
      <c r="X519" s="16">
        <v>4250</v>
      </c>
      <c r="Y519" s="13">
        <v>0</v>
      </c>
      <c r="Z519" s="13">
        <v>0</v>
      </c>
      <c r="AA519" s="13">
        <v>0</v>
      </c>
      <c r="AB519" s="13">
        <v>0</v>
      </c>
      <c r="AC519" s="13">
        <v>0</v>
      </c>
      <c r="AD519" s="13">
        <v>9</v>
      </c>
      <c r="AE519" s="13">
        <v>2</v>
      </c>
      <c r="AF519" s="13" t="s">
        <v>169</v>
      </c>
      <c r="AG519" s="8">
        <v>2</v>
      </c>
      <c r="AH519" s="8">
        <v>2</v>
      </c>
      <c r="AI519" s="8">
        <v>0</v>
      </c>
      <c r="AJ519" s="8">
        <v>1.5</v>
      </c>
      <c r="AK519" s="13">
        <v>0</v>
      </c>
      <c r="AL519" s="13">
        <v>0</v>
      </c>
      <c r="AM519" s="13">
        <v>0</v>
      </c>
      <c r="AN519" s="13">
        <v>0.5</v>
      </c>
      <c r="AO519" s="13">
        <v>2000</v>
      </c>
      <c r="AP519" s="13">
        <v>0.5</v>
      </c>
      <c r="AQ519" s="13">
        <v>0</v>
      </c>
      <c r="AR519" s="8">
        <v>0</v>
      </c>
      <c r="AS519" s="13">
        <v>0</v>
      </c>
      <c r="AT519" s="14" t="s">
        <v>216</v>
      </c>
      <c r="AU519" s="13" t="s">
        <v>358</v>
      </c>
      <c r="AV519" s="16">
        <v>10000007</v>
      </c>
      <c r="AW519" s="16">
        <v>21000110</v>
      </c>
      <c r="AX519" s="14" t="s">
        <v>162</v>
      </c>
      <c r="AY519" s="13">
        <v>0</v>
      </c>
      <c r="AZ519" s="15">
        <v>0</v>
      </c>
      <c r="BA519" s="15">
        <v>0</v>
      </c>
      <c r="BB519" s="152" t="str">
        <f t="shared" si="14"/>
        <v>立即对目标范围内的怪物造成350%攻击伤害+4250点固定伤害</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61011201</v>
      </c>
      <c r="D520" s="14" t="s">
        <v>349</v>
      </c>
      <c r="E520" s="13">
        <v>0</v>
      </c>
      <c r="F520" s="13">
        <v>61011201</v>
      </c>
      <c r="G520" s="13">
        <v>61011202</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v>90001021</v>
      </c>
      <c r="AT520" s="14" t="s">
        <v>400</v>
      </c>
      <c r="AU520" s="13" t="s">
        <v>863</v>
      </c>
      <c r="AV520" s="16">
        <v>10000007</v>
      </c>
      <c r="AW520" s="16">
        <v>21000020</v>
      </c>
      <c r="AX520" s="14" t="s">
        <v>162</v>
      </c>
      <c r="AY520" s="13">
        <v>0</v>
      </c>
      <c r="AZ520" s="15">
        <v>0</v>
      </c>
      <c r="BA520" s="15">
        <v>0</v>
      </c>
      <c r="BB520" s="152" t="str">
        <f>"立即对周围内的怪物造成"&amp;W520*100&amp;"%攻击伤害+"&amp;X520&amp;"点固定伤害,并使目标眩晕1秒"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61011202</v>
      </c>
      <c r="D521" s="14" t="s">
        <v>349</v>
      </c>
      <c r="E521" s="13">
        <v>1</v>
      </c>
      <c r="F521" s="13">
        <v>61011201</v>
      </c>
      <c r="G521" s="13">
        <v>61011203</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1.6</v>
      </c>
      <c r="X521" s="16">
        <v>750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864</v>
      </c>
      <c r="AT521" s="14" t="s">
        <v>400</v>
      </c>
      <c r="AU521" s="13" t="s">
        <v>863</v>
      </c>
      <c r="AV521" s="16">
        <v>10000007</v>
      </c>
      <c r="AW521" s="16">
        <v>21000020</v>
      </c>
      <c r="AX521" s="14" t="s">
        <v>162</v>
      </c>
      <c r="AY521" s="13">
        <v>0</v>
      </c>
      <c r="AZ521" s="15">
        <v>0</v>
      </c>
      <c r="BA521" s="15">
        <v>0</v>
      </c>
      <c r="BB521" s="152" t="str">
        <f t="shared" ref="BB521:BB525" si="15">"立即对周围内的怪物造成"&amp;W521*100&amp;"%攻击伤害+"&amp;X521&amp;"点固定伤害,并使目标眩晕1秒"</f>
        <v>立即对周围内的怪物造成160%攻击伤害+750点固定伤害,并使目标眩晕1秒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100000000000001" customHeight="1">
      <c r="C522" s="13">
        <v>61011203</v>
      </c>
      <c r="D522" s="14" t="s">
        <v>349</v>
      </c>
      <c r="E522" s="13">
        <v>2</v>
      </c>
      <c r="F522" s="13">
        <v>61011201</v>
      </c>
      <c r="G522" s="13">
        <v>61011204</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1.8</v>
      </c>
      <c r="X522" s="16">
        <v>1500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864</v>
      </c>
      <c r="AT522" s="14" t="s">
        <v>400</v>
      </c>
      <c r="AU522" s="13" t="s">
        <v>863</v>
      </c>
      <c r="AV522" s="16">
        <v>10000007</v>
      </c>
      <c r="AW522" s="16">
        <v>21000020</v>
      </c>
      <c r="AX522" s="14" t="s">
        <v>162</v>
      </c>
      <c r="AY522" s="13">
        <v>0</v>
      </c>
      <c r="AZ522" s="15">
        <v>0</v>
      </c>
      <c r="BA522" s="15">
        <v>0</v>
      </c>
      <c r="BB522" s="152" t="str">
        <f t="shared" si="15"/>
        <v>立即对周围内的怪物造成180%攻击伤害+1500点固定伤害,并使目标眩晕1秒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25" customHeight="1">
      <c r="C523" s="13">
        <v>61011204</v>
      </c>
      <c r="D523" s="14" t="s">
        <v>349</v>
      </c>
      <c r="E523" s="13">
        <v>3</v>
      </c>
      <c r="F523" s="13">
        <v>61011201</v>
      </c>
      <c r="G523" s="13">
        <v>61011205</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v>
      </c>
      <c r="X523" s="16">
        <v>2250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864</v>
      </c>
      <c r="AT523" s="14" t="s">
        <v>400</v>
      </c>
      <c r="AU523" s="13" t="s">
        <v>863</v>
      </c>
      <c r="AV523" s="16">
        <v>10000007</v>
      </c>
      <c r="AW523" s="16">
        <v>21000020</v>
      </c>
      <c r="AX523" s="14" t="s">
        <v>162</v>
      </c>
      <c r="AY523" s="13">
        <v>0</v>
      </c>
      <c r="AZ523" s="15">
        <v>0</v>
      </c>
      <c r="BA523" s="15">
        <v>0</v>
      </c>
      <c r="BB523" s="152" t="str">
        <f t="shared" si="15"/>
        <v>立即对周围内的怪物造成200%攻击伤害+2250点固定伤害,并使目标眩晕1秒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61011205</v>
      </c>
      <c r="D524" s="14" t="s">
        <v>349</v>
      </c>
      <c r="E524" s="13">
        <v>4</v>
      </c>
      <c r="F524" s="13">
        <v>61011201</v>
      </c>
      <c r="G524" s="13">
        <v>61011206</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2.2000000000000002</v>
      </c>
      <c r="X524" s="16">
        <v>3250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864</v>
      </c>
      <c r="AT524" s="14" t="s">
        <v>400</v>
      </c>
      <c r="AU524" s="13" t="s">
        <v>863</v>
      </c>
      <c r="AV524" s="16">
        <v>10000007</v>
      </c>
      <c r="AW524" s="16">
        <v>21000020</v>
      </c>
      <c r="AX524" s="14" t="s">
        <v>162</v>
      </c>
      <c r="AY524" s="13">
        <v>0</v>
      </c>
      <c r="AZ524" s="15">
        <v>0</v>
      </c>
      <c r="BA524" s="15">
        <v>0</v>
      </c>
      <c r="BB524" s="152" t="str">
        <f t="shared" si="15"/>
        <v>立即对周围内的怪物造成220%攻击伤害+3250点固定伤害,并使目标眩晕1秒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61011206</v>
      </c>
      <c r="D525" s="14" t="s">
        <v>349</v>
      </c>
      <c r="E525" s="13">
        <v>5</v>
      </c>
      <c r="F525" s="13">
        <v>61011201</v>
      </c>
      <c r="G525" s="13">
        <v>0</v>
      </c>
      <c r="H525" s="15">
        <v>1</v>
      </c>
      <c r="I525" s="13">
        <v>3</v>
      </c>
      <c r="J525" s="13">
        <v>5</v>
      </c>
      <c r="K525" s="13">
        <v>0</v>
      </c>
      <c r="L525" s="13">
        <v>0</v>
      </c>
      <c r="M525" s="13">
        <v>0</v>
      </c>
      <c r="N525" s="13">
        <v>1</v>
      </c>
      <c r="O525" s="13">
        <v>0</v>
      </c>
      <c r="P525" s="13">
        <v>0</v>
      </c>
      <c r="Q525" s="13">
        <v>0</v>
      </c>
      <c r="R525" s="8">
        <v>0</v>
      </c>
      <c r="S525" s="13">
        <v>0</v>
      </c>
      <c r="T525" s="13">
        <v>1</v>
      </c>
      <c r="U525" s="13">
        <v>2</v>
      </c>
      <c r="V525" s="13">
        <v>0</v>
      </c>
      <c r="W525" s="13">
        <v>2.4</v>
      </c>
      <c r="X525" s="16">
        <v>4250</v>
      </c>
      <c r="Y525" s="13">
        <v>1</v>
      </c>
      <c r="Z525" s="13">
        <v>0</v>
      </c>
      <c r="AA525" s="13">
        <v>0</v>
      </c>
      <c r="AB525" s="13">
        <v>0</v>
      </c>
      <c r="AC525" s="13">
        <v>0</v>
      </c>
      <c r="AD525" s="13">
        <v>7</v>
      </c>
      <c r="AE525" s="13">
        <v>1</v>
      </c>
      <c r="AF525" s="13">
        <v>4</v>
      </c>
      <c r="AG525" s="8">
        <v>2</v>
      </c>
      <c r="AH525" s="8">
        <v>0</v>
      </c>
      <c r="AI525" s="8">
        <v>0</v>
      </c>
      <c r="AJ525" s="8">
        <v>0</v>
      </c>
      <c r="AK525" s="13">
        <v>0</v>
      </c>
      <c r="AL525" s="13">
        <v>0</v>
      </c>
      <c r="AM525" s="13">
        <v>0</v>
      </c>
      <c r="AN525" s="13">
        <v>0.25</v>
      </c>
      <c r="AO525" s="13">
        <v>2000</v>
      </c>
      <c r="AP525" s="13">
        <v>0.2</v>
      </c>
      <c r="AQ525" s="13">
        <v>0</v>
      </c>
      <c r="AR525" s="8">
        <v>0</v>
      </c>
      <c r="AS525" s="13" t="s">
        <v>864</v>
      </c>
      <c r="AT525" s="14" t="s">
        <v>400</v>
      </c>
      <c r="AU525" s="13" t="s">
        <v>863</v>
      </c>
      <c r="AV525" s="16">
        <v>10000007</v>
      </c>
      <c r="AW525" s="16">
        <v>21000020</v>
      </c>
      <c r="AX525" s="14" t="s">
        <v>162</v>
      </c>
      <c r="AY525" s="13">
        <v>0</v>
      </c>
      <c r="AZ525" s="15">
        <v>0</v>
      </c>
      <c r="BA525" s="15">
        <v>0</v>
      </c>
      <c r="BB525" s="152" t="str">
        <f t="shared" si="15"/>
        <v>立即对周围内的怪物造成240%攻击伤害+4250点固定伤害,并使目标眩晕1秒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61011301</v>
      </c>
      <c r="D526" s="14" t="s">
        <v>848</v>
      </c>
      <c r="E526" s="13">
        <v>0</v>
      </c>
      <c r="F526" s="13">
        <v>61011301</v>
      </c>
      <c r="G526" s="13">
        <v>61011302</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865</v>
      </c>
      <c r="AV526" s="16">
        <v>10000015</v>
      </c>
      <c r="AW526" s="16">
        <v>21000030</v>
      </c>
      <c r="AX526" s="14" t="s">
        <v>849</v>
      </c>
      <c r="AY526" s="13">
        <v>0</v>
      </c>
      <c r="AZ526" s="15">
        <v>0</v>
      </c>
      <c r="BA526" s="15">
        <v>0</v>
      </c>
      <c r="BB526" s="152" t="str">
        <f>"立即跳跃至目标区域并对其怪物造成"&amp;W526*100&amp;"%攻击伤害+"&amp;X526&amp;"点固定伤害,并使目标眩晕2秒"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61011302</v>
      </c>
      <c r="D527" s="14" t="s">
        <v>848</v>
      </c>
      <c r="E527" s="13">
        <v>1</v>
      </c>
      <c r="F527" s="13">
        <v>61011301</v>
      </c>
      <c r="G527" s="13">
        <v>61011303</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1.6</v>
      </c>
      <c r="X527" s="16">
        <v>750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865</v>
      </c>
      <c r="AV527" s="16">
        <v>10000015</v>
      </c>
      <c r="AW527" s="16">
        <v>21000030</v>
      </c>
      <c r="AX527" s="14" t="s">
        <v>849</v>
      </c>
      <c r="AY527" s="13">
        <v>0</v>
      </c>
      <c r="AZ527" s="15">
        <v>0</v>
      </c>
      <c r="BA527" s="15">
        <v>0</v>
      </c>
      <c r="BB527" s="152" t="str">
        <f t="shared" ref="BB527:BB531" si="16">"立即跳跃至目标区域并对其怪物造成"&amp;W527*100&amp;"%攻击伤害+"&amp;X527&amp;"点固定伤害,并使目标眩晕2秒"</f>
        <v>立即跳跃至目标区域并对其怪物造成160%攻击伤害+750点固定伤害,并使目标眩晕2秒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61011303</v>
      </c>
      <c r="D528" s="14" t="s">
        <v>848</v>
      </c>
      <c r="E528" s="13">
        <v>2</v>
      </c>
      <c r="F528" s="13">
        <v>61011301</v>
      </c>
      <c r="G528" s="13">
        <v>61011304</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1.8</v>
      </c>
      <c r="X528" s="16">
        <v>1500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865</v>
      </c>
      <c r="AV528" s="16">
        <v>10000015</v>
      </c>
      <c r="AW528" s="16">
        <v>21000030</v>
      </c>
      <c r="AX528" s="14" t="s">
        <v>849</v>
      </c>
      <c r="AY528" s="13">
        <v>0</v>
      </c>
      <c r="AZ528" s="15">
        <v>0</v>
      </c>
      <c r="BA528" s="15">
        <v>0</v>
      </c>
      <c r="BB528" s="152" t="str">
        <f t="shared" si="16"/>
        <v>立即跳跃至目标区域并对其怪物造成180%攻击伤害+1500点固定伤害,并使目标眩晕2秒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61011304</v>
      </c>
      <c r="D529" s="14" t="s">
        <v>848</v>
      </c>
      <c r="E529" s="13">
        <v>3</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v>
      </c>
      <c r="X529" s="16">
        <v>2250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865</v>
      </c>
      <c r="AV529" s="16">
        <v>10000015</v>
      </c>
      <c r="AW529" s="16">
        <v>21000030</v>
      </c>
      <c r="AX529" s="14" t="s">
        <v>849</v>
      </c>
      <c r="AY529" s="13">
        <v>0</v>
      </c>
      <c r="AZ529" s="15">
        <v>0</v>
      </c>
      <c r="BA529" s="15">
        <v>0</v>
      </c>
      <c r="BB529" s="152" t="str">
        <f t="shared" si="16"/>
        <v>立即跳跃至目标区域并对其怪物造成200%攻击伤害+2250点固定伤害,并使目标眩晕2秒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61011305</v>
      </c>
      <c r="D530" s="14" t="s">
        <v>848</v>
      </c>
      <c r="E530" s="13">
        <v>4</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2.2000000000000002</v>
      </c>
      <c r="X530" s="16">
        <v>3250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865</v>
      </c>
      <c r="AV530" s="16">
        <v>10000015</v>
      </c>
      <c r="AW530" s="16">
        <v>21000030</v>
      </c>
      <c r="AX530" s="14" t="s">
        <v>849</v>
      </c>
      <c r="AY530" s="13">
        <v>0</v>
      </c>
      <c r="AZ530" s="15">
        <v>0</v>
      </c>
      <c r="BA530" s="15">
        <v>0</v>
      </c>
      <c r="BB530" s="152" t="str">
        <f t="shared" si="16"/>
        <v>立即跳跃至目标区域并对其怪物造成220%攻击伤害+3250点固定伤害,并使目标眩晕2秒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61011306</v>
      </c>
      <c r="D531" s="14" t="s">
        <v>848</v>
      </c>
      <c r="E531" s="13">
        <v>5</v>
      </c>
      <c r="F531" s="13">
        <v>61011301</v>
      </c>
      <c r="G531" s="13">
        <v>0</v>
      </c>
      <c r="H531" s="15">
        <v>1</v>
      </c>
      <c r="I531" s="13">
        <v>5</v>
      </c>
      <c r="J531" s="162">
        <v>3</v>
      </c>
      <c r="K531" s="13">
        <v>0</v>
      </c>
      <c r="L531" s="13">
        <v>0</v>
      </c>
      <c r="M531" s="13">
        <v>0</v>
      </c>
      <c r="N531" s="13">
        <v>1</v>
      </c>
      <c r="O531" s="13">
        <v>0</v>
      </c>
      <c r="P531" s="13">
        <v>0</v>
      </c>
      <c r="Q531" s="13">
        <v>0</v>
      </c>
      <c r="R531" s="8">
        <v>0</v>
      </c>
      <c r="S531" s="13">
        <v>0</v>
      </c>
      <c r="T531" s="13">
        <v>1</v>
      </c>
      <c r="U531" s="13">
        <v>2</v>
      </c>
      <c r="V531" s="13">
        <v>0</v>
      </c>
      <c r="W531" s="13">
        <v>2.4</v>
      </c>
      <c r="X531" s="16">
        <v>4250</v>
      </c>
      <c r="Y531" s="13">
        <v>1</v>
      </c>
      <c r="Z531" s="13">
        <v>0</v>
      </c>
      <c r="AA531" s="13">
        <v>0</v>
      </c>
      <c r="AB531" s="13">
        <v>0</v>
      </c>
      <c r="AC531" s="13">
        <v>0</v>
      </c>
      <c r="AD531" s="13">
        <v>9</v>
      </c>
      <c r="AE531" s="13">
        <v>1</v>
      </c>
      <c r="AF531" s="13" t="s">
        <v>554</v>
      </c>
      <c r="AG531" s="8">
        <v>2</v>
      </c>
      <c r="AH531" s="8">
        <v>1</v>
      </c>
      <c r="AI531" s="8">
        <v>0</v>
      </c>
      <c r="AJ531" s="8">
        <v>6</v>
      </c>
      <c r="AK531" s="13">
        <v>0</v>
      </c>
      <c r="AL531" s="13">
        <v>0</v>
      </c>
      <c r="AM531" s="13">
        <v>0</v>
      </c>
      <c r="AN531" s="13">
        <v>0.5</v>
      </c>
      <c r="AO531" s="13">
        <v>2000</v>
      </c>
      <c r="AP531" s="13">
        <v>0.4</v>
      </c>
      <c r="AQ531" s="13">
        <v>0</v>
      </c>
      <c r="AR531" s="8">
        <v>0</v>
      </c>
      <c r="AS531" s="13">
        <v>90001022</v>
      </c>
      <c r="AT531" s="14" t="s">
        <v>495</v>
      </c>
      <c r="AU531" s="13" t="s">
        <v>865</v>
      </c>
      <c r="AV531" s="16">
        <v>10000015</v>
      </c>
      <c r="AW531" s="16">
        <v>21000030</v>
      </c>
      <c r="AX531" s="14" t="s">
        <v>849</v>
      </c>
      <c r="AY531" s="13">
        <v>0</v>
      </c>
      <c r="AZ531" s="15">
        <v>0</v>
      </c>
      <c r="BA531" s="15">
        <v>0</v>
      </c>
      <c r="BB531" s="152" t="str">
        <f t="shared" si="16"/>
        <v>立即跳跃至目标区域并对其怪物造成240%攻击伤害+4250点固定伤害,并使目标眩晕2秒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61012101</v>
      </c>
      <c r="D532" s="14" t="s">
        <v>866</v>
      </c>
      <c r="E532" s="13">
        <v>0</v>
      </c>
      <c r="F532" s="13">
        <v>61012101</v>
      </c>
      <c r="G532" s="13">
        <v>61012102</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867</v>
      </c>
      <c r="AG532" s="8">
        <v>2</v>
      </c>
      <c r="AH532" s="8">
        <v>2</v>
      </c>
      <c r="AI532" s="8">
        <v>0</v>
      </c>
      <c r="AJ532" s="8">
        <v>1.5</v>
      </c>
      <c r="AK532" s="13">
        <v>0</v>
      </c>
      <c r="AL532" s="13">
        <v>0</v>
      </c>
      <c r="AM532" s="13">
        <v>0</v>
      </c>
      <c r="AN532" s="13">
        <v>0.5</v>
      </c>
      <c r="AO532" s="13">
        <v>2000</v>
      </c>
      <c r="AP532" s="13">
        <v>0.5</v>
      </c>
      <c r="AQ532" s="13">
        <v>0</v>
      </c>
      <c r="AR532" s="8">
        <v>0</v>
      </c>
      <c r="AS532" s="13">
        <v>90001031</v>
      </c>
      <c r="AT532" s="14" t="s">
        <v>216</v>
      </c>
      <c r="AU532" s="13" t="s">
        <v>868</v>
      </c>
      <c r="AV532" s="16">
        <v>10001007</v>
      </c>
      <c r="AW532" s="16">
        <v>21000010</v>
      </c>
      <c r="AX532" s="14" t="s">
        <v>162</v>
      </c>
      <c r="AY532" s="13">
        <v>0</v>
      </c>
      <c r="AZ532" s="15">
        <v>0</v>
      </c>
      <c r="BA532" s="15">
        <v>0</v>
      </c>
      <c r="BB532" s="152" t="str">
        <f>"立即对目标范围内的怪物造成"&amp;W532*100&amp;"%攻击伤害+"&amp;X532&amp;"点固定伤害,并使目标速度降低50%,持续6秒"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61012102</v>
      </c>
      <c r="D533" s="14" t="s">
        <v>866</v>
      </c>
      <c r="E533" s="13">
        <v>1</v>
      </c>
      <c r="F533" s="13">
        <v>61012101</v>
      </c>
      <c r="G533" s="13">
        <v>61012103</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v>
      </c>
      <c r="X533" s="16">
        <v>750</v>
      </c>
      <c r="Y533" s="13">
        <v>0</v>
      </c>
      <c r="Z533" s="13">
        <v>0</v>
      </c>
      <c r="AA533" s="13">
        <v>0</v>
      </c>
      <c r="AB533" s="13">
        <v>0</v>
      </c>
      <c r="AC533" s="13">
        <v>0</v>
      </c>
      <c r="AD533" s="13">
        <v>9</v>
      </c>
      <c r="AE533" s="13">
        <v>2</v>
      </c>
      <c r="AF533" s="13" t="s">
        <v>867</v>
      </c>
      <c r="AG533" s="8">
        <v>2</v>
      </c>
      <c r="AH533" s="8">
        <v>2</v>
      </c>
      <c r="AI533" s="8">
        <v>0</v>
      </c>
      <c r="AJ533" s="8">
        <v>1.5</v>
      </c>
      <c r="AK533" s="13">
        <v>0</v>
      </c>
      <c r="AL533" s="13">
        <v>0</v>
      </c>
      <c r="AM533" s="13">
        <v>0</v>
      </c>
      <c r="AN533" s="13">
        <v>0.5</v>
      </c>
      <c r="AO533" s="13">
        <v>2000</v>
      </c>
      <c r="AP533" s="13">
        <v>0.5</v>
      </c>
      <c r="AQ533" s="13">
        <v>0</v>
      </c>
      <c r="AR533" s="8">
        <v>0</v>
      </c>
      <c r="AS533" s="13" t="s">
        <v>869</v>
      </c>
      <c r="AT533" s="14" t="s">
        <v>216</v>
      </c>
      <c r="AU533" s="13" t="s">
        <v>868</v>
      </c>
      <c r="AV533" s="16">
        <v>10001007</v>
      </c>
      <c r="AW533" s="16">
        <v>21000010</v>
      </c>
      <c r="AX533" s="14" t="s">
        <v>162</v>
      </c>
      <c r="AY533" s="13">
        <v>0</v>
      </c>
      <c r="AZ533" s="15">
        <v>0</v>
      </c>
      <c r="BA533" s="15">
        <v>0</v>
      </c>
      <c r="BB533" s="152" t="str">
        <f t="shared" ref="BB533:BB537" si="17">"立即对目标范围内的怪物造成"&amp;W533*100&amp;"%攻击伤害+"&amp;X533&amp;"点固定伤害,并使目标速度降低50%,持续6秒"</f>
        <v>立即对目标范围内的怪物造成200%攻击伤害+750点固定伤害,并使目标速度降低50%,持续6秒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61012103</v>
      </c>
      <c r="D534" s="14" t="s">
        <v>866</v>
      </c>
      <c r="E534" s="13">
        <v>2</v>
      </c>
      <c r="F534" s="13">
        <v>61012101</v>
      </c>
      <c r="G534" s="13">
        <v>61012104</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2.25</v>
      </c>
      <c r="X534" s="16">
        <v>1500</v>
      </c>
      <c r="Y534" s="13">
        <v>0</v>
      </c>
      <c r="Z534" s="13">
        <v>0</v>
      </c>
      <c r="AA534" s="13">
        <v>0</v>
      </c>
      <c r="AB534" s="13">
        <v>0</v>
      </c>
      <c r="AC534" s="13">
        <v>0</v>
      </c>
      <c r="AD534" s="13">
        <v>9</v>
      </c>
      <c r="AE534" s="13">
        <v>2</v>
      </c>
      <c r="AF534" s="13" t="s">
        <v>867</v>
      </c>
      <c r="AG534" s="8">
        <v>2</v>
      </c>
      <c r="AH534" s="8">
        <v>2</v>
      </c>
      <c r="AI534" s="8">
        <v>0</v>
      </c>
      <c r="AJ534" s="8">
        <v>1.5</v>
      </c>
      <c r="AK534" s="13">
        <v>0</v>
      </c>
      <c r="AL534" s="13">
        <v>0</v>
      </c>
      <c r="AM534" s="13">
        <v>0</v>
      </c>
      <c r="AN534" s="13">
        <v>0.5</v>
      </c>
      <c r="AO534" s="13">
        <v>2000</v>
      </c>
      <c r="AP534" s="13">
        <v>0.5</v>
      </c>
      <c r="AQ534" s="13">
        <v>0</v>
      </c>
      <c r="AR534" s="8">
        <v>0</v>
      </c>
      <c r="AS534" s="13" t="s">
        <v>869</v>
      </c>
      <c r="AT534" s="14" t="s">
        <v>216</v>
      </c>
      <c r="AU534" s="13" t="s">
        <v>868</v>
      </c>
      <c r="AV534" s="16">
        <v>10001007</v>
      </c>
      <c r="AW534" s="16">
        <v>21000010</v>
      </c>
      <c r="AX534" s="14" t="s">
        <v>162</v>
      </c>
      <c r="AY534" s="13">
        <v>0</v>
      </c>
      <c r="AZ534" s="15">
        <v>0</v>
      </c>
      <c r="BA534" s="15">
        <v>0</v>
      </c>
      <c r="BB534" s="152" t="str">
        <f t="shared" si="17"/>
        <v>立即对目标范围内的怪物造成225%攻击伤害+1500点固定伤害,并使目标速度降低50%,持续6秒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61012104</v>
      </c>
      <c r="D535" s="14" t="s">
        <v>866</v>
      </c>
      <c r="E535" s="13">
        <v>3</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2.5</v>
      </c>
      <c r="X535" s="16">
        <v>2250</v>
      </c>
      <c r="Y535" s="13">
        <v>0</v>
      </c>
      <c r="Z535" s="13">
        <v>0</v>
      </c>
      <c r="AA535" s="13">
        <v>0</v>
      </c>
      <c r="AB535" s="13">
        <v>0</v>
      </c>
      <c r="AC535" s="13">
        <v>0</v>
      </c>
      <c r="AD535" s="13">
        <v>9</v>
      </c>
      <c r="AE535" s="13">
        <v>2</v>
      </c>
      <c r="AF535" s="13" t="s">
        <v>867</v>
      </c>
      <c r="AG535" s="8">
        <v>2</v>
      </c>
      <c r="AH535" s="8">
        <v>2</v>
      </c>
      <c r="AI535" s="8">
        <v>0</v>
      </c>
      <c r="AJ535" s="8">
        <v>1.5</v>
      </c>
      <c r="AK535" s="13">
        <v>0</v>
      </c>
      <c r="AL535" s="13">
        <v>0</v>
      </c>
      <c r="AM535" s="13">
        <v>0</v>
      </c>
      <c r="AN535" s="13">
        <v>0.5</v>
      </c>
      <c r="AO535" s="13">
        <v>2000</v>
      </c>
      <c r="AP535" s="13">
        <v>0.5</v>
      </c>
      <c r="AQ535" s="13">
        <v>0</v>
      </c>
      <c r="AR535" s="8">
        <v>0</v>
      </c>
      <c r="AS535" s="13" t="s">
        <v>869</v>
      </c>
      <c r="AT535" s="14" t="s">
        <v>216</v>
      </c>
      <c r="AU535" s="13" t="s">
        <v>868</v>
      </c>
      <c r="AV535" s="16">
        <v>10001007</v>
      </c>
      <c r="AW535" s="16">
        <v>21000010</v>
      </c>
      <c r="AX535" s="14" t="s">
        <v>162</v>
      </c>
      <c r="AY535" s="13">
        <v>0</v>
      </c>
      <c r="AZ535" s="15">
        <v>0</v>
      </c>
      <c r="BA535" s="15">
        <v>0</v>
      </c>
      <c r="BB535" s="152" t="str">
        <f t="shared" si="17"/>
        <v>立即对目标范围内的怪物造成250%攻击伤害+2250点固定伤害,并使目标速度降低50%,持续6秒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61012105</v>
      </c>
      <c r="D536" s="14" t="s">
        <v>866</v>
      </c>
      <c r="E536" s="13">
        <v>4</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2.75</v>
      </c>
      <c r="X536" s="16">
        <v>3250</v>
      </c>
      <c r="Y536" s="13">
        <v>0</v>
      </c>
      <c r="Z536" s="13">
        <v>0</v>
      </c>
      <c r="AA536" s="13">
        <v>0</v>
      </c>
      <c r="AB536" s="13">
        <v>0</v>
      </c>
      <c r="AC536" s="13">
        <v>0</v>
      </c>
      <c r="AD536" s="13">
        <v>9</v>
      </c>
      <c r="AE536" s="13">
        <v>2</v>
      </c>
      <c r="AF536" s="13" t="s">
        <v>867</v>
      </c>
      <c r="AG536" s="8">
        <v>2</v>
      </c>
      <c r="AH536" s="8">
        <v>2</v>
      </c>
      <c r="AI536" s="8">
        <v>0</v>
      </c>
      <c r="AJ536" s="8">
        <v>1.5</v>
      </c>
      <c r="AK536" s="13">
        <v>0</v>
      </c>
      <c r="AL536" s="13">
        <v>0</v>
      </c>
      <c r="AM536" s="13">
        <v>0</v>
      </c>
      <c r="AN536" s="13">
        <v>0.5</v>
      </c>
      <c r="AO536" s="13">
        <v>2000</v>
      </c>
      <c r="AP536" s="13">
        <v>0.5</v>
      </c>
      <c r="AQ536" s="13">
        <v>0</v>
      </c>
      <c r="AR536" s="8">
        <v>0</v>
      </c>
      <c r="AS536" s="13" t="s">
        <v>869</v>
      </c>
      <c r="AT536" s="14" t="s">
        <v>216</v>
      </c>
      <c r="AU536" s="13" t="s">
        <v>868</v>
      </c>
      <c r="AV536" s="16">
        <v>10001007</v>
      </c>
      <c r="AW536" s="16">
        <v>21000010</v>
      </c>
      <c r="AX536" s="14" t="s">
        <v>162</v>
      </c>
      <c r="AY536" s="13">
        <v>0</v>
      </c>
      <c r="AZ536" s="15">
        <v>0</v>
      </c>
      <c r="BA536" s="15">
        <v>0</v>
      </c>
      <c r="BB536" s="152" t="str">
        <f t="shared" si="17"/>
        <v>立即对目标范围内的怪物造成275%攻击伤害+3250点固定伤害,并使目标速度降低50%,持续6秒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61012106</v>
      </c>
      <c r="D537" s="14" t="s">
        <v>866</v>
      </c>
      <c r="E537" s="13">
        <v>5</v>
      </c>
      <c r="F537" s="13">
        <v>61012101</v>
      </c>
      <c r="G537" s="13">
        <v>0</v>
      </c>
      <c r="H537" s="15">
        <v>2</v>
      </c>
      <c r="I537" s="13">
        <v>1</v>
      </c>
      <c r="J537" s="13">
        <v>3</v>
      </c>
      <c r="K537" s="13">
        <v>0</v>
      </c>
      <c r="L537" s="13">
        <v>0</v>
      </c>
      <c r="M537" s="13">
        <v>0</v>
      </c>
      <c r="N537" s="13">
        <v>1</v>
      </c>
      <c r="O537" s="13">
        <v>0</v>
      </c>
      <c r="P537" s="13">
        <v>0</v>
      </c>
      <c r="Q537" s="13">
        <v>0</v>
      </c>
      <c r="R537" s="8">
        <v>0</v>
      </c>
      <c r="S537" s="13">
        <v>0</v>
      </c>
      <c r="T537" s="13">
        <v>1</v>
      </c>
      <c r="U537" s="13">
        <v>2</v>
      </c>
      <c r="V537" s="13">
        <v>0</v>
      </c>
      <c r="W537" s="13">
        <v>3</v>
      </c>
      <c r="X537" s="16">
        <v>4250</v>
      </c>
      <c r="Y537" s="13">
        <v>0</v>
      </c>
      <c r="Z537" s="13">
        <v>0</v>
      </c>
      <c r="AA537" s="13">
        <v>0</v>
      </c>
      <c r="AB537" s="13">
        <v>0</v>
      </c>
      <c r="AC537" s="13">
        <v>0</v>
      </c>
      <c r="AD537" s="13">
        <v>9</v>
      </c>
      <c r="AE537" s="13">
        <v>2</v>
      </c>
      <c r="AF537" s="13" t="s">
        <v>867</v>
      </c>
      <c r="AG537" s="8">
        <v>2</v>
      </c>
      <c r="AH537" s="8">
        <v>2</v>
      </c>
      <c r="AI537" s="8">
        <v>0</v>
      </c>
      <c r="AJ537" s="8">
        <v>1.5</v>
      </c>
      <c r="AK537" s="13">
        <v>0</v>
      </c>
      <c r="AL537" s="13">
        <v>0</v>
      </c>
      <c r="AM537" s="13">
        <v>0</v>
      </c>
      <c r="AN537" s="13">
        <v>0.5</v>
      </c>
      <c r="AO537" s="13">
        <v>2000</v>
      </c>
      <c r="AP537" s="13">
        <v>0.5</v>
      </c>
      <c r="AQ537" s="13">
        <v>0</v>
      </c>
      <c r="AR537" s="8">
        <v>0</v>
      </c>
      <c r="AS537" s="13" t="s">
        <v>869</v>
      </c>
      <c r="AT537" s="14" t="s">
        <v>216</v>
      </c>
      <c r="AU537" s="13" t="s">
        <v>868</v>
      </c>
      <c r="AV537" s="16">
        <v>10001007</v>
      </c>
      <c r="AW537" s="16">
        <v>21000010</v>
      </c>
      <c r="AX537" s="14" t="s">
        <v>162</v>
      </c>
      <c r="AY537" s="13">
        <v>0</v>
      </c>
      <c r="AZ537" s="15">
        <v>0</v>
      </c>
      <c r="BA537" s="15">
        <v>0</v>
      </c>
      <c r="BB537" s="152" t="str">
        <f t="shared" si="17"/>
        <v>立即对目标范围内的怪物造成300%攻击伤害+4250点固定伤害,并使目标速度降低50%,持续6秒</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61012201</v>
      </c>
      <c r="D538" s="14" t="s">
        <v>198</v>
      </c>
      <c r="E538" s="13">
        <v>0</v>
      </c>
      <c r="F538" s="13">
        <v>61012201</v>
      </c>
      <c r="G538" s="13">
        <v>61012202</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870</v>
      </c>
      <c r="AU538" s="13" t="s">
        <v>351</v>
      </c>
      <c r="AV538" s="16">
        <v>10000001</v>
      </c>
      <c r="AW538" s="16">
        <v>21000120</v>
      </c>
      <c r="AX538" s="14" t="s">
        <v>738</v>
      </c>
      <c r="AY538" s="13">
        <v>0</v>
      </c>
      <c r="AZ538" s="15">
        <v>0</v>
      </c>
      <c r="BA538" s="15">
        <v>0</v>
      </c>
      <c r="BB538" s="152" t="str">
        <f>"每秒对周围的怪物造成"&amp;W538*100&amp;"%攻击伤害+"&amp;X538&amp;"点固定伤害.持续4秒并使自身免疫怪物攻击"</f>
        <v>每秒对周围的怪物造成100%攻击伤害+300点固定伤害.持续4秒并使自身免疫怪物攻击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61012202</v>
      </c>
      <c r="D539" s="14" t="s">
        <v>198</v>
      </c>
      <c r="E539" s="13">
        <v>1</v>
      </c>
      <c r="F539" s="13">
        <v>61012201</v>
      </c>
      <c r="G539" s="13">
        <v>61012203</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1.1000000000000001</v>
      </c>
      <c r="X539" s="13">
        <v>300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870</v>
      </c>
      <c r="AU539" s="13" t="s">
        <v>351</v>
      </c>
      <c r="AV539" s="16">
        <v>10000001</v>
      </c>
      <c r="AW539" s="16">
        <v>21000120</v>
      </c>
      <c r="AX539" s="14" t="s">
        <v>738</v>
      </c>
      <c r="AY539" s="13">
        <v>0</v>
      </c>
      <c r="AZ539" s="15">
        <v>0</v>
      </c>
      <c r="BA539" s="15">
        <v>0</v>
      </c>
      <c r="BB539" s="152" t="str">
        <f t="shared" ref="BB539:BB543" si="18">"每秒对周围的怪物造成"&amp;W539*100&amp;"%攻击伤害+"&amp;X539&amp;"点固定伤害.持续4秒并使自身免疫怪物攻击"</f>
        <v>每秒对周围的怪物造成110%攻击伤害+300点固定伤害.持续4秒并使自身免疫怪物攻击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61012203</v>
      </c>
      <c r="D540" s="14" t="s">
        <v>198</v>
      </c>
      <c r="E540" s="13">
        <v>2</v>
      </c>
      <c r="F540" s="13">
        <v>61012201</v>
      </c>
      <c r="G540" s="13">
        <v>61012204</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1.2</v>
      </c>
      <c r="X540" s="13">
        <v>450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870</v>
      </c>
      <c r="AU540" s="13" t="s">
        <v>351</v>
      </c>
      <c r="AV540" s="16">
        <v>10000001</v>
      </c>
      <c r="AW540" s="16">
        <v>21000120</v>
      </c>
      <c r="AX540" s="14" t="s">
        <v>738</v>
      </c>
      <c r="AY540" s="13">
        <v>0</v>
      </c>
      <c r="AZ540" s="15">
        <v>0</v>
      </c>
      <c r="BA540" s="15">
        <v>0</v>
      </c>
      <c r="BB540" s="152" t="str">
        <f t="shared" si="18"/>
        <v>每秒对周围的怪物造成120%攻击伤害+450点固定伤害.持续4秒并使自身免疫怪物攻击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61012204</v>
      </c>
      <c r="D541" s="14" t="s">
        <v>198</v>
      </c>
      <c r="E541" s="13">
        <v>3</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1.3</v>
      </c>
      <c r="X541" s="13">
        <v>750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870</v>
      </c>
      <c r="AU541" s="13" t="s">
        <v>351</v>
      </c>
      <c r="AV541" s="16">
        <v>10000001</v>
      </c>
      <c r="AW541" s="16">
        <v>21000120</v>
      </c>
      <c r="AX541" s="14" t="s">
        <v>738</v>
      </c>
      <c r="AY541" s="13">
        <v>0</v>
      </c>
      <c r="AZ541" s="15">
        <v>0</v>
      </c>
      <c r="BA541" s="15">
        <v>0</v>
      </c>
      <c r="BB541" s="152" t="str">
        <f t="shared" si="18"/>
        <v>每秒对周围的怪物造成130%攻击伤害+750点固定伤害.持续4秒并使自身免疫怪物攻击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61012205</v>
      </c>
      <c r="D542" s="14" t="s">
        <v>198</v>
      </c>
      <c r="E542" s="13">
        <v>4</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1.4</v>
      </c>
      <c r="X542" s="13">
        <v>1050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870</v>
      </c>
      <c r="AU542" s="13" t="s">
        <v>351</v>
      </c>
      <c r="AV542" s="16">
        <v>10000001</v>
      </c>
      <c r="AW542" s="16">
        <v>21000120</v>
      </c>
      <c r="AX542" s="14" t="s">
        <v>738</v>
      </c>
      <c r="AY542" s="13">
        <v>0</v>
      </c>
      <c r="AZ542" s="15">
        <v>0</v>
      </c>
      <c r="BA542" s="15">
        <v>0</v>
      </c>
      <c r="BB542" s="152" t="str">
        <f t="shared" si="18"/>
        <v>每秒对周围的怪物造成140%攻击伤害+1050点固定伤害.持续4秒并使自身免疫怪物攻击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61012206</v>
      </c>
      <c r="D543" s="14" t="s">
        <v>198</v>
      </c>
      <c r="E543" s="13">
        <v>5</v>
      </c>
      <c r="F543" s="13">
        <v>61012201</v>
      </c>
      <c r="G543" s="13">
        <v>0</v>
      </c>
      <c r="H543" s="15">
        <v>2</v>
      </c>
      <c r="I543" s="13">
        <v>3</v>
      </c>
      <c r="J543" s="13">
        <v>0</v>
      </c>
      <c r="K543" s="13">
        <v>0</v>
      </c>
      <c r="L543" s="13">
        <v>0</v>
      </c>
      <c r="M543" s="13">
        <v>0</v>
      </c>
      <c r="N543" s="13">
        <v>1</v>
      </c>
      <c r="O543" s="13">
        <v>0</v>
      </c>
      <c r="P543" s="13">
        <v>0</v>
      </c>
      <c r="Q543" s="13">
        <v>0</v>
      </c>
      <c r="R543" s="8">
        <v>0</v>
      </c>
      <c r="S543" s="13">
        <v>0</v>
      </c>
      <c r="T543" s="13">
        <v>1</v>
      </c>
      <c r="U543" s="13">
        <v>2</v>
      </c>
      <c r="V543" s="13">
        <v>0</v>
      </c>
      <c r="W543" s="13">
        <v>1.5</v>
      </c>
      <c r="X543" s="13">
        <v>1500</v>
      </c>
      <c r="Y543" s="13">
        <v>1</v>
      </c>
      <c r="Z543" s="13">
        <v>0</v>
      </c>
      <c r="AA543" s="13">
        <v>0</v>
      </c>
      <c r="AB543" s="13">
        <v>0</v>
      </c>
      <c r="AC543" s="13">
        <v>0</v>
      </c>
      <c r="AD543" s="13">
        <v>15</v>
      </c>
      <c r="AE543" s="13">
        <v>1</v>
      </c>
      <c r="AF543" s="13" t="s">
        <v>737</v>
      </c>
      <c r="AG543" s="8">
        <v>2</v>
      </c>
      <c r="AH543" s="8">
        <v>0</v>
      </c>
      <c r="AI543" s="8">
        <v>0</v>
      </c>
      <c r="AJ543" s="8">
        <v>0</v>
      </c>
      <c r="AK543" s="13">
        <v>0</v>
      </c>
      <c r="AL543" s="13">
        <v>0</v>
      </c>
      <c r="AM543" s="13">
        <v>0</v>
      </c>
      <c r="AN543" s="13">
        <v>0</v>
      </c>
      <c r="AO543" s="13">
        <v>3000</v>
      </c>
      <c r="AP543" s="13">
        <v>0</v>
      </c>
      <c r="AQ543" s="13">
        <v>0</v>
      </c>
      <c r="AR543" s="8">
        <v>90001035</v>
      </c>
      <c r="AS543" s="13" t="s">
        <v>160</v>
      </c>
      <c r="AT543" s="14" t="s">
        <v>870</v>
      </c>
      <c r="AU543" s="13" t="s">
        <v>351</v>
      </c>
      <c r="AV543" s="16">
        <v>10000001</v>
      </c>
      <c r="AW543" s="16">
        <v>21000120</v>
      </c>
      <c r="AX543" s="14" t="s">
        <v>738</v>
      </c>
      <c r="AY543" s="13">
        <v>0</v>
      </c>
      <c r="AZ543" s="15">
        <v>0</v>
      </c>
      <c r="BA543" s="15">
        <v>0</v>
      </c>
      <c r="BB543" s="152" t="str">
        <f t="shared" si="18"/>
        <v>每秒对周围的怪物造成150%攻击伤害+1500点固定伤害.持续4秒并使自身免疫怪物攻击</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61012301</v>
      </c>
      <c r="D544" s="14" t="s">
        <v>871</v>
      </c>
      <c r="E544" s="13">
        <v>0</v>
      </c>
      <c r="F544" s="13">
        <v>61012301</v>
      </c>
      <c r="G544" s="13">
        <v>61012302</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61012302</v>
      </c>
      <c r="D545" s="14" t="s">
        <v>871</v>
      </c>
      <c r="E545" s="13">
        <v>1</v>
      </c>
      <c r="F545" s="13">
        <v>61012301</v>
      </c>
      <c r="G545" s="13">
        <v>61012303</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1.6</v>
      </c>
      <c r="X545" s="16">
        <v>750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ref="BB545:BB549" si="19">"立即冲锋至目标区域并对其怪物造成"&amp;W545*100&amp;"%攻击伤害+"&amp;X545&amp;"点固定伤害,并使自身无敌1秒"</f>
        <v>立即冲锋至目标区域并对其怪物造成160%攻击伤害+750点固定伤害,并使自身无敌1秒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61012303</v>
      </c>
      <c r="D546" s="14" t="s">
        <v>871</v>
      </c>
      <c r="E546" s="13">
        <v>2</v>
      </c>
      <c r="F546" s="13">
        <v>61012301</v>
      </c>
      <c r="G546" s="13">
        <v>61012304</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1.8</v>
      </c>
      <c r="X546" s="16">
        <v>1500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立即冲锋至目标区域并对其怪物造成180%攻击伤害+1500点固定伤害,并使自身无敌1秒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61012304</v>
      </c>
      <c r="D547" s="14" t="s">
        <v>871</v>
      </c>
      <c r="E547" s="13">
        <v>3</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v>
      </c>
      <c r="X547" s="16">
        <v>2250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立即冲锋至目标区域并对其怪物造成200%攻击伤害+2250点固定伤害,并使自身无敌1秒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61012305</v>
      </c>
      <c r="D548" s="14" t="s">
        <v>871</v>
      </c>
      <c r="E548" s="13">
        <v>4</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2.2000000000000002</v>
      </c>
      <c r="X548" s="16">
        <v>3250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立即冲锋至目标区域并对其怪物造成220%攻击伤害+3250点固定伤害,并使自身无敌1秒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13">
        <v>61012306</v>
      </c>
      <c r="D549" s="14" t="s">
        <v>871</v>
      </c>
      <c r="E549" s="13">
        <v>5</v>
      </c>
      <c r="F549" s="13">
        <v>61012301</v>
      </c>
      <c r="G549" s="13">
        <v>0</v>
      </c>
      <c r="H549" s="15">
        <v>2</v>
      </c>
      <c r="I549" s="13">
        <v>5</v>
      </c>
      <c r="J549" s="13">
        <v>3</v>
      </c>
      <c r="K549" s="13">
        <v>0</v>
      </c>
      <c r="L549" s="13">
        <v>0</v>
      </c>
      <c r="M549" s="13">
        <v>0</v>
      </c>
      <c r="N549" s="13">
        <v>1</v>
      </c>
      <c r="O549" s="13">
        <v>0</v>
      </c>
      <c r="P549" s="13">
        <v>0</v>
      </c>
      <c r="Q549" s="13">
        <v>0</v>
      </c>
      <c r="R549" s="8">
        <v>0</v>
      </c>
      <c r="S549" s="13">
        <v>0</v>
      </c>
      <c r="T549" s="13">
        <v>1</v>
      </c>
      <c r="U549" s="13">
        <v>2</v>
      </c>
      <c r="V549" s="13">
        <v>0</v>
      </c>
      <c r="W549" s="13">
        <v>2.4</v>
      </c>
      <c r="X549" s="16">
        <v>4250</v>
      </c>
      <c r="Y549" s="13">
        <v>1</v>
      </c>
      <c r="Z549" s="13">
        <v>0</v>
      </c>
      <c r="AA549" s="13">
        <v>0</v>
      </c>
      <c r="AB549" s="13">
        <v>0</v>
      </c>
      <c r="AC549" s="13">
        <v>0</v>
      </c>
      <c r="AD549" s="13">
        <v>9</v>
      </c>
      <c r="AE549" s="13">
        <v>2</v>
      </c>
      <c r="AF549" s="13" t="s">
        <v>465</v>
      </c>
      <c r="AG549" s="8">
        <v>2</v>
      </c>
      <c r="AH549" s="8">
        <v>2</v>
      </c>
      <c r="AI549" s="8">
        <v>0</v>
      </c>
      <c r="AJ549" s="8">
        <v>1.5</v>
      </c>
      <c r="AK549" s="13">
        <v>0</v>
      </c>
      <c r="AL549" s="13">
        <v>0</v>
      </c>
      <c r="AM549" s="13">
        <v>0</v>
      </c>
      <c r="AN549" s="13">
        <v>0.2</v>
      </c>
      <c r="AO549" s="13">
        <v>200</v>
      </c>
      <c r="AP549" s="13">
        <v>0</v>
      </c>
      <c r="AQ549" s="13">
        <v>60</v>
      </c>
      <c r="AR549" s="8">
        <v>90001033</v>
      </c>
      <c r="AS549" s="13" t="s">
        <v>160</v>
      </c>
      <c r="AT549" s="14" t="s">
        <v>170</v>
      </c>
      <c r="AU549" s="13" t="s">
        <v>171</v>
      </c>
      <c r="AV549" s="16">
        <v>10000011</v>
      </c>
      <c r="AW549" s="16">
        <v>21000130</v>
      </c>
      <c r="AX549" s="14" t="s">
        <v>172</v>
      </c>
      <c r="AY549" s="13">
        <v>1</v>
      </c>
      <c r="AZ549" s="15">
        <v>0</v>
      </c>
      <c r="BA549" s="15">
        <v>0</v>
      </c>
      <c r="BB549" s="152" t="str">
        <f t="shared" si="19"/>
        <v>立即冲锋至目标区域并对其怪物造成240%攻击伤害+4250点固定伤害,并使自身无敌1秒</v>
      </c>
      <c r="BC549" s="13">
        <v>0</v>
      </c>
      <c r="BD549" s="13">
        <v>0</v>
      </c>
      <c r="BE549" s="13">
        <v>0</v>
      </c>
      <c r="BF549" s="13">
        <v>0</v>
      </c>
      <c r="BG549" s="13">
        <v>0</v>
      </c>
      <c r="BH549" s="13">
        <v>0</v>
      </c>
      <c r="BI549" s="11">
        <v>0</v>
      </c>
      <c r="BJ549" s="8">
        <v>0</v>
      </c>
      <c r="BK549" s="8">
        <v>0</v>
      </c>
      <c r="BL549" s="8">
        <v>0</v>
      </c>
      <c r="BM549" s="8">
        <v>0</v>
      </c>
      <c r="BN549" s="8">
        <v>0</v>
      </c>
      <c r="BO549" s="8">
        <v>0</v>
      </c>
      <c r="BP549" s="8">
        <v>0</v>
      </c>
      <c r="BQ549" s="43">
        <v>0</v>
      </c>
    </row>
    <row r="550" spans="3:69" ht="20.100000000000001" customHeight="1">
      <c r="C550" s="26">
        <v>610211011</v>
      </c>
      <c r="D550" s="37" t="s">
        <v>872</v>
      </c>
      <c r="E550" s="26">
        <v>0</v>
      </c>
      <c r="F550" s="26">
        <v>61021101</v>
      </c>
      <c r="G550" s="26">
        <v>0</v>
      </c>
      <c r="H550" s="26">
        <v>0</v>
      </c>
      <c r="I550" s="26">
        <v>18</v>
      </c>
      <c r="J550" s="26">
        <v>5</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873</v>
      </c>
      <c r="AS550" s="26" t="s">
        <v>160</v>
      </c>
      <c r="AT550" s="37" t="s">
        <v>161</v>
      </c>
      <c r="AU550" s="26" t="s">
        <v>249</v>
      </c>
      <c r="AV550" s="26">
        <v>0</v>
      </c>
      <c r="AW550" s="26">
        <v>0</v>
      </c>
      <c r="AX550" s="37" t="s">
        <v>162</v>
      </c>
      <c r="AY550" s="37" t="s">
        <v>160</v>
      </c>
      <c r="AZ550" s="26">
        <v>0</v>
      </c>
      <c r="BA550" s="26">
        <v>0</v>
      </c>
      <c r="BB550" s="164" t="s">
        <v>874</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610211021</v>
      </c>
      <c r="D551" s="37" t="s">
        <v>872</v>
      </c>
      <c r="E551" s="26">
        <v>1</v>
      </c>
      <c r="F551" s="26">
        <v>61021101</v>
      </c>
      <c r="G551" s="26">
        <v>0</v>
      </c>
      <c r="H551" s="26">
        <v>0</v>
      </c>
      <c r="I551" s="26">
        <v>27</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873</v>
      </c>
      <c r="AS551" s="26" t="s">
        <v>160</v>
      </c>
      <c r="AT551" s="37" t="s">
        <v>161</v>
      </c>
      <c r="AU551" s="26" t="s">
        <v>249</v>
      </c>
      <c r="AV551" s="26">
        <v>0</v>
      </c>
      <c r="AW551" s="26">
        <v>0</v>
      </c>
      <c r="AX551" s="37" t="s">
        <v>162</v>
      </c>
      <c r="AY551" s="37" t="s">
        <v>160</v>
      </c>
      <c r="AZ551" s="26">
        <v>0</v>
      </c>
      <c r="BA551" s="26">
        <v>0</v>
      </c>
      <c r="BB551" s="164" t="s">
        <v>874</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610211031</v>
      </c>
      <c r="D552" s="37" t="s">
        <v>872</v>
      </c>
      <c r="E552" s="26">
        <v>2</v>
      </c>
      <c r="F552" s="26">
        <v>61021101</v>
      </c>
      <c r="G552" s="26">
        <v>0</v>
      </c>
      <c r="H552" s="26">
        <v>0</v>
      </c>
      <c r="I552" s="26">
        <v>32</v>
      </c>
      <c r="J552" s="26">
        <v>2</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875</v>
      </c>
      <c r="AS552" s="26" t="s">
        <v>160</v>
      </c>
      <c r="AT552" s="37" t="s">
        <v>161</v>
      </c>
      <c r="AU552" s="26" t="s">
        <v>249</v>
      </c>
      <c r="AV552" s="26">
        <v>0</v>
      </c>
      <c r="AW552" s="26">
        <v>0</v>
      </c>
      <c r="AX552" s="37" t="s">
        <v>162</v>
      </c>
      <c r="AY552" s="37" t="s">
        <v>160</v>
      </c>
      <c r="AZ552" s="26">
        <v>0</v>
      </c>
      <c r="BA552" s="26">
        <v>0</v>
      </c>
      <c r="BB552" s="164" t="s">
        <v>876</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610211041</v>
      </c>
      <c r="D553" s="37" t="s">
        <v>872</v>
      </c>
      <c r="E553" s="26">
        <v>3</v>
      </c>
      <c r="F553" s="26">
        <v>61021101</v>
      </c>
      <c r="G553" s="26">
        <v>0</v>
      </c>
      <c r="H553" s="26">
        <v>0</v>
      </c>
      <c r="I553" s="26">
        <v>0</v>
      </c>
      <c r="J553" s="163">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877</v>
      </c>
      <c r="AS553" s="26" t="s">
        <v>160</v>
      </c>
      <c r="AT553" s="37" t="s">
        <v>161</v>
      </c>
      <c r="AU553" s="26" t="s">
        <v>249</v>
      </c>
      <c r="AV553" s="26">
        <v>0</v>
      </c>
      <c r="AW553" s="26">
        <v>0</v>
      </c>
      <c r="AX553" s="37" t="s">
        <v>162</v>
      </c>
      <c r="AY553" s="37" t="s">
        <v>160</v>
      </c>
      <c r="AZ553" s="26">
        <v>0</v>
      </c>
      <c r="BA553" s="26">
        <v>0</v>
      </c>
      <c r="BB553" s="164" t="s">
        <v>878</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610211051</v>
      </c>
      <c r="D554" s="37" t="s">
        <v>872</v>
      </c>
      <c r="E554" s="26">
        <v>4</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879</v>
      </c>
      <c r="AS554" s="26" t="s">
        <v>160</v>
      </c>
      <c r="AT554" s="37" t="s">
        <v>161</v>
      </c>
      <c r="AU554" s="26" t="s">
        <v>249</v>
      </c>
      <c r="AV554" s="26">
        <v>0</v>
      </c>
      <c r="AW554" s="26">
        <v>0</v>
      </c>
      <c r="AX554" s="37" t="s">
        <v>162</v>
      </c>
      <c r="AY554" s="37" t="s">
        <v>160</v>
      </c>
      <c r="AZ554" s="26">
        <v>0</v>
      </c>
      <c r="BA554" s="26">
        <v>0</v>
      </c>
      <c r="BB554" s="164" t="s">
        <v>880</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610211061</v>
      </c>
      <c r="D555" s="37" t="s">
        <v>872</v>
      </c>
      <c r="E555" s="26">
        <v>5</v>
      </c>
      <c r="F555" s="26">
        <v>61021101</v>
      </c>
      <c r="G555" s="26">
        <v>0</v>
      </c>
      <c r="H555" s="26">
        <v>0</v>
      </c>
      <c r="I555" s="26">
        <v>0</v>
      </c>
      <c r="J555" s="26">
        <v>0</v>
      </c>
      <c r="K555" s="26">
        <v>0</v>
      </c>
      <c r="L555" s="26">
        <v>0</v>
      </c>
      <c r="M555" s="26">
        <v>0</v>
      </c>
      <c r="N555" s="26">
        <v>1</v>
      </c>
      <c r="O555" s="26">
        <v>0</v>
      </c>
      <c r="P555" s="26">
        <v>0</v>
      </c>
      <c r="Q555" s="26">
        <v>0</v>
      </c>
      <c r="R555" s="26">
        <v>0</v>
      </c>
      <c r="S555" s="26">
        <v>0</v>
      </c>
      <c r="T555" s="26">
        <v>1</v>
      </c>
      <c r="U555" s="26">
        <v>2</v>
      </c>
      <c r="V555" s="26">
        <v>0</v>
      </c>
      <c r="W555" s="26">
        <v>0</v>
      </c>
      <c r="X555" s="26">
        <v>0</v>
      </c>
      <c r="Y555" s="26">
        <v>0</v>
      </c>
      <c r="Z555" s="26">
        <v>0</v>
      </c>
      <c r="AA555" s="26">
        <v>0</v>
      </c>
      <c r="AB555" s="26">
        <v>0</v>
      </c>
      <c r="AC555" s="26">
        <v>0</v>
      </c>
      <c r="AD555" s="26">
        <v>30</v>
      </c>
      <c r="AE555" s="26">
        <v>0</v>
      </c>
      <c r="AF555" s="26">
        <v>0</v>
      </c>
      <c r="AG555" s="26">
        <v>2</v>
      </c>
      <c r="AH555" s="26">
        <v>0</v>
      </c>
      <c r="AI555" s="26">
        <v>0</v>
      </c>
      <c r="AJ555" s="26">
        <v>0</v>
      </c>
      <c r="AK555" s="26">
        <v>0</v>
      </c>
      <c r="AL555" s="26">
        <v>0</v>
      </c>
      <c r="AM555" s="26">
        <v>0</v>
      </c>
      <c r="AN555" s="26">
        <v>0</v>
      </c>
      <c r="AO555" s="26">
        <v>1000</v>
      </c>
      <c r="AP555" s="26">
        <v>0</v>
      </c>
      <c r="AQ555" s="26">
        <v>0</v>
      </c>
      <c r="AR555" s="300" t="s">
        <v>881</v>
      </c>
      <c r="AS555" s="26" t="s">
        <v>160</v>
      </c>
      <c r="AT555" s="37" t="s">
        <v>161</v>
      </c>
      <c r="AU555" s="26" t="s">
        <v>249</v>
      </c>
      <c r="AV555" s="26">
        <v>0</v>
      </c>
      <c r="AW555" s="26">
        <v>0</v>
      </c>
      <c r="AX555" s="37" t="s">
        <v>162</v>
      </c>
      <c r="AY555" s="37" t="s">
        <v>160</v>
      </c>
      <c r="AZ555" s="26">
        <v>0</v>
      </c>
      <c r="BA555" s="26">
        <v>0</v>
      </c>
      <c r="BB555" s="164" t="s">
        <v>882</v>
      </c>
      <c r="BC555" s="26">
        <v>0</v>
      </c>
      <c r="BD555" s="26">
        <v>0</v>
      </c>
      <c r="BE555" s="26">
        <v>0</v>
      </c>
      <c r="BF555" s="26">
        <v>0</v>
      </c>
      <c r="BG555" s="26">
        <v>0</v>
      </c>
      <c r="BH555" s="26">
        <v>0</v>
      </c>
      <c r="BI555" s="19">
        <v>0</v>
      </c>
      <c r="BJ555" s="26">
        <v>1</v>
      </c>
      <c r="BK555" s="26">
        <v>0</v>
      </c>
      <c r="BL555" s="26">
        <v>0</v>
      </c>
      <c r="BM555" s="26">
        <v>0</v>
      </c>
      <c r="BN555" s="26">
        <v>0</v>
      </c>
      <c r="BO555" s="26">
        <v>0</v>
      </c>
      <c r="BP555" s="8">
        <v>0</v>
      </c>
      <c r="BQ555" s="43">
        <v>0</v>
      </c>
    </row>
    <row r="556" spans="3:69" ht="20.100000000000001" customHeight="1">
      <c r="C556" s="26">
        <v>610211071</v>
      </c>
      <c r="D556" s="37" t="s">
        <v>883</v>
      </c>
      <c r="E556" s="26">
        <v>0</v>
      </c>
      <c r="F556" s="26">
        <v>62021201</v>
      </c>
      <c r="G556" s="26">
        <v>0</v>
      </c>
      <c r="H556" s="26">
        <v>0</v>
      </c>
      <c r="I556" s="26">
        <v>30</v>
      </c>
      <c r="J556" s="26">
        <v>5</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864</v>
      </c>
      <c r="AT556" s="37" t="s">
        <v>495</v>
      </c>
      <c r="AU556" s="26" t="s">
        <v>171</v>
      </c>
      <c r="AV556" s="26">
        <v>10000015</v>
      </c>
      <c r="AW556" s="26">
        <v>21101021</v>
      </c>
      <c r="AX556" s="37" t="s">
        <v>849</v>
      </c>
      <c r="AY556" s="26">
        <v>1</v>
      </c>
      <c r="AZ556" s="26">
        <v>0</v>
      </c>
      <c r="BA556" s="26">
        <v>0</v>
      </c>
      <c r="BB556" s="164" t="str">
        <f>"立即对当前脚下敌人目标造成"&amp;W556*100&amp;"%攻击伤害+"&amp;X556&amp;"点固定伤害和使目标眩晕1秒,并迅速跳跃至目标区域"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610211081</v>
      </c>
      <c r="D557" s="37" t="s">
        <v>883</v>
      </c>
      <c r="E557" s="26">
        <v>1</v>
      </c>
      <c r="F557" s="26">
        <v>62021201</v>
      </c>
      <c r="G557" s="26">
        <v>0</v>
      </c>
      <c r="H557" s="26">
        <v>0</v>
      </c>
      <c r="I557" s="26">
        <v>37</v>
      </c>
      <c r="J557" s="26">
        <v>2</v>
      </c>
      <c r="K557" s="26">
        <v>0</v>
      </c>
      <c r="L557" s="26">
        <v>0</v>
      </c>
      <c r="M557" s="26">
        <v>0</v>
      </c>
      <c r="N557" s="26">
        <v>1</v>
      </c>
      <c r="O557" s="26">
        <v>0</v>
      </c>
      <c r="P557" s="26">
        <v>0</v>
      </c>
      <c r="Q557" s="26">
        <v>0</v>
      </c>
      <c r="R557" s="26">
        <v>0</v>
      </c>
      <c r="S557" s="26">
        <v>0</v>
      </c>
      <c r="T557" s="26">
        <v>1</v>
      </c>
      <c r="U557" s="26">
        <v>2</v>
      </c>
      <c r="V557" s="26">
        <v>0</v>
      </c>
      <c r="W557" s="26">
        <v>2</v>
      </c>
      <c r="X557" s="26">
        <v>1050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864</v>
      </c>
      <c r="AT557" s="37" t="s">
        <v>495</v>
      </c>
      <c r="AU557" s="26" t="s">
        <v>171</v>
      </c>
      <c r="AV557" s="26">
        <v>10000015</v>
      </c>
      <c r="AW557" s="26">
        <v>21101021</v>
      </c>
      <c r="AX557" s="37" t="s">
        <v>849</v>
      </c>
      <c r="AY557" s="26">
        <v>1</v>
      </c>
      <c r="AZ557" s="26">
        <v>0</v>
      </c>
      <c r="BA557" s="26">
        <v>0</v>
      </c>
      <c r="BB557" s="164" t="str">
        <f t="shared" ref="BB557:BB561" si="20">"立即对当前脚下敌人目标造成"&amp;W557*100&amp;"%攻击伤害+"&amp;X557&amp;"点固定伤害和使目标眩晕1秒,并迅速跳跃至目标区域"</f>
        <v>立即对当前脚下敌人目标造成200%攻击伤害+1050点固定伤害和使目标眩晕1秒,并迅速跳跃至目标区域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610211091</v>
      </c>
      <c r="D558" s="37" t="s">
        <v>883</v>
      </c>
      <c r="E558" s="26">
        <v>2</v>
      </c>
      <c r="F558" s="26">
        <v>62021201</v>
      </c>
      <c r="G558" s="26">
        <v>0</v>
      </c>
      <c r="H558" s="26">
        <v>0</v>
      </c>
      <c r="I558" s="26">
        <v>42</v>
      </c>
      <c r="J558" s="26">
        <v>2</v>
      </c>
      <c r="K558" s="26">
        <v>0</v>
      </c>
      <c r="L558" s="26">
        <v>0</v>
      </c>
      <c r="M558" s="26">
        <v>0</v>
      </c>
      <c r="N558" s="26">
        <v>1</v>
      </c>
      <c r="O558" s="26">
        <v>0</v>
      </c>
      <c r="P558" s="26">
        <v>0</v>
      </c>
      <c r="Q558" s="26">
        <v>0</v>
      </c>
      <c r="R558" s="26">
        <v>0</v>
      </c>
      <c r="S558" s="26">
        <v>0</v>
      </c>
      <c r="T558" s="26">
        <v>1</v>
      </c>
      <c r="U558" s="26">
        <v>2</v>
      </c>
      <c r="V558" s="26">
        <v>0</v>
      </c>
      <c r="W558" s="26">
        <v>2</v>
      </c>
      <c r="X558" s="26">
        <v>1400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864</v>
      </c>
      <c r="AT558" s="37" t="s">
        <v>495</v>
      </c>
      <c r="AU558" s="26" t="s">
        <v>171</v>
      </c>
      <c r="AV558" s="26">
        <v>10000015</v>
      </c>
      <c r="AW558" s="26">
        <v>21101021</v>
      </c>
      <c r="AX558" s="37" t="s">
        <v>849</v>
      </c>
      <c r="AY558" s="26">
        <v>1</v>
      </c>
      <c r="AZ558" s="26">
        <v>0</v>
      </c>
      <c r="BA558" s="26">
        <v>0</v>
      </c>
      <c r="BB558" s="164" t="str">
        <f t="shared" si="20"/>
        <v>立即对当前脚下敌人目标造成200%攻击伤害+1400点固定伤害和使目标眩晕1秒,并迅速跳跃至目标区域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610211101</v>
      </c>
      <c r="D559" s="37" t="s">
        <v>883</v>
      </c>
      <c r="E559" s="26">
        <v>3</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1750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864</v>
      </c>
      <c r="AT559" s="37" t="s">
        <v>495</v>
      </c>
      <c r="AU559" s="26" t="s">
        <v>171</v>
      </c>
      <c r="AV559" s="26">
        <v>10000015</v>
      </c>
      <c r="AW559" s="26">
        <v>21101021</v>
      </c>
      <c r="AX559" s="37" t="s">
        <v>849</v>
      </c>
      <c r="AY559" s="26">
        <v>1</v>
      </c>
      <c r="AZ559" s="26">
        <v>0</v>
      </c>
      <c r="BA559" s="26">
        <v>0</v>
      </c>
      <c r="BB559" s="164" t="str">
        <f t="shared" si="20"/>
        <v>立即对当前脚下敌人目标造成200%攻击伤害+1750点固定伤害和使目标眩晕1秒,并迅速跳跃至目标区域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610211111</v>
      </c>
      <c r="D560" s="37" t="s">
        <v>883</v>
      </c>
      <c r="E560" s="26">
        <v>4</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2100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864</v>
      </c>
      <c r="AT560" s="37" t="s">
        <v>495</v>
      </c>
      <c r="AU560" s="26" t="s">
        <v>171</v>
      </c>
      <c r="AV560" s="26">
        <v>10000015</v>
      </c>
      <c r="AW560" s="26">
        <v>21101021</v>
      </c>
      <c r="AX560" s="37" t="s">
        <v>849</v>
      </c>
      <c r="AY560" s="26">
        <v>1</v>
      </c>
      <c r="AZ560" s="26">
        <v>0</v>
      </c>
      <c r="BA560" s="26">
        <v>0</v>
      </c>
      <c r="BB560" s="164" t="str">
        <f t="shared" si="20"/>
        <v>立即对当前脚下敌人目标造成200%攻击伤害+2100点固定伤害和使目标眩晕1秒,并迅速跳跃至目标区域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20.100000000000001" customHeight="1">
      <c r="C561" s="26">
        <v>610211121</v>
      </c>
      <c r="D561" s="37" t="s">
        <v>883</v>
      </c>
      <c r="E561" s="26">
        <v>5</v>
      </c>
      <c r="F561" s="26">
        <v>62021201</v>
      </c>
      <c r="G561" s="26">
        <v>0</v>
      </c>
      <c r="H561" s="26">
        <v>0</v>
      </c>
      <c r="I561" s="26">
        <v>0</v>
      </c>
      <c r="J561" s="26">
        <v>0</v>
      </c>
      <c r="K561" s="26">
        <v>0</v>
      </c>
      <c r="L561" s="26">
        <v>0</v>
      </c>
      <c r="M561" s="26">
        <v>0</v>
      </c>
      <c r="N561" s="26">
        <v>1</v>
      </c>
      <c r="O561" s="26">
        <v>0</v>
      </c>
      <c r="P561" s="26">
        <v>0</v>
      </c>
      <c r="Q561" s="26">
        <v>0</v>
      </c>
      <c r="R561" s="26">
        <v>0</v>
      </c>
      <c r="S561" s="26">
        <v>0</v>
      </c>
      <c r="T561" s="26">
        <v>1</v>
      </c>
      <c r="U561" s="26">
        <v>2</v>
      </c>
      <c r="V561" s="26">
        <v>0</v>
      </c>
      <c r="W561" s="26">
        <v>2</v>
      </c>
      <c r="X561" s="26">
        <v>2450</v>
      </c>
      <c r="Y561" s="26">
        <v>1</v>
      </c>
      <c r="Z561" s="26">
        <v>0</v>
      </c>
      <c r="AA561" s="26">
        <v>0</v>
      </c>
      <c r="AB561" s="26">
        <v>0</v>
      </c>
      <c r="AC561" s="26">
        <v>0</v>
      </c>
      <c r="AD561" s="26">
        <v>9</v>
      </c>
      <c r="AE561" s="26">
        <v>1</v>
      </c>
      <c r="AF561" s="26">
        <v>3</v>
      </c>
      <c r="AG561" s="26">
        <v>2</v>
      </c>
      <c r="AH561" s="26">
        <v>1</v>
      </c>
      <c r="AI561" s="26">
        <v>2</v>
      </c>
      <c r="AJ561" s="26">
        <v>8</v>
      </c>
      <c r="AK561" s="26">
        <v>0</v>
      </c>
      <c r="AL561" s="26">
        <v>0</v>
      </c>
      <c r="AM561" s="26">
        <v>0</v>
      </c>
      <c r="AN561" s="26">
        <v>0.5</v>
      </c>
      <c r="AO561" s="26">
        <v>3000</v>
      </c>
      <c r="AP561" s="26">
        <v>0.4</v>
      </c>
      <c r="AQ561" s="26">
        <v>0</v>
      </c>
      <c r="AR561" s="26">
        <v>92012001</v>
      </c>
      <c r="AS561" s="26" t="s">
        <v>864</v>
      </c>
      <c r="AT561" s="37" t="s">
        <v>495</v>
      </c>
      <c r="AU561" s="26" t="s">
        <v>171</v>
      </c>
      <c r="AV561" s="26">
        <v>10000015</v>
      </c>
      <c r="AW561" s="26">
        <v>21101021</v>
      </c>
      <c r="AX561" s="37" t="s">
        <v>849</v>
      </c>
      <c r="AY561" s="26">
        <v>1</v>
      </c>
      <c r="AZ561" s="26">
        <v>0</v>
      </c>
      <c r="BA561" s="26">
        <v>0</v>
      </c>
      <c r="BB561" s="164" t="str">
        <f t="shared" si="20"/>
        <v>立即对当前脚下敌人目标造成200%攻击伤害+2450点固定伤害和使目标眩晕1秒,并迅速跳跃至目标区域</v>
      </c>
      <c r="BC561" s="26">
        <v>0</v>
      </c>
      <c r="BD561" s="26">
        <v>0</v>
      </c>
      <c r="BE561" s="26">
        <v>0</v>
      </c>
      <c r="BF561" s="26">
        <v>0</v>
      </c>
      <c r="BG561" s="26">
        <v>0</v>
      </c>
      <c r="BH561" s="26">
        <v>0</v>
      </c>
      <c r="BI561" s="19">
        <v>0</v>
      </c>
      <c r="BJ561" s="26">
        <v>0</v>
      </c>
      <c r="BK561" s="26">
        <v>0</v>
      </c>
      <c r="BL561" s="26">
        <v>0</v>
      </c>
      <c r="BM561" s="26">
        <v>0</v>
      </c>
      <c r="BN561" s="26">
        <v>0</v>
      </c>
      <c r="BO561" s="26">
        <v>0</v>
      </c>
      <c r="BP561" s="8">
        <v>0</v>
      </c>
      <c r="BQ561" s="43">
        <v>0</v>
      </c>
    </row>
    <row r="562" spans="3:69" ht="19.5" customHeight="1">
      <c r="C562" s="161">
        <v>61021101</v>
      </c>
      <c r="D562" s="17" t="s">
        <v>884</v>
      </c>
      <c r="E562" s="13">
        <v>0</v>
      </c>
      <c r="F562" s="16">
        <v>61021401</v>
      </c>
      <c r="G562" s="161">
        <v>61021102</v>
      </c>
      <c r="H562" s="15">
        <v>0</v>
      </c>
      <c r="I562" s="13">
        <v>18</v>
      </c>
      <c r="J562" s="13">
        <v>5</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885</v>
      </c>
      <c r="AT562" s="17" t="s">
        <v>886</v>
      </c>
      <c r="AU562" s="16" t="s">
        <v>887</v>
      </c>
      <c r="AV562" s="16">
        <v>10000006</v>
      </c>
      <c r="AW562" s="16">
        <v>21010040</v>
      </c>
      <c r="AX562" s="14" t="s">
        <v>888</v>
      </c>
      <c r="AY562" s="17">
        <v>0</v>
      </c>
      <c r="AZ562" s="15">
        <v>0</v>
      </c>
      <c r="BA562" s="15">
        <v>0</v>
      </c>
      <c r="BB562" s="165" t="str">
        <f>"立即将目标周围的怪物强制拉到技能范围中,并对目标范围内的怪物造成"&amp;W562*100&amp;"%攻击伤害+"&amp;X562&amp;"点固定伤害,并使目标移动速度降低50%且沉默,持续3秒"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61021102</v>
      </c>
      <c r="D563" s="17" t="s">
        <v>884</v>
      </c>
      <c r="E563" s="13">
        <v>1</v>
      </c>
      <c r="F563" s="16">
        <v>61021401</v>
      </c>
      <c r="G563" s="161">
        <v>61021103</v>
      </c>
      <c r="H563" s="15">
        <v>0</v>
      </c>
      <c r="I563" s="13">
        <v>27</v>
      </c>
      <c r="J563" s="13">
        <v>2</v>
      </c>
      <c r="K563" s="13">
        <v>0</v>
      </c>
      <c r="L563" s="16">
        <v>0</v>
      </c>
      <c r="M563" s="16">
        <v>0</v>
      </c>
      <c r="N563" s="16">
        <v>1</v>
      </c>
      <c r="O563" s="16">
        <v>0</v>
      </c>
      <c r="P563" s="16">
        <v>0</v>
      </c>
      <c r="Q563" s="16">
        <v>0</v>
      </c>
      <c r="R563" s="8">
        <v>0</v>
      </c>
      <c r="S563" s="15">
        <v>0</v>
      </c>
      <c r="T563" s="13">
        <v>1</v>
      </c>
      <c r="U563" s="16">
        <v>2</v>
      </c>
      <c r="V563" s="16">
        <v>0</v>
      </c>
      <c r="W563" s="16">
        <v>2.5</v>
      </c>
      <c r="X563" s="13">
        <v>900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885</v>
      </c>
      <c r="AT563" s="17" t="s">
        <v>886</v>
      </c>
      <c r="AU563" s="16" t="s">
        <v>887</v>
      </c>
      <c r="AV563" s="16">
        <v>10000006</v>
      </c>
      <c r="AW563" s="16">
        <v>21010040</v>
      </c>
      <c r="AX563" s="14" t="s">
        <v>888</v>
      </c>
      <c r="AY563" s="17">
        <v>0</v>
      </c>
      <c r="AZ563" s="15">
        <v>0</v>
      </c>
      <c r="BA563" s="15">
        <v>0</v>
      </c>
      <c r="BB563" s="165" t="str">
        <f t="shared" ref="BB563:BB567" si="21">"立即将目标周围的怪物强制拉到技能范围中,并对目标范围内的怪物造成"&amp;W563*100&amp;"%攻击伤害+"&amp;X563&amp;"点固定伤害,并使目标移动速度降低50%且沉默,持续3秒"</f>
        <v>立即将目标周围的怪物强制拉到技能范围中,并对目标范围内的怪物造成250%攻击伤害+900点固定伤害,并使目标移动速度降低50%且沉默,持续3秒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61021103</v>
      </c>
      <c r="D564" s="17" t="s">
        <v>884</v>
      </c>
      <c r="E564" s="13">
        <v>2</v>
      </c>
      <c r="F564" s="16">
        <v>61021401</v>
      </c>
      <c r="G564" s="161">
        <v>61021104</v>
      </c>
      <c r="H564" s="15">
        <v>0</v>
      </c>
      <c r="I564" s="13">
        <v>32</v>
      </c>
      <c r="J564" s="13">
        <v>2</v>
      </c>
      <c r="K564" s="13">
        <v>0</v>
      </c>
      <c r="L564" s="16">
        <v>0</v>
      </c>
      <c r="M564" s="16">
        <v>0</v>
      </c>
      <c r="N564" s="16">
        <v>1</v>
      </c>
      <c r="O564" s="16">
        <v>0</v>
      </c>
      <c r="P564" s="16">
        <v>0</v>
      </c>
      <c r="Q564" s="16">
        <v>0</v>
      </c>
      <c r="R564" s="8">
        <v>0</v>
      </c>
      <c r="S564" s="15">
        <v>0</v>
      </c>
      <c r="T564" s="13">
        <v>1</v>
      </c>
      <c r="U564" s="16">
        <v>2</v>
      </c>
      <c r="V564" s="16">
        <v>0</v>
      </c>
      <c r="W564" s="16">
        <v>2.75</v>
      </c>
      <c r="X564" s="13">
        <v>1800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885</v>
      </c>
      <c r="AT564" s="17" t="s">
        <v>886</v>
      </c>
      <c r="AU564" s="16" t="s">
        <v>887</v>
      </c>
      <c r="AV564" s="16">
        <v>10000006</v>
      </c>
      <c r="AW564" s="16">
        <v>21010040</v>
      </c>
      <c r="AX564" s="14" t="s">
        <v>888</v>
      </c>
      <c r="AY564" s="17">
        <v>0</v>
      </c>
      <c r="AZ564" s="15">
        <v>0</v>
      </c>
      <c r="BA564" s="15">
        <v>0</v>
      </c>
      <c r="BB564" s="165" t="str">
        <f t="shared" si="21"/>
        <v>立即将目标周围的怪物强制拉到技能范围中,并对目标范围内的怪物造成275%攻击伤害+1800点固定伤害,并使目标移动速度降低50%且沉默,持续3秒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61021104</v>
      </c>
      <c r="D565" s="17" t="s">
        <v>884</v>
      </c>
      <c r="E565" s="13">
        <v>3</v>
      </c>
      <c r="F565" s="16">
        <v>61021401</v>
      </c>
      <c r="G565" s="13">
        <v>0</v>
      </c>
      <c r="H565" s="15">
        <v>0</v>
      </c>
      <c r="I565" s="13">
        <v>0</v>
      </c>
      <c r="J565" s="162">
        <v>0</v>
      </c>
      <c r="K565" s="13">
        <v>0</v>
      </c>
      <c r="L565" s="16">
        <v>0</v>
      </c>
      <c r="M565" s="16">
        <v>0</v>
      </c>
      <c r="N565" s="16">
        <v>1</v>
      </c>
      <c r="O565" s="16">
        <v>0</v>
      </c>
      <c r="P565" s="16">
        <v>0</v>
      </c>
      <c r="Q565" s="16">
        <v>0</v>
      </c>
      <c r="R565" s="8">
        <v>0</v>
      </c>
      <c r="S565" s="15">
        <v>0</v>
      </c>
      <c r="T565" s="13">
        <v>1</v>
      </c>
      <c r="U565" s="16">
        <v>2</v>
      </c>
      <c r="V565" s="16">
        <v>0</v>
      </c>
      <c r="W565" s="16">
        <v>3</v>
      </c>
      <c r="X565" s="13">
        <v>2800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885</v>
      </c>
      <c r="AT565" s="17" t="s">
        <v>886</v>
      </c>
      <c r="AU565" s="16" t="s">
        <v>887</v>
      </c>
      <c r="AV565" s="16">
        <v>10000006</v>
      </c>
      <c r="AW565" s="16">
        <v>21010040</v>
      </c>
      <c r="AX565" s="14" t="s">
        <v>888</v>
      </c>
      <c r="AY565" s="17">
        <v>0</v>
      </c>
      <c r="AZ565" s="15">
        <v>0</v>
      </c>
      <c r="BA565" s="15">
        <v>0</v>
      </c>
      <c r="BB565" s="165" t="str">
        <f t="shared" si="21"/>
        <v>立即将目标周围的怪物强制拉到技能范围中,并对目标范围内的怪物造成300%攻击伤害+2800点固定伤害,并使目标移动速度降低50%且沉默,持续3秒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61021105</v>
      </c>
      <c r="D566" s="17" t="s">
        <v>884</v>
      </c>
      <c r="E566" s="13">
        <v>4</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3.25</v>
      </c>
      <c r="X566" s="13">
        <v>4000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885</v>
      </c>
      <c r="AT566" s="17" t="s">
        <v>886</v>
      </c>
      <c r="AU566" s="16" t="s">
        <v>887</v>
      </c>
      <c r="AV566" s="16">
        <v>10000006</v>
      </c>
      <c r="AW566" s="16">
        <v>21010040</v>
      </c>
      <c r="AX566" s="14" t="s">
        <v>888</v>
      </c>
      <c r="AY566" s="17">
        <v>0</v>
      </c>
      <c r="AZ566" s="15">
        <v>0</v>
      </c>
      <c r="BA566" s="15">
        <v>0</v>
      </c>
      <c r="BB566" s="165" t="str">
        <f t="shared" si="21"/>
        <v>立即将目标周围的怪物强制拉到技能范围中,并对目标范围内的怪物造成325%攻击伤害+4000点固定伤害,并使目标移动速度降低50%且沉默,持续3秒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1">
        <v>61021106</v>
      </c>
      <c r="D567" s="17" t="s">
        <v>884</v>
      </c>
      <c r="E567" s="13">
        <v>5</v>
      </c>
      <c r="F567" s="16">
        <v>61021401</v>
      </c>
      <c r="G567" s="13">
        <v>0</v>
      </c>
      <c r="H567" s="15">
        <v>0</v>
      </c>
      <c r="I567" s="13">
        <v>0</v>
      </c>
      <c r="J567" s="13">
        <v>0</v>
      </c>
      <c r="K567" s="13">
        <v>0</v>
      </c>
      <c r="L567" s="16">
        <v>0</v>
      </c>
      <c r="M567" s="16">
        <v>0</v>
      </c>
      <c r="N567" s="16">
        <v>1</v>
      </c>
      <c r="O567" s="16">
        <v>0</v>
      </c>
      <c r="P567" s="16">
        <v>0</v>
      </c>
      <c r="Q567" s="16">
        <v>0</v>
      </c>
      <c r="R567" s="8">
        <v>0</v>
      </c>
      <c r="S567" s="15">
        <v>0</v>
      </c>
      <c r="T567" s="13">
        <v>1</v>
      </c>
      <c r="U567" s="16">
        <v>2</v>
      </c>
      <c r="V567" s="16">
        <v>0</v>
      </c>
      <c r="W567" s="16">
        <v>3.5</v>
      </c>
      <c r="X567" s="13">
        <v>5200</v>
      </c>
      <c r="Y567" s="16">
        <v>0</v>
      </c>
      <c r="Z567" s="16">
        <v>0</v>
      </c>
      <c r="AA567" s="16">
        <v>0</v>
      </c>
      <c r="AB567" s="16">
        <v>0</v>
      </c>
      <c r="AC567" s="16">
        <v>0</v>
      </c>
      <c r="AD567" s="16">
        <v>7</v>
      </c>
      <c r="AE567" s="16">
        <v>1</v>
      </c>
      <c r="AF567" s="16">
        <v>4</v>
      </c>
      <c r="AG567" s="8">
        <v>2</v>
      </c>
      <c r="AH567" s="8">
        <v>1</v>
      </c>
      <c r="AI567" s="8">
        <v>0</v>
      </c>
      <c r="AJ567" s="8">
        <v>7</v>
      </c>
      <c r="AK567" s="16">
        <v>0</v>
      </c>
      <c r="AL567" s="16">
        <v>0</v>
      </c>
      <c r="AM567" s="16">
        <v>0</v>
      </c>
      <c r="AN567" s="16">
        <v>0.25</v>
      </c>
      <c r="AO567" s="16">
        <v>2000</v>
      </c>
      <c r="AP567" s="16">
        <v>0.25</v>
      </c>
      <c r="AQ567" s="16">
        <v>0</v>
      </c>
      <c r="AR567" s="8">
        <v>90000001</v>
      </c>
      <c r="AS567" s="301" t="s">
        <v>885</v>
      </c>
      <c r="AT567" s="17" t="s">
        <v>886</v>
      </c>
      <c r="AU567" s="16" t="s">
        <v>887</v>
      </c>
      <c r="AV567" s="16">
        <v>10000006</v>
      </c>
      <c r="AW567" s="16">
        <v>21010040</v>
      </c>
      <c r="AX567" s="14" t="s">
        <v>888</v>
      </c>
      <c r="AY567" s="17">
        <v>0</v>
      </c>
      <c r="AZ567" s="15">
        <v>0</v>
      </c>
      <c r="BA567" s="15">
        <v>0</v>
      </c>
      <c r="BB567" s="165" t="str">
        <f t="shared" si="21"/>
        <v>立即将目标周围的怪物强制拉到技能范围中,并对目标范围内的怪物造成350%攻击伤害+5200点固定伤害,并使目标移动速度降低50%且沉默,持续3秒</v>
      </c>
      <c r="BC567" s="16">
        <v>0</v>
      </c>
      <c r="BD567" s="13">
        <v>0</v>
      </c>
      <c r="BE567" s="16">
        <v>0</v>
      </c>
      <c r="BF567" s="16">
        <v>0</v>
      </c>
      <c r="BG567" s="16">
        <v>0</v>
      </c>
      <c r="BH567" s="16">
        <v>0</v>
      </c>
      <c r="BI567" s="11">
        <v>0</v>
      </c>
      <c r="BJ567" s="8">
        <v>0</v>
      </c>
      <c r="BK567" s="8">
        <v>0</v>
      </c>
      <c r="BL567" s="8">
        <v>0</v>
      </c>
      <c r="BM567" s="8">
        <v>0</v>
      </c>
      <c r="BN567" s="8">
        <v>0</v>
      </c>
      <c r="BO567" s="8">
        <v>0</v>
      </c>
      <c r="BP567" s="8">
        <v>0</v>
      </c>
      <c r="BQ567" s="43">
        <v>0</v>
      </c>
    </row>
    <row r="568" spans="3:69" ht="19.5" customHeight="1">
      <c r="C568" s="16">
        <v>61021201</v>
      </c>
      <c r="D568" s="17" t="s">
        <v>889</v>
      </c>
      <c r="E568" s="13">
        <v>0</v>
      </c>
      <c r="F568" s="16">
        <v>61021201</v>
      </c>
      <c r="G568" s="16">
        <f>C569</f>
        <v>61021202</v>
      </c>
      <c r="H568" s="15">
        <v>0</v>
      </c>
      <c r="I568" s="13">
        <v>25</v>
      </c>
      <c r="J568" s="13">
        <v>5</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890</v>
      </c>
      <c r="AU568" s="16" t="s">
        <v>662</v>
      </c>
      <c r="AV568" s="16">
        <v>10003002</v>
      </c>
      <c r="AW568" s="16">
        <v>21010020</v>
      </c>
      <c r="AX568" s="17" t="s">
        <v>382</v>
      </c>
      <c r="AY568" s="17">
        <v>0</v>
      </c>
      <c r="AZ568" s="15">
        <v>0</v>
      </c>
      <c r="BA568" s="15">
        <v>0</v>
      </c>
      <c r="BB568" s="165" t="str">
        <f t="shared" ref="BB568:BB573" si="22">"向前方发射一颗移动缓慢的法球,球体每秒对附近玩家造成"&amp;W568*100&amp;"%伤害+"&amp;X568&amp;"点固定伤害,并产生3秒禁锢效果,技能持续为15秒,移动过程中每秒对范围额外附加100%伤害+"&amp;BN568&amp;"点伤害"</f>
        <v>向前方发射一颗移动缓慢的法球,球体每秒对附近玩家造成300%伤害+900点固定伤害,并产生3秒禁锢效果,技能持续为15秒,移动过程中每秒对范围额外附加100%伤害+500点伤害</v>
      </c>
      <c r="BC568" s="16">
        <v>0</v>
      </c>
      <c r="BD568" s="13">
        <v>0</v>
      </c>
      <c r="BE568" s="16">
        <v>0</v>
      </c>
      <c r="BF568" s="16">
        <v>0</v>
      </c>
      <c r="BG568" s="16">
        <v>0</v>
      </c>
      <c r="BH568" s="16">
        <v>0</v>
      </c>
      <c r="BI568" s="11">
        <v>0</v>
      </c>
      <c r="BJ568" s="8">
        <v>0</v>
      </c>
      <c r="BK568" s="8">
        <v>0</v>
      </c>
      <c r="BL568" s="8">
        <v>0</v>
      </c>
      <c r="BM568" s="8">
        <v>1</v>
      </c>
      <c r="BN568" s="8">
        <v>500</v>
      </c>
      <c r="BO568" s="8">
        <v>0</v>
      </c>
      <c r="BP568" s="8">
        <v>0</v>
      </c>
      <c r="BQ568" s="43">
        <v>0</v>
      </c>
    </row>
    <row r="569" spans="3:69" ht="19.5" customHeight="1">
      <c r="C569" s="16">
        <v>61021202</v>
      </c>
      <c r="D569" s="17" t="s">
        <v>889</v>
      </c>
      <c r="E569" s="13">
        <v>1</v>
      </c>
      <c r="F569" s="16">
        <v>61021201</v>
      </c>
      <c r="G569" s="16">
        <f t="shared" ref="G569:G570" si="23">C570</f>
        <v>61021203</v>
      </c>
      <c r="H569" s="15">
        <v>0</v>
      </c>
      <c r="I569" s="13">
        <v>32</v>
      </c>
      <c r="J569" s="13">
        <v>2</v>
      </c>
      <c r="K569" s="13">
        <v>0</v>
      </c>
      <c r="L569" s="16">
        <v>0</v>
      </c>
      <c r="M569" s="16">
        <v>0</v>
      </c>
      <c r="N569" s="16">
        <v>1</v>
      </c>
      <c r="O569" s="16">
        <v>0</v>
      </c>
      <c r="P569" s="16">
        <v>0</v>
      </c>
      <c r="Q569" s="16">
        <v>0</v>
      </c>
      <c r="R569" s="8">
        <v>0</v>
      </c>
      <c r="S569" s="15">
        <v>0</v>
      </c>
      <c r="T569" s="13">
        <v>1</v>
      </c>
      <c r="U569" s="16">
        <v>2</v>
      </c>
      <c r="V569" s="16">
        <v>0</v>
      </c>
      <c r="W569" s="13">
        <v>3</v>
      </c>
      <c r="X569" s="13">
        <v>900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890</v>
      </c>
      <c r="AU569" s="16" t="s">
        <v>662</v>
      </c>
      <c r="AV569" s="16">
        <v>10003002</v>
      </c>
      <c r="AW569" s="16">
        <v>21010020</v>
      </c>
      <c r="AX569" s="17" t="s">
        <v>382</v>
      </c>
      <c r="AY569" s="17">
        <v>0</v>
      </c>
      <c r="AZ569" s="15">
        <v>0</v>
      </c>
      <c r="BA569" s="15">
        <v>0</v>
      </c>
      <c r="BB569" s="165" t="str">
        <f t="shared" si="22"/>
        <v>向前方发射一颗移动缓慢的法球,球体每秒对附近玩家造成300%伤害+900点固定伤害,并产生3秒禁锢效果,技能持续为15秒,移动过程中每秒对范围额外附加100%伤害+500点伤害</v>
      </c>
      <c r="BC569" s="16">
        <v>0</v>
      </c>
      <c r="BD569" s="13">
        <v>0</v>
      </c>
      <c r="BE569" s="16">
        <v>0</v>
      </c>
      <c r="BF569" s="16">
        <v>0</v>
      </c>
      <c r="BG569" s="16">
        <v>0</v>
      </c>
      <c r="BH569" s="16">
        <v>0</v>
      </c>
      <c r="BI569" s="11">
        <v>0</v>
      </c>
      <c r="BJ569" s="8">
        <v>0</v>
      </c>
      <c r="BK569" s="8">
        <v>0</v>
      </c>
      <c r="BL569" s="8">
        <v>0</v>
      </c>
      <c r="BM569" s="8">
        <v>1</v>
      </c>
      <c r="BN569" s="8">
        <v>500</v>
      </c>
      <c r="BO569" s="8">
        <v>0</v>
      </c>
      <c r="BP569" s="8">
        <v>0</v>
      </c>
      <c r="BQ569" s="43">
        <v>0</v>
      </c>
    </row>
    <row r="570" spans="3:69" ht="19.5" customHeight="1">
      <c r="C570" s="16">
        <v>61021203</v>
      </c>
      <c r="D570" s="17" t="s">
        <v>889</v>
      </c>
      <c r="E570" s="13">
        <v>2</v>
      </c>
      <c r="F570" s="16">
        <v>61021201</v>
      </c>
      <c r="G570" s="16">
        <f t="shared" si="23"/>
        <v>61021204</v>
      </c>
      <c r="H570" s="15">
        <v>0</v>
      </c>
      <c r="I570" s="13">
        <v>37</v>
      </c>
      <c r="J570" s="13">
        <v>2</v>
      </c>
      <c r="K570" s="13">
        <v>0</v>
      </c>
      <c r="L570" s="16">
        <v>0</v>
      </c>
      <c r="M570" s="16">
        <v>0</v>
      </c>
      <c r="N570" s="16">
        <v>1</v>
      </c>
      <c r="O570" s="16">
        <v>0</v>
      </c>
      <c r="P570" s="16">
        <v>0</v>
      </c>
      <c r="Q570" s="16">
        <v>0</v>
      </c>
      <c r="R570" s="8">
        <v>0</v>
      </c>
      <c r="S570" s="15">
        <v>0</v>
      </c>
      <c r="T570" s="13">
        <v>1</v>
      </c>
      <c r="U570" s="16">
        <v>2</v>
      </c>
      <c r="V570" s="16">
        <v>0</v>
      </c>
      <c r="W570" s="13">
        <v>3.25</v>
      </c>
      <c r="X570" s="13">
        <v>1800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890</v>
      </c>
      <c r="AU570" s="16" t="s">
        <v>662</v>
      </c>
      <c r="AV570" s="16">
        <v>10003002</v>
      </c>
      <c r="AW570" s="16">
        <v>21010020</v>
      </c>
      <c r="AX570" s="17" t="s">
        <v>382</v>
      </c>
      <c r="AY570" s="17">
        <v>0</v>
      </c>
      <c r="AZ570" s="15">
        <v>0</v>
      </c>
      <c r="BA570" s="15">
        <v>0</v>
      </c>
      <c r="BB570" s="165" t="str">
        <f t="shared" si="22"/>
        <v>向前方发射一颗移动缓慢的法球,球体每秒对附近玩家造成325%伤害+1800点固定伤害,并产生3秒禁锢效果,技能持续为15秒,移动过程中每秒对范围额外附加100%伤害+1000点伤害</v>
      </c>
      <c r="BC570" s="16">
        <v>0</v>
      </c>
      <c r="BD570" s="13">
        <v>0</v>
      </c>
      <c r="BE570" s="16">
        <v>0</v>
      </c>
      <c r="BF570" s="16">
        <v>0</v>
      </c>
      <c r="BG570" s="16">
        <v>0</v>
      </c>
      <c r="BH570" s="16">
        <v>0</v>
      </c>
      <c r="BI570" s="11">
        <v>0</v>
      </c>
      <c r="BJ570" s="8">
        <v>0</v>
      </c>
      <c r="BK570" s="8">
        <v>0</v>
      </c>
      <c r="BL570" s="8">
        <v>0</v>
      </c>
      <c r="BM570" s="8">
        <v>1</v>
      </c>
      <c r="BN570" s="8">
        <v>1000</v>
      </c>
      <c r="BO570" s="8">
        <v>0</v>
      </c>
      <c r="BP570" s="8">
        <v>0</v>
      </c>
      <c r="BQ570" s="43">
        <v>0</v>
      </c>
    </row>
    <row r="571" spans="3:69" ht="19.5" customHeight="1">
      <c r="C571" s="16">
        <v>61021204</v>
      </c>
      <c r="D571" s="17" t="s">
        <v>889</v>
      </c>
      <c r="E571" s="13">
        <v>3</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3.5</v>
      </c>
      <c r="X571" s="13">
        <v>2800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890</v>
      </c>
      <c r="AU571" s="16" t="s">
        <v>662</v>
      </c>
      <c r="AV571" s="16">
        <v>10003002</v>
      </c>
      <c r="AW571" s="16">
        <v>21010020</v>
      </c>
      <c r="AX571" s="17" t="s">
        <v>382</v>
      </c>
      <c r="AY571" s="17">
        <v>0</v>
      </c>
      <c r="AZ571" s="15">
        <v>0</v>
      </c>
      <c r="BA571" s="15">
        <v>0</v>
      </c>
      <c r="BB571" s="165" t="str">
        <f t="shared" si="22"/>
        <v>向前方发射一颗移动缓慢的法球,球体每秒对附近玩家造成350%伤害+2800点固定伤害,并产生3秒禁锢效果,技能持续为15秒,移动过程中每秒对范围额外附加100%伤害+1500点伤害</v>
      </c>
      <c r="BC571" s="16">
        <v>0</v>
      </c>
      <c r="BD571" s="13">
        <v>0</v>
      </c>
      <c r="BE571" s="16">
        <v>0</v>
      </c>
      <c r="BF571" s="16">
        <v>0</v>
      </c>
      <c r="BG571" s="16">
        <v>0</v>
      </c>
      <c r="BH571" s="16">
        <v>0</v>
      </c>
      <c r="BI571" s="11">
        <v>0</v>
      </c>
      <c r="BJ571" s="8">
        <v>0</v>
      </c>
      <c r="BK571" s="8">
        <v>0</v>
      </c>
      <c r="BL571" s="8">
        <v>0</v>
      </c>
      <c r="BM571" s="8">
        <v>1</v>
      </c>
      <c r="BN571" s="8">
        <v>1500</v>
      </c>
      <c r="BO571" s="8">
        <v>0</v>
      </c>
      <c r="BP571" s="8">
        <v>0</v>
      </c>
      <c r="BQ571" s="43">
        <v>0</v>
      </c>
    </row>
    <row r="572" spans="3:69" ht="19.5" customHeight="1">
      <c r="C572" s="16">
        <v>61021205</v>
      </c>
      <c r="D572" s="17" t="s">
        <v>889</v>
      </c>
      <c r="E572" s="13">
        <v>4</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3.75</v>
      </c>
      <c r="X572" s="13">
        <v>4000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890</v>
      </c>
      <c r="AU572" s="16" t="s">
        <v>662</v>
      </c>
      <c r="AV572" s="16">
        <v>10003002</v>
      </c>
      <c r="AW572" s="16">
        <v>21010020</v>
      </c>
      <c r="AX572" s="17" t="s">
        <v>382</v>
      </c>
      <c r="AY572" s="17">
        <v>0</v>
      </c>
      <c r="AZ572" s="15">
        <v>0</v>
      </c>
      <c r="BA572" s="15">
        <v>0</v>
      </c>
      <c r="BB572" s="165" t="str">
        <f t="shared" si="22"/>
        <v>向前方发射一颗移动缓慢的法球,球体每秒对附近玩家造成375%伤害+4000点固定伤害,并产生3秒禁锢效果,技能持续为15秒,移动过程中每秒对范围额外附加100%伤害+2000点伤害</v>
      </c>
      <c r="BC572" s="16">
        <v>0</v>
      </c>
      <c r="BD572" s="13">
        <v>0</v>
      </c>
      <c r="BE572" s="16">
        <v>0</v>
      </c>
      <c r="BF572" s="16">
        <v>0</v>
      </c>
      <c r="BG572" s="16">
        <v>0</v>
      </c>
      <c r="BH572" s="16">
        <v>0</v>
      </c>
      <c r="BI572" s="11">
        <v>0</v>
      </c>
      <c r="BJ572" s="8">
        <v>0</v>
      </c>
      <c r="BK572" s="8">
        <v>0</v>
      </c>
      <c r="BL572" s="8">
        <v>0</v>
      </c>
      <c r="BM572" s="8">
        <v>1</v>
      </c>
      <c r="BN572" s="8">
        <v>2000</v>
      </c>
      <c r="BO572" s="8">
        <v>0</v>
      </c>
      <c r="BP572" s="8">
        <v>0</v>
      </c>
      <c r="BQ572" s="43">
        <v>0</v>
      </c>
    </row>
    <row r="573" spans="3:69" ht="19.5" customHeight="1">
      <c r="C573" s="16">
        <v>61021206</v>
      </c>
      <c r="D573" s="17" t="s">
        <v>889</v>
      </c>
      <c r="E573" s="13">
        <v>5</v>
      </c>
      <c r="F573" s="16">
        <v>61021201</v>
      </c>
      <c r="G573" s="13">
        <v>0</v>
      </c>
      <c r="H573" s="15">
        <v>0</v>
      </c>
      <c r="I573" s="13">
        <v>0</v>
      </c>
      <c r="J573" s="13">
        <v>0</v>
      </c>
      <c r="K573" s="13">
        <v>0</v>
      </c>
      <c r="L573" s="16">
        <v>0</v>
      </c>
      <c r="M573" s="16">
        <v>0</v>
      </c>
      <c r="N573" s="16">
        <v>1</v>
      </c>
      <c r="O573" s="16">
        <v>0</v>
      </c>
      <c r="P573" s="16">
        <v>0</v>
      </c>
      <c r="Q573" s="16">
        <v>0</v>
      </c>
      <c r="R573" s="8">
        <v>0</v>
      </c>
      <c r="S573" s="15">
        <v>0</v>
      </c>
      <c r="T573" s="13">
        <v>1</v>
      </c>
      <c r="U573" s="16">
        <v>2</v>
      </c>
      <c r="V573" s="16">
        <v>0</v>
      </c>
      <c r="W573" s="13">
        <v>4</v>
      </c>
      <c r="X573" s="13">
        <v>5200</v>
      </c>
      <c r="Y573" s="16">
        <v>0</v>
      </c>
      <c r="Z573" s="16">
        <v>0</v>
      </c>
      <c r="AA573" s="16">
        <v>0</v>
      </c>
      <c r="AB573" s="16">
        <v>0</v>
      </c>
      <c r="AC573" s="16">
        <v>0</v>
      </c>
      <c r="AD573" s="16">
        <v>7</v>
      </c>
      <c r="AE573" s="16">
        <v>1</v>
      </c>
      <c r="AF573" s="16">
        <v>2.5</v>
      </c>
      <c r="AG573" s="8">
        <v>2</v>
      </c>
      <c r="AH573" s="8">
        <v>2</v>
      </c>
      <c r="AI573" s="8">
        <v>0</v>
      </c>
      <c r="AJ573" s="8">
        <v>3</v>
      </c>
      <c r="AK573" s="16">
        <v>0</v>
      </c>
      <c r="AL573" s="16">
        <v>0</v>
      </c>
      <c r="AM573" s="16">
        <v>0</v>
      </c>
      <c r="AN573" s="16">
        <v>0.25</v>
      </c>
      <c r="AO573" s="16">
        <v>9000</v>
      </c>
      <c r="AP573" s="16">
        <v>0.25</v>
      </c>
      <c r="AQ573" s="16">
        <v>3</v>
      </c>
      <c r="AR573" s="8">
        <v>0</v>
      </c>
      <c r="AS573" s="16">
        <v>93000205</v>
      </c>
      <c r="AT573" s="17" t="s">
        <v>890</v>
      </c>
      <c r="AU573" s="16" t="s">
        <v>662</v>
      </c>
      <c r="AV573" s="16">
        <v>10003002</v>
      </c>
      <c r="AW573" s="16">
        <v>21010020</v>
      </c>
      <c r="AX573" s="17" t="s">
        <v>382</v>
      </c>
      <c r="AY573" s="17">
        <v>0</v>
      </c>
      <c r="AZ573" s="15">
        <v>0</v>
      </c>
      <c r="BA573" s="15">
        <v>0</v>
      </c>
      <c r="BB573" s="165" t="str">
        <f t="shared" si="22"/>
        <v>向前方发射一颗移动缓慢的法球,球体每秒对附近玩家造成400%伤害+5200点固定伤害,并产生3秒禁锢效果,技能持续为15秒,移动过程中每秒对范围额外附加100%伤害+2500点伤害</v>
      </c>
      <c r="BC573" s="16">
        <v>0</v>
      </c>
      <c r="BD573" s="13">
        <v>0</v>
      </c>
      <c r="BE573" s="16">
        <v>0</v>
      </c>
      <c r="BF573" s="16">
        <v>0</v>
      </c>
      <c r="BG573" s="16">
        <v>0</v>
      </c>
      <c r="BH573" s="16">
        <v>0</v>
      </c>
      <c r="BI573" s="11">
        <v>0</v>
      </c>
      <c r="BJ573" s="8">
        <v>0</v>
      </c>
      <c r="BK573" s="8">
        <v>0</v>
      </c>
      <c r="BL573" s="8">
        <v>0</v>
      </c>
      <c r="BM573" s="8">
        <v>1</v>
      </c>
      <c r="BN573" s="8">
        <v>2500</v>
      </c>
      <c r="BO573" s="8">
        <v>0</v>
      </c>
      <c r="BP573" s="8">
        <v>0</v>
      </c>
      <c r="BQ573" s="43">
        <v>0</v>
      </c>
    </row>
    <row r="574" spans="3:69" ht="19.5" customHeight="1">
      <c r="C574" s="16">
        <v>61021301</v>
      </c>
      <c r="D574" s="17" t="s">
        <v>891</v>
      </c>
      <c r="E574" s="13">
        <v>0</v>
      </c>
      <c r="F574" s="16">
        <v>61021301</v>
      </c>
      <c r="G574" s="16">
        <f>C575</f>
        <v>61021302</v>
      </c>
      <c r="H574" s="15">
        <v>0</v>
      </c>
      <c r="I574" s="13">
        <v>30</v>
      </c>
      <c r="J574" s="16">
        <v>5</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892</v>
      </c>
      <c r="AG574" s="8">
        <v>2</v>
      </c>
      <c r="AH574" s="8">
        <v>3</v>
      </c>
      <c r="AI574" s="8">
        <v>0</v>
      </c>
      <c r="AJ574" s="8">
        <v>3</v>
      </c>
      <c r="AK574" s="16">
        <v>0</v>
      </c>
      <c r="AL574" s="16">
        <v>0</v>
      </c>
      <c r="AM574" s="16">
        <v>0</v>
      </c>
      <c r="AN574" s="16">
        <v>0.25</v>
      </c>
      <c r="AO574" s="16">
        <v>3000</v>
      </c>
      <c r="AP574" s="16">
        <v>0.1</v>
      </c>
      <c r="AQ574" s="16">
        <v>0</v>
      </c>
      <c r="AR574" s="8">
        <v>0</v>
      </c>
      <c r="AS574" s="16" t="s">
        <v>893</v>
      </c>
      <c r="AT574" s="17" t="s">
        <v>199</v>
      </c>
      <c r="AU574" s="16" t="s">
        <v>358</v>
      </c>
      <c r="AV574" s="16">
        <v>10001007</v>
      </c>
      <c r="AW574" s="16">
        <v>21010030</v>
      </c>
      <c r="AX574" s="17" t="s">
        <v>162</v>
      </c>
      <c r="AY574" s="17">
        <v>0</v>
      </c>
      <c r="AZ574" s="15">
        <v>0</v>
      </c>
      <c r="BA574" s="15">
        <v>0</v>
      </c>
      <c r="BB574" s="165" t="str">
        <f>"立即对目标范围内的怪物造成"&amp;W574*100&amp;"%攻击伤害+"&amp;X574&amp;"点固定伤害,并使目标冰冻2秒"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61021302</v>
      </c>
      <c r="D575" s="17" t="s">
        <v>891</v>
      </c>
      <c r="E575" s="13">
        <v>1</v>
      </c>
      <c r="F575" s="16">
        <v>61021301</v>
      </c>
      <c r="G575" s="16">
        <f t="shared" ref="G575:G576" si="24">C576</f>
        <v>61021303</v>
      </c>
      <c r="H575" s="15">
        <v>0</v>
      </c>
      <c r="I575" s="13">
        <v>37</v>
      </c>
      <c r="J575" s="16">
        <v>2</v>
      </c>
      <c r="K575" s="13">
        <v>0</v>
      </c>
      <c r="L575" s="16">
        <v>0</v>
      </c>
      <c r="M575" s="16">
        <v>0</v>
      </c>
      <c r="N575" s="16">
        <v>1</v>
      </c>
      <c r="O575" s="16">
        <v>0</v>
      </c>
      <c r="P575" s="16">
        <v>0</v>
      </c>
      <c r="Q575" s="16">
        <v>0</v>
      </c>
      <c r="R575" s="8">
        <v>0</v>
      </c>
      <c r="S575" s="15">
        <v>0</v>
      </c>
      <c r="T575" s="13">
        <v>1</v>
      </c>
      <c r="U575" s="16">
        <v>2</v>
      </c>
      <c r="V575" s="16">
        <v>0</v>
      </c>
      <c r="W575" s="16">
        <v>2.5</v>
      </c>
      <c r="X575" s="16">
        <v>1000</v>
      </c>
      <c r="Y575" s="16">
        <v>0</v>
      </c>
      <c r="Z575" s="16">
        <v>0</v>
      </c>
      <c r="AA575" s="16">
        <v>0</v>
      </c>
      <c r="AB575" s="16">
        <v>0</v>
      </c>
      <c r="AC575" s="16">
        <v>0</v>
      </c>
      <c r="AD575" s="16">
        <v>10</v>
      </c>
      <c r="AE575" s="16">
        <v>2</v>
      </c>
      <c r="AF575" s="16" t="s">
        <v>892</v>
      </c>
      <c r="AG575" s="8">
        <v>2</v>
      </c>
      <c r="AH575" s="8">
        <v>3</v>
      </c>
      <c r="AI575" s="8">
        <v>0</v>
      </c>
      <c r="AJ575" s="8">
        <v>3</v>
      </c>
      <c r="AK575" s="16">
        <v>0</v>
      </c>
      <c r="AL575" s="16">
        <v>0</v>
      </c>
      <c r="AM575" s="16">
        <v>0</v>
      </c>
      <c r="AN575" s="16">
        <v>0.25</v>
      </c>
      <c r="AO575" s="16">
        <v>3000</v>
      </c>
      <c r="AP575" s="16">
        <v>0.1</v>
      </c>
      <c r="AQ575" s="16">
        <v>0</v>
      </c>
      <c r="AR575" s="8">
        <v>0</v>
      </c>
      <c r="AS575" s="16" t="s">
        <v>893</v>
      </c>
      <c r="AT575" s="17" t="s">
        <v>199</v>
      </c>
      <c r="AU575" s="16" t="s">
        <v>358</v>
      </c>
      <c r="AV575" s="16">
        <v>10001007</v>
      </c>
      <c r="AW575" s="16">
        <v>21010030</v>
      </c>
      <c r="AX575" s="17" t="s">
        <v>162</v>
      </c>
      <c r="AY575" s="17">
        <v>0</v>
      </c>
      <c r="AZ575" s="15">
        <v>0</v>
      </c>
      <c r="BA575" s="15">
        <v>0</v>
      </c>
      <c r="BB575" s="165" t="str">
        <f t="shared" ref="BB575:BB579" si="25">"立即对目标范围内的怪物造成"&amp;W575*100&amp;"%攻击伤害+"&amp;X575&amp;"点固定伤害,并使目标冰冻2秒"</f>
        <v>立即对目标范围内的怪物造成250%攻击伤害+1000点固定伤害,并使目标冰冻2秒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61021303</v>
      </c>
      <c r="D576" s="17" t="s">
        <v>891</v>
      </c>
      <c r="E576" s="13">
        <v>2</v>
      </c>
      <c r="F576" s="16">
        <v>61021301</v>
      </c>
      <c r="G576" s="16">
        <f t="shared" si="24"/>
        <v>61021304</v>
      </c>
      <c r="H576" s="15">
        <v>0</v>
      </c>
      <c r="I576" s="13">
        <v>42</v>
      </c>
      <c r="J576" s="16">
        <v>2</v>
      </c>
      <c r="K576" s="13">
        <v>0</v>
      </c>
      <c r="L576" s="16">
        <v>0</v>
      </c>
      <c r="M576" s="16">
        <v>0</v>
      </c>
      <c r="N576" s="16">
        <v>1</v>
      </c>
      <c r="O576" s="16">
        <v>0</v>
      </c>
      <c r="P576" s="16">
        <v>0</v>
      </c>
      <c r="Q576" s="16">
        <v>0</v>
      </c>
      <c r="R576" s="8">
        <v>0</v>
      </c>
      <c r="S576" s="15">
        <v>0</v>
      </c>
      <c r="T576" s="13">
        <v>1</v>
      </c>
      <c r="U576" s="16">
        <v>2</v>
      </c>
      <c r="V576" s="16">
        <v>0</v>
      </c>
      <c r="W576" s="16">
        <v>2.75</v>
      </c>
      <c r="X576" s="16">
        <v>1500</v>
      </c>
      <c r="Y576" s="16">
        <v>0</v>
      </c>
      <c r="Z576" s="16">
        <v>0</v>
      </c>
      <c r="AA576" s="16">
        <v>0</v>
      </c>
      <c r="AB576" s="16">
        <v>0</v>
      </c>
      <c r="AC576" s="16">
        <v>0</v>
      </c>
      <c r="AD576" s="16">
        <v>10</v>
      </c>
      <c r="AE576" s="16">
        <v>2</v>
      </c>
      <c r="AF576" s="16" t="s">
        <v>892</v>
      </c>
      <c r="AG576" s="8">
        <v>2</v>
      </c>
      <c r="AH576" s="8">
        <v>3</v>
      </c>
      <c r="AI576" s="8">
        <v>0</v>
      </c>
      <c r="AJ576" s="8">
        <v>3</v>
      </c>
      <c r="AK576" s="16">
        <v>0</v>
      </c>
      <c r="AL576" s="16">
        <v>0</v>
      </c>
      <c r="AM576" s="16">
        <v>0</v>
      </c>
      <c r="AN576" s="16">
        <v>0.25</v>
      </c>
      <c r="AO576" s="16">
        <v>3000</v>
      </c>
      <c r="AP576" s="16">
        <v>0.1</v>
      </c>
      <c r="AQ576" s="16">
        <v>0</v>
      </c>
      <c r="AR576" s="8">
        <v>0</v>
      </c>
      <c r="AS576" s="16" t="s">
        <v>893</v>
      </c>
      <c r="AT576" s="17" t="s">
        <v>199</v>
      </c>
      <c r="AU576" s="16" t="s">
        <v>358</v>
      </c>
      <c r="AV576" s="16">
        <v>10001007</v>
      </c>
      <c r="AW576" s="16">
        <v>21010030</v>
      </c>
      <c r="AX576" s="17" t="s">
        <v>162</v>
      </c>
      <c r="AY576" s="17">
        <v>0</v>
      </c>
      <c r="AZ576" s="15">
        <v>0</v>
      </c>
      <c r="BA576" s="15">
        <v>0</v>
      </c>
      <c r="BB576" s="165" t="str">
        <f t="shared" si="25"/>
        <v>立即对目标范围内的怪物造成275%攻击伤害+1500点固定伤害,并使目标冰冻2秒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61021304</v>
      </c>
      <c r="D577" s="17" t="s">
        <v>891</v>
      </c>
      <c r="E577" s="13">
        <v>3</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v>
      </c>
      <c r="X577" s="16">
        <v>2000</v>
      </c>
      <c r="Y577" s="16">
        <v>0</v>
      </c>
      <c r="Z577" s="16">
        <v>0</v>
      </c>
      <c r="AA577" s="16">
        <v>0</v>
      </c>
      <c r="AB577" s="16">
        <v>0</v>
      </c>
      <c r="AC577" s="16">
        <v>0</v>
      </c>
      <c r="AD577" s="16">
        <v>10</v>
      </c>
      <c r="AE577" s="16">
        <v>2</v>
      </c>
      <c r="AF577" s="16" t="s">
        <v>892</v>
      </c>
      <c r="AG577" s="8">
        <v>2</v>
      </c>
      <c r="AH577" s="8">
        <v>3</v>
      </c>
      <c r="AI577" s="8">
        <v>0</v>
      </c>
      <c r="AJ577" s="8">
        <v>3</v>
      </c>
      <c r="AK577" s="16">
        <v>0</v>
      </c>
      <c r="AL577" s="16">
        <v>0</v>
      </c>
      <c r="AM577" s="16">
        <v>0</v>
      </c>
      <c r="AN577" s="16">
        <v>0.25</v>
      </c>
      <c r="AO577" s="16">
        <v>3000</v>
      </c>
      <c r="AP577" s="16">
        <v>0.1</v>
      </c>
      <c r="AQ577" s="16">
        <v>0</v>
      </c>
      <c r="AR577" s="8">
        <v>0</v>
      </c>
      <c r="AS577" s="16" t="s">
        <v>893</v>
      </c>
      <c r="AT577" s="17" t="s">
        <v>199</v>
      </c>
      <c r="AU577" s="16" t="s">
        <v>358</v>
      </c>
      <c r="AV577" s="16">
        <v>10001007</v>
      </c>
      <c r="AW577" s="16">
        <v>21010030</v>
      </c>
      <c r="AX577" s="17" t="s">
        <v>162</v>
      </c>
      <c r="AY577" s="17">
        <v>0</v>
      </c>
      <c r="AZ577" s="15">
        <v>0</v>
      </c>
      <c r="BA577" s="15">
        <v>0</v>
      </c>
      <c r="BB577" s="165" t="str">
        <f t="shared" si="25"/>
        <v>立即对目标范围内的怪物造成300%攻击伤害+2000点固定伤害,并使目标冰冻2秒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61021305</v>
      </c>
      <c r="D578" s="17" t="s">
        <v>891</v>
      </c>
      <c r="E578" s="13">
        <v>4</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3.25</v>
      </c>
      <c r="X578" s="16">
        <v>2750</v>
      </c>
      <c r="Y578" s="16">
        <v>0</v>
      </c>
      <c r="Z578" s="16">
        <v>0</v>
      </c>
      <c r="AA578" s="16">
        <v>0</v>
      </c>
      <c r="AB578" s="16">
        <v>0</v>
      </c>
      <c r="AC578" s="16">
        <v>0</v>
      </c>
      <c r="AD578" s="16">
        <v>10</v>
      </c>
      <c r="AE578" s="16">
        <v>2</v>
      </c>
      <c r="AF578" s="16" t="s">
        <v>892</v>
      </c>
      <c r="AG578" s="8">
        <v>2</v>
      </c>
      <c r="AH578" s="8">
        <v>3</v>
      </c>
      <c r="AI578" s="8">
        <v>0</v>
      </c>
      <c r="AJ578" s="8">
        <v>3</v>
      </c>
      <c r="AK578" s="16">
        <v>0</v>
      </c>
      <c r="AL578" s="16">
        <v>0</v>
      </c>
      <c r="AM578" s="16">
        <v>0</v>
      </c>
      <c r="AN578" s="16">
        <v>0.25</v>
      </c>
      <c r="AO578" s="16">
        <v>3000</v>
      </c>
      <c r="AP578" s="16">
        <v>0.1</v>
      </c>
      <c r="AQ578" s="16">
        <v>0</v>
      </c>
      <c r="AR578" s="8">
        <v>0</v>
      </c>
      <c r="AS578" s="16" t="s">
        <v>893</v>
      </c>
      <c r="AT578" s="17" t="s">
        <v>199</v>
      </c>
      <c r="AU578" s="16" t="s">
        <v>358</v>
      </c>
      <c r="AV578" s="16">
        <v>10001007</v>
      </c>
      <c r="AW578" s="16">
        <v>21010030</v>
      </c>
      <c r="AX578" s="17" t="s">
        <v>162</v>
      </c>
      <c r="AY578" s="17">
        <v>0</v>
      </c>
      <c r="AZ578" s="15">
        <v>0</v>
      </c>
      <c r="BA578" s="15">
        <v>0</v>
      </c>
      <c r="BB578" s="165" t="str">
        <f t="shared" si="25"/>
        <v>立即对目标范围内的怪物造成325%攻击伤害+2750点固定伤害,并使目标冰冻2秒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19.5" customHeight="1">
      <c r="C579" s="16">
        <v>61021306</v>
      </c>
      <c r="D579" s="17" t="s">
        <v>891</v>
      </c>
      <c r="E579" s="13">
        <v>5</v>
      </c>
      <c r="F579" s="16">
        <v>61021301</v>
      </c>
      <c r="G579" s="13">
        <v>0</v>
      </c>
      <c r="H579" s="15">
        <v>0</v>
      </c>
      <c r="I579" s="16">
        <v>0</v>
      </c>
      <c r="J579" s="16">
        <v>0</v>
      </c>
      <c r="K579" s="13">
        <v>0</v>
      </c>
      <c r="L579" s="16">
        <v>0</v>
      </c>
      <c r="M579" s="16">
        <v>0</v>
      </c>
      <c r="N579" s="16">
        <v>1</v>
      </c>
      <c r="O579" s="16">
        <v>0</v>
      </c>
      <c r="P579" s="16">
        <v>0</v>
      </c>
      <c r="Q579" s="16">
        <v>0</v>
      </c>
      <c r="R579" s="8">
        <v>0</v>
      </c>
      <c r="S579" s="15">
        <v>0</v>
      </c>
      <c r="T579" s="13">
        <v>1</v>
      </c>
      <c r="U579" s="16">
        <v>2</v>
      </c>
      <c r="V579" s="16">
        <v>0</v>
      </c>
      <c r="W579" s="16">
        <v>3.5</v>
      </c>
      <c r="X579" s="16">
        <v>3500</v>
      </c>
      <c r="Y579" s="16">
        <v>0</v>
      </c>
      <c r="Z579" s="16">
        <v>0</v>
      </c>
      <c r="AA579" s="16">
        <v>0</v>
      </c>
      <c r="AB579" s="16">
        <v>0</v>
      </c>
      <c r="AC579" s="16">
        <v>0</v>
      </c>
      <c r="AD579" s="16">
        <v>10</v>
      </c>
      <c r="AE579" s="16">
        <v>2</v>
      </c>
      <c r="AF579" s="16" t="s">
        <v>892</v>
      </c>
      <c r="AG579" s="8">
        <v>2</v>
      </c>
      <c r="AH579" s="8">
        <v>3</v>
      </c>
      <c r="AI579" s="8">
        <v>0</v>
      </c>
      <c r="AJ579" s="8">
        <v>3</v>
      </c>
      <c r="AK579" s="16">
        <v>0</v>
      </c>
      <c r="AL579" s="16">
        <v>0</v>
      </c>
      <c r="AM579" s="16">
        <v>0</v>
      </c>
      <c r="AN579" s="16">
        <v>0.25</v>
      </c>
      <c r="AO579" s="16">
        <v>3000</v>
      </c>
      <c r="AP579" s="16">
        <v>0.1</v>
      </c>
      <c r="AQ579" s="16">
        <v>0</v>
      </c>
      <c r="AR579" s="8">
        <v>0</v>
      </c>
      <c r="AS579" s="16" t="s">
        <v>893</v>
      </c>
      <c r="AT579" s="17" t="s">
        <v>199</v>
      </c>
      <c r="AU579" s="16" t="s">
        <v>358</v>
      </c>
      <c r="AV579" s="16">
        <v>10001007</v>
      </c>
      <c r="AW579" s="16">
        <v>21010030</v>
      </c>
      <c r="AX579" s="17" t="s">
        <v>162</v>
      </c>
      <c r="AY579" s="17">
        <v>0</v>
      </c>
      <c r="AZ579" s="15">
        <v>0</v>
      </c>
      <c r="BA579" s="15">
        <v>0</v>
      </c>
      <c r="BB579" s="165" t="str">
        <f t="shared" si="25"/>
        <v>立即对目标范围内的怪物造成350%攻击伤害+3500点固定伤害,并使目标冰冻2秒</v>
      </c>
      <c r="BC579" s="16">
        <v>0</v>
      </c>
      <c r="BD579" s="13">
        <v>0</v>
      </c>
      <c r="BE579" s="16">
        <v>0</v>
      </c>
      <c r="BF579" s="16">
        <v>0</v>
      </c>
      <c r="BG579" s="16">
        <v>0</v>
      </c>
      <c r="BH579" s="16">
        <v>0</v>
      </c>
      <c r="BI579" s="11">
        <v>0</v>
      </c>
      <c r="BJ579" s="8">
        <v>0</v>
      </c>
      <c r="BK579" s="8">
        <v>0</v>
      </c>
      <c r="BL579" s="8">
        <v>0</v>
      </c>
      <c r="BM579" s="8">
        <v>0</v>
      </c>
      <c r="BN579" s="8">
        <v>0</v>
      </c>
      <c r="BO579" s="8">
        <v>0</v>
      </c>
      <c r="BP579" s="8">
        <v>0</v>
      </c>
      <c r="BQ579" s="43">
        <v>0</v>
      </c>
    </row>
    <row r="580" spans="3:69" ht="20.100000000000001" customHeight="1">
      <c r="C580" s="8">
        <v>61021401</v>
      </c>
      <c r="D580" s="9" t="s">
        <v>894</v>
      </c>
      <c r="E580" s="8">
        <v>0</v>
      </c>
      <c r="F580" s="8">
        <v>61021402</v>
      </c>
      <c r="G580" s="8">
        <v>61021402</v>
      </c>
      <c r="H580" s="8">
        <v>0</v>
      </c>
      <c r="I580" s="8">
        <v>35</v>
      </c>
      <c r="J580" s="8">
        <v>5</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895</v>
      </c>
      <c r="AY580" s="8">
        <v>0</v>
      </c>
      <c r="AZ580" s="8">
        <v>0</v>
      </c>
      <c r="BA580" s="8">
        <v>0</v>
      </c>
      <c r="BB580" s="167" t="str">
        <f>"对目标区域释放一个引力场,引力场会不断牵附近怪物进入引力场,并对怪物造成"&amp;W580*100&amp;"%攻击伤害+"&amp;X580&amp;"点固定伤害,随后在技能范围中的敌人每秒受到120%攻击伤害+"&amp;BN580&amp;"点伤害"</f>
        <v>对目标区域释放一个引力场,引力场会不断牵附近怪物进入引力场,并对怪物造成250%攻击伤害+1000点固定伤害,随后在技能范围中的敌人每秒受到120%攻击伤害+500点伤害</v>
      </c>
      <c r="BC580" s="8">
        <v>0</v>
      </c>
      <c r="BD580" s="8">
        <v>0</v>
      </c>
      <c r="BE580" s="8">
        <v>0</v>
      </c>
      <c r="BF580" s="8">
        <v>0</v>
      </c>
      <c r="BG580" s="8">
        <v>0</v>
      </c>
      <c r="BH580" s="8">
        <v>0</v>
      </c>
      <c r="BI580" s="168">
        <v>0</v>
      </c>
      <c r="BJ580" s="8">
        <v>0</v>
      </c>
      <c r="BK580" s="8">
        <v>0</v>
      </c>
      <c r="BL580" s="8">
        <v>1000</v>
      </c>
      <c r="BM580" s="8">
        <v>1.2</v>
      </c>
      <c r="BN580" s="8">
        <v>500</v>
      </c>
      <c r="BO580" s="8">
        <v>0</v>
      </c>
      <c r="BP580" s="8">
        <v>0</v>
      </c>
      <c r="BQ580" s="43">
        <v>0</v>
      </c>
    </row>
    <row r="581" spans="3:69" ht="20.100000000000001" customHeight="1">
      <c r="C581" s="8">
        <v>61021402</v>
      </c>
      <c r="D581" s="9" t="s">
        <v>894</v>
      </c>
      <c r="E581" s="8">
        <v>1</v>
      </c>
      <c r="F581" s="8">
        <v>61021402</v>
      </c>
      <c r="G581" s="8">
        <v>61021403</v>
      </c>
      <c r="H581" s="8">
        <v>0</v>
      </c>
      <c r="I581" s="8">
        <v>42</v>
      </c>
      <c r="J581" s="8">
        <v>2</v>
      </c>
      <c r="K581" s="8">
        <v>0</v>
      </c>
      <c r="L581" s="8">
        <v>0</v>
      </c>
      <c r="M581" s="8">
        <v>0</v>
      </c>
      <c r="N581" s="8">
        <v>1</v>
      </c>
      <c r="O581" s="8">
        <v>0</v>
      </c>
      <c r="P581" s="8">
        <v>0</v>
      </c>
      <c r="Q581" s="8">
        <v>0</v>
      </c>
      <c r="R581" s="8">
        <v>0</v>
      </c>
      <c r="S581" s="8">
        <v>0</v>
      </c>
      <c r="T581" s="8">
        <v>1</v>
      </c>
      <c r="U581" s="8">
        <v>2</v>
      </c>
      <c r="V581" s="8">
        <v>0</v>
      </c>
      <c r="W581" s="8">
        <v>2.5</v>
      </c>
      <c r="X581" s="8">
        <v>1000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895</v>
      </c>
      <c r="AY581" s="8">
        <v>0</v>
      </c>
      <c r="AZ581" s="8">
        <v>0</v>
      </c>
      <c r="BA581" s="8">
        <v>0</v>
      </c>
      <c r="BB581" s="167" t="str">
        <f>"对目标区域释放一个引力场,引力场会不断牵附近怪物进入引力场,并对怪物造成"&amp;W581*100&amp;"%攻击伤害+"&amp;X581&amp;"点固定伤害,随后在技能范围中的敌人每秒受到120%攻击伤害+"&amp;BN581&amp;"点伤害"</f>
        <v>对目标区域释放一个引力场,引力场会不断牵附近怪物进入引力场,并对怪物造成250%攻击伤害+1000点固定伤害,随后在技能范围中的敌人每秒受到120%攻击伤害+500点伤害</v>
      </c>
      <c r="BC581" s="8">
        <v>0</v>
      </c>
      <c r="BD581" s="8">
        <v>0</v>
      </c>
      <c r="BE581" s="8">
        <v>0</v>
      </c>
      <c r="BF581" s="8">
        <v>0</v>
      </c>
      <c r="BG581" s="8">
        <v>0</v>
      </c>
      <c r="BH581" s="8">
        <v>0</v>
      </c>
      <c r="BI581" s="168">
        <v>0</v>
      </c>
      <c r="BJ581" s="8">
        <v>0</v>
      </c>
      <c r="BK581" s="8">
        <v>0</v>
      </c>
      <c r="BL581" s="8">
        <v>1000</v>
      </c>
      <c r="BM581" s="8">
        <v>1.2</v>
      </c>
      <c r="BN581" s="8">
        <v>500</v>
      </c>
      <c r="BO581" s="8">
        <v>0</v>
      </c>
      <c r="BP581" s="8">
        <v>0</v>
      </c>
      <c r="BQ581" s="43">
        <v>0</v>
      </c>
    </row>
    <row r="582" spans="3:69" ht="20.100000000000001" customHeight="1">
      <c r="C582" s="8">
        <v>61021403</v>
      </c>
      <c r="D582" s="9" t="s">
        <v>894</v>
      </c>
      <c r="E582" s="8">
        <v>2</v>
      </c>
      <c r="F582" s="8">
        <v>61021402</v>
      </c>
      <c r="G582" s="8">
        <v>61021404</v>
      </c>
      <c r="H582" s="8">
        <v>0</v>
      </c>
      <c r="I582" s="8">
        <v>47</v>
      </c>
      <c r="J582" s="8">
        <v>2</v>
      </c>
      <c r="K582" s="8">
        <v>0</v>
      </c>
      <c r="L582" s="8">
        <v>0</v>
      </c>
      <c r="M582" s="8">
        <v>0</v>
      </c>
      <c r="N582" s="8">
        <v>1</v>
      </c>
      <c r="O582" s="8">
        <v>0</v>
      </c>
      <c r="P582" s="8">
        <v>0</v>
      </c>
      <c r="Q582" s="8">
        <v>0</v>
      </c>
      <c r="R582" s="8">
        <v>0</v>
      </c>
      <c r="S582" s="8">
        <v>0</v>
      </c>
      <c r="T582" s="8">
        <v>1</v>
      </c>
      <c r="U582" s="8">
        <v>2</v>
      </c>
      <c r="V582" s="8">
        <v>0</v>
      </c>
      <c r="W582" s="8">
        <v>2.75</v>
      </c>
      <c r="X582" s="8">
        <v>1500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895</v>
      </c>
      <c r="AY582" s="8">
        <v>0</v>
      </c>
      <c r="AZ582" s="8">
        <v>0</v>
      </c>
      <c r="BA582" s="8">
        <v>0</v>
      </c>
      <c r="BB582" s="167" t="str">
        <f>"对目标区域释放一个引力场,引力场会不断牵附近怪物进入引力场,并对怪物造成"&amp;W582*100&amp;"%攻击伤害+"&amp;X582&amp;"点固定伤害,随后在技能范围中的敌人每秒受到130%攻击伤害+"&amp;BN582&amp;"点伤害"</f>
        <v>对目标区域释放一个引力场,引力场会不断牵附近怪物进入引力场,并对怪物造成275%攻击伤害+1500点固定伤害,随后在技能范围中的敌人每秒受到130%攻击伤害+1000点伤害</v>
      </c>
      <c r="BC582" s="8">
        <v>0</v>
      </c>
      <c r="BD582" s="8">
        <v>0</v>
      </c>
      <c r="BE582" s="8">
        <v>0</v>
      </c>
      <c r="BF582" s="8">
        <v>0</v>
      </c>
      <c r="BG582" s="8">
        <v>0</v>
      </c>
      <c r="BH582" s="8">
        <v>0</v>
      </c>
      <c r="BI582" s="168">
        <v>0</v>
      </c>
      <c r="BJ582" s="8">
        <v>0</v>
      </c>
      <c r="BK582" s="8">
        <v>0</v>
      </c>
      <c r="BL582" s="8">
        <v>1000</v>
      </c>
      <c r="BM582" s="8">
        <v>1.3</v>
      </c>
      <c r="BN582" s="8">
        <v>1000</v>
      </c>
      <c r="BO582" s="8">
        <v>0</v>
      </c>
      <c r="BP582" s="8">
        <v>0</v>
      </c>
      <c r="BQ582" s="43">
        <v>0</v>
      </c>
    </row>
    <row r="583" spans="3:69" ht="20.100000000000001" customHeight="1">
      <c r="C583" s="8">
        <v>61021404</v>
      </c>
      <c r="D583" s="9" t="s">
        <v>894</v>
      </c>
      <c r="E583" s="8">
        <v>3</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v>
      </c>
      <c r="X583" s="8">
        <v>2000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895</v>
      </c>
      <c r="AY583" s="8">
        <v>0</v>
      </c>
      <c r="AZ583" s="8">
        <v>0</v>
      </c>
      <c r="BA583" s="8">
        <v>0</v>
      </c>
      <c r="BB583" s="167" t="str">
        <f>"对目标区域释放一个引力场,引力场会不断牵附近怪物进入引力场,并对怪物造成"&amp;W583*100&amp;"%攻击伤害+"&amp;X583&amp;"点固定伤害,随后在技能范围中的敌人每秒受到145%攻击伤害+"&amp;BN583&amp;"点伤害"</f>
        <v>对目标区域释放一个引力场,引力场会不断牵附近怪物进入引力场,并对怪物造成300%攻击伤害+2000点固定伤害,随后在技能范围中的敌人每秒受到145%攻击伤害+1500点伤害</v>
      </c>
      <c r="BC583" s="8">
        <v>0</v>
      </c>
      <c r="BD583" s="8">
        <v>0</v>
      </c>
      <c r="BE583" s="8">
        <v>0</v>
      </c>
      <c r="BF583" s="8">
        <v>0</v>
      </c>
      <c r="BG583" s="8">
        <v>0</v>
      </c>
      <c r="BH583" s="8">
        <v>0</v>
      </c>
      <c r="BI583" s="168">
        <v>0</v>
      </c>
      <c r="BJ583" s="8">
        <v>0</v>
      </c>
      <c r="BK583" s="8">
        <v>0</v>
      </c>
      <c r="BL583" s="8">
        <v>1000</v>
      </c>
      <c r="BM583" s="8">
        <v>1.45</v>
      </c>
      <c r="BN583" s="8">
        <v>1500</v>
      </c>
      <c r="BO583" s="8">
        <v>0</v>
      </c>
      <c r="BP583" s="8">
        <v>0</v>
      </c>
      <c r="BQ583" s="43">
        <v>0</v>
      </c>
    </row>
    <row r="584" spans="3:69" ht="20.100000000000001" customHeight="1">
      <c r="C584" s="8">
        <v>61021405</v>
      </c>
      <c r="D584" s="9" t="s">
        <v>894</v>
      </c>
      <c r="E584" s="8">
        <v>4</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3.25</v>
      </c>
      <c r="X584" s="8">
        <v>2750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895</v>
      </c>
      <c r="AY584" s="8">
        <v>0</v>
      </c>
      <c r="AZ584" s="8">
        <v>0</v>
      </c>
      <c r="BA584" s="8">
        <v>0</v>
      </c>
      <c r="BB584" s="167" t="str">
        <f>"对目标区域释放一个引力场,引力场会不断牵附近怪物进入引力场,并对怪物造成"&amp;W584*100&amp;"%攻击伤害+"&amp;X584&amp;"点固定伤害,随后在技能范围中的敌人每秒受到160%攻击伤害+"&amp;BN584&amp;"点伤害"</f>
        <v>对目标区域释放一个引力场,引力场会不断牵附近怪物进入引力场,并对怪物造成325%攻击伤害+2750点固定伤害,随后在技能范围中的敌人每秒受到160%攻击伤害+2000点伤害</v>
      </c>
      <c r="BC584" s="8">
        <v>0</v>
      </c>
      <c r="BD584" s="8">
        <v>0</v>
      </c>
      <c r="BE584" s="8">
        <v>0</v>
      </c>
      <c r="BF584" s="8">
        <v>0</v>
      </c>
      <c r="BG584" s="8">
        <v>0</v>
      </c>
      <c r="BH584" s="8">
        <v>0</v>
      </c>
      <c r="BI584" s="168">
        <v>0</v>
      </c>
      <c r="BJ584" s="8">
        <v>0</v>
      </c>
      <c r="BK584" s="8">
        <v>0</v>
      </c>
      <c r="BL584" s="8">
        <v>1000</v>
      </c>
      <c r="BM584" s="8">
        <v>1.6</v>
      </c>
      <c r="BN584" s="8">
        <v>2000</v>
      </c>
      <c r="BO584" s="8">
        <v>0</v>
      </c>
      <c r="BP584" s="8">
        <v>0</v>
      </c>
      <c r="BQ584" s="43">
        <v>0</v>
      </c>
    </row>
    <row r="585" spans="3:69" ht="20.100000000000001" customHeight="1">
      <c r="C585" s="8">
        <v>61021406</v>
      </c>
      <c r="D585" s="9" t="s">
        <v>894</v>
      </c>
      <c r="E585" s="8">
        <v>5</v>
      </c>
      <c r="F585" s="8">
        <v>61021402</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3.5</v>
      </c>
      <c r="X585" s="8">
        <v>3500</v>
      </c>
      <c r="Y585" s="8">
        <v>1</v>
      </c>
      <c r="Z585" s="8">
        <v>0</v>
      </c>
      <c r="AA585" s="8">
        <v>0</v>
      </c>
      <c r="AB585" s="8">
        <v>0</v>
      </c>
      <c r="AC585" s="8">
        <v>0</v>
      </c>
      <c r="AD585" s="8">
        <v>18</v>
      </c>
      <c r="AE585" s="8">
        <v>1</v>
      </c>
      <c r="AF585" s="63">
        <v>4</v>
      </c>
      <c r="AG585" s="8">
        <v>2</v>
      </c>
      <c r="AH585" s="8">
        <v>1</v>
      </c>
      <c r="AI585" s="8">
        <v>0</v>
      </c>
      <c r="AJ585" s="8">
        <v>7</v>
      </c>
      <c r="AK585" s="8">
        <v>0</v>
      </c>
      <c r="AL585" s="8">
        <v>0</v>
      </c>
      <c r="AM585" s="8">
        <v>0</v>
      </c>
      <c r="AN585" s="8">
        <v>0.5</v>
      </c>
      <c r="AO585" s="8">
        <v>6000</v>
      </c>
      <c r="AP585" s="8">
        <v>0.2</v>
      </c>
      <c r="AQ585" s="8">
        <v>0</v>
      </c>
      <c r="AR585" s="8">
        <v>0</v>
      </c>
      <c r="AS585" s="8">
        <v>0</v>
      </c>
      <c r="AT585" s="9" t="s">
        <v>400</v>
      </c>
      <c r="AU585" s="8" t="s">
        <v>662</v>
      </c>
      <c r="AV585" s="8">
        <v>10000007</v>
      </c>
      <c r="AW585" s="8">
        <v>21010050</v>
      </c>
      <c r="AX585" s="9" t="s">
        <v>895</v>
      </c>
      <c r="AY585" s="8">
        <v>0</v>
      </c>
      <c r="AZ585" s="8">
        <v>0</v>
      </c>
      <c r="BA585" s="8">
        <v>0</v>
      </c>
      <c r="BB585" s="167" t="str">
        <f>"对目标区域释放一个引力场,引力场会不断牵附近怪物进入引力场,并对怪物造成"&amp;W585*100&amp;"%攻击伤害+"&amp;X585&amp;"点固定伤害,随后在技能范围中的敌人每秒受到175%攻击伤害+"&amp;BN585&amp;"点伤害"</f>
        <v>对目标区域释放一个引力场,引力场会不断牵附近怪物进入引力场,并对怪物造成350%攻击伤害+3500点固定伤害,随后在技能范围中的敌人每秒受到175%攻击伤害+2500点伤害</v>
      </c>
      <c r="BC585" s="8">
        <v>0</v>
      </c>
      <c r="BD585" s="8">
        <v>0</v>
      </c>
      <c r="BE585" s="8">
        <v>0</v>
      </c>
      <c r="BF585" s="8">
        <v>0</v>
      </c>
      <c r="BG585" s="8">
        <v>0</v>
      </c>
      <c r="BH585" s="8">
        <v>0</v>
      </c>
      <c r="BI585" s="168">
        <v>0</v>
      </c>
      <c r="BJ585" s="8">
        <v>0</v>
      </c>
      <c r="BK585" s="8">
        <v>0</v>
      </c>
      <c r="BL585" s="8">
        <v>1000</v>
      </c>
      <c r="BM585" s="8">
        <v>1.75</v>
      </c>
      <c r="BN585" s="8">
        <v>2500</v>
      </c>
      <c r="BO585" s="8">
        <v>0</v>
      </c>
      <c r="BP585" s="8">
        <v>0</v>
      </c>
      <c r="BQ585" s="43">
        <v>0</v>
      </c>
    </row>
    <row r="586" spans="3:69" ht="19.5" customHeight="1">
      <c r="C586" s="16">
        <v>61022101</v>
      </c>
      <c r="D586" s="17" t="s">
        <v>896</v>
      </c>
      <c r="E586" s="13">
        <v>0</v>
      </c>
      <c r="F586" s="16">
        <v>61022101</v>
      </c>
      <c r="G586" s="16">
        <f>C587</f>
        <v>61022102</v>
      </c>
      <c r="H586" s="15">
        <v>0</v>
      </c>
      <c r="I586" s="13">
        <v>18</v>
      </c>
      <c r="J586" s="13">
        <v>5</v>
      </c>
      <c r="K586" s="13">
        <v>0</v>
      </c>
      <c r="L586" s="16">
        <v>0</v>
      </c>
      <c r="M586" s="16">
        <v>0</v>
      </c>
      <c r="N586" s="16">
        <v>1</v>
      </c>
      <c r="O586" s="16">
        <v>0</v>
      </c>
      <c r="P586" s="16">
        <v>0</v>
      </c>
      <c r="Q586" s="16">
        <v>0</v>
      </c>
      <c r="R586" s="8">
        <v>0</v>
      </c>
      <c r="S586" s="15">
        <v>0</v>
      </c>
      <c r="T586" s="13">
        <v>1</v>
      </c>
      <c r="U586" s="16">
        <v>2</v>
      </c>
      <c r="V586" s="16">
        <v>0</v>
      </c>
      <c r="W586" s="16">
        <v>7</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897</v>
      </c>
      <c r="AT586" s="17" t="s">
        <v>400</v>
      </c>
      <c r="AU586" s="16" t="s">
        <v>358</v>
      </c>
      <c r="AV586" s="16">
        <v>10001005</v>
      </c>
      <c r="AW586" s="16">
        <v>21020010</v>
      </c>
      <c r="AX586" s="17" t="s">
        <v>162</v>
      </c>
      <c r="AY586" s="17">
        <v>0</v>
      </c>
      <c r="AZ586" s="15">
        <v>0</v>
      </c>
      <c r="BA586" s="15">
        <v>0</v>
      </c>
      <c r="BB586" s="165" t="str">
        <f>"霸体状态下蓄力1秒,立即对目标范围内的怪物造成"&amp;W586*100&amp;"%攻击伤害+"&amp;X586&amp;"点固定伤害,并对目标造成易损状态,使其每秒损失50%伤害,持续5秒,并使其受到伤害额外提升20%。"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61022102</v>
      </c>
      <c r="D587" s="17" t="s">
        <v>896</v>
      </c>
      <c r="E587" s="13">
        <v>1</v>
      </c>
      <c r="F587" s="16">
        <v>61022101</v>
      </c>
      <c r="G587" s="16">
        <f t="shared" ref="G587:G588" si="26">C588</f>
        <v>61022103</v>
      </c>
      <c r="H587" s="15">
        <v>0</v>
      </c>
      <c r="I587" s="13">
        <v>27</v>
      </c>
      <c r="J587" s="13">
        <v>2</v>
      </c>
      <c r="K587" s="13">
        <v>0</v>
      </c>
      <c r="L587" s="16">
        <v>0</v>
      </c>
      <c r="M587" s="16">
        <v>0</v>
      </c>
      <c r="N587" s="16">
        <v>1</v>
      </c>
      <c r="O587" s="16">
        <v>0</v>
      </c>
      <c r="P587" s="16">
        <v>0</v>
      </c>
      <c r="Q587" s="16">
        <v>0</v>
      </c>
      <c r="R587" s="8">
        <v>0</v>
      </c>
      <c r="S587" s="15">
        <v>0</v>
      </c>
      <c r="T587" s="13">
        <v>1</v>
      </c>
      <c r="U587" s="16">
        <v>2</v>
      </c>
      <c r="V587" s="16">
        <v>0</v>
      </c>
      <c r="W587" s="16">
        <v>7</v>
      </c>
      <c r="X587" s="16">
        <v>1850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897</v>
      </c>
      <c r="AT587" s="17" t="s">
        <v>400</v>
      </c>
      <c r="AU587" s="16" t="s">
        <v>358</v>
      </c>
      <c r="AV587" s="16">
        <v>10001005</v>
      </c>
      <c r="AW587" s="16">
        <v>21020010</v>
      </c>
      <c r="AX587" s="17" t="s">
        <v>162</v>
      </c>
      <c r="AY587" s="17">
        <v>0</v>
      </c>
      <c r="AZ587" s="15">
        <v>0</v>
      </c>
      <c r="BA587" s="15">
        <v>0</v>
      </c>
      <c r="BB587" s="165" t="str">
        <f t="shared" ref="BB587:BB591" si="27">"霸体状态下蓄力1秒,立即对目标范围内的怪物造成"&amp;W587*100&amp;"%攻击伤害+"&amp;X587&amp;"点固定伤害,并对目标造成易损状态,使其每秒损失50%伤害,持续5秒,并使其受到伤害额外提升20%。"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61022103</v>
      </c>
      <c r="D588" s="17" t="s">
        <v>896</v>
      </c>
      <c r="E588" s="13">
        <v>2</v>
      </c>
      <c r="F588" s="16">
        <v>61022101</v>
      </c>
      <c r="G588" s="16">
        <f t="shared" si="26"/>
        <v>61022104</v>
      </c>
      <c r="H588" s="15">
        <v>0</v>
      </c>
      <c r="I588" s="13">
        <v>32</v>
      </c>
      <c r="J588" s="13">
        <v>2</v>
      </c>
      <c r="K588" s="13">
        <v>0</v>
      </c>
      <c r="L588" s="16">
        <v>0</v>
      </c>
      <c r="M588" s="16">
        <v>0</v>
      </c>
      <c r="N588" s="16">
        <v>1</v>
      </c>
      <c r="O588" s="16">
        <v>0</v>
      </c>
      <c r="P588" s="16">
        <v>0</v>
      </c>
      <c r="Q588" s="16">
        <v>0</v>
      </c>
      <c r="R588" s="8">
        <v>0</v>
      </c>
      <c r="S588" s="15">
        <v>0</v>
      </c>
      <c r="T588" s="13">
        <v>1</v>
      </c>
      <c r="U588" s="16">
        <v>2</v>
      </c>
      <c r="V588" s="16">
        <v>0</v>
      </c>
      <c r="W588" s="16">
        <v>7.75</v>
      </c>
      <c r="X588" s="16">
        <v>3200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897</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霸体状态下蓄力1秒,立即对目标范围内的怪物造成775%攻击伤害+3200点固定伤害,并对目标造成易损状态,使其每秒损失50%伤害,持续5秒,并使其受到伤害额外提升20%。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61022104</v>
      </c>
      <c r="D589" s="17" t="s">
        <v>896</v>
      </c>
      <c r="E589" s="13">
        <v>3</v>
      </c>
      <c r="F589" s="16">
        <v>61022101</v>
      </c>
      <c r="G589" s="13">
        <v>0</v>
      </c>
      <c r="H589" s="15">
        <v>0</v>
      </c>
      <c r="I589" s="13">
        <v>0</v>
      </c>
      <c r="J589" s="162">
        <v>0</v>
      </c>
      <c r="K589" s="13">
        <v>0</v>
      </c>
      <c r="L589" s="16">
        <v>0</v>
      </c>
      <c r="M589" s="16">
        <v>0</v>
      </c>
      <c r="N589" s="16">
        <v>1</v>
      </c>
      <c r="O589" s="16">
        <v>0</v>
      </c>
      <c r="P589" s="16">
        <v>0</v>
      </c>
      <c r="Q589" s="16">
        <v>0</v>
      </c>
      <c r="R589" s="8">
        <v>0</v>
      </c>
      <c r="S589" s="15">
        <v>0</v>
      </c>
      <c r="T589" s="13">
        <v>1</v>
      </c>
      <c r="U589" s="16">
        <v>2</v>
      </c>
      <c r="V589" s="16">
        <v>0</v>
      </c>
      <c r="W589" s="16">
        <v>8.5</v>
      </c>
      <c r="X589" s="16">
        <v>4700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897</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霸体状态下蓄力1秒,立即对目标范围内的怪物造成850%攻击伤害+4700点固定伤害,并对目标造成易损状态,使其每秒损失50%伤害,持续5秒,并使其受到伤害额外提升20%。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61022105</v>
      </c>
      <c r="D590" s="17" t="s">
        <v>896</v>
      </c>
      <c r="E590" s="13">
        <v>4</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9.25</v>
      </c>
      <c r="X590" s="16">
        <v>6500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897</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霸体状态下蓄力1秒,立即对目标范围内的怪物造成925%攻击伤害+6500点固定伤害,并对目标造成易损状态,使其每秒损失50%伤害,持续5秒,并使其受到伤害额外提升20%。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16">
        <v>61022106</v>
      </c>
      <c r="D591" s="17" t="s">
        <v>896</v>
      </c>
      <c r="E591" s="13">
        <v>5</v>
      </c>
      <c r="F591" s="16">
        <v>61022101</v>
      </c>
      <c r="G591" s="13">
        <v>0</v>
      </c>
      <c r="H591" s="15">
        <v>0</v>
      </c>
      <c r="I591" s="13">
        <v>0</v>
      </c>
      <c r="J591" s="13">
        <v>0</v>
      </c>
      <c r="K591" s="13">
        <v>0</v>
      </c>
      <c r="L591" s="16">
        <v>0</v>
      </c>
      <c r="M591" s="16">
        <v>0</v>
      </c>
      <c r="N591" s="16">
        <v>1</v>
      </c>
      <c r="O591" s="16">
        <v>0</v>
      </c>
      <c r="P591" s="16">
        <v>0</v>
      </c>
      <c r="Q591" s="16">
        <v>0</v>
      </c>
      <c r="R591" s="8">
        <v>0</v>
      </c>
      <c r="S591" s="15">
        <v>0</v>
      </c>
      <c r="T591" s="13">
        <v>1</v>
      </c>
      <c r="U591" s="16">
        <v>2</v>
      </c>
      <c r="V591" s="16">
        <v>0</v>
      </c>
      <c r="W591" s="16">
        <v>10</v>
      </c>
      <c r="X591" s="16">
        <v>8300</v>
      </c>
      <c r="Y591" s="16">
        <v>1</v>
      </c>
      <c r="Z591" s="16">
        <v>0</v>
      </c>
      <c r="AA591" s="16">
        <v>0</v>
      </c>
      <c r="AB591" s="16">
        <v>0</v>
      </c>
      <c r="AC591" s="16">
        <v>0</v>
      </c>
      <c r="AD591" s="16">
        <v>9</v>
      </c>
      <c r="AE591" s="16">
        <v>1</v>
      </c>
      <c r="AF591" s="16">
        <v>8</v>
      </c>
      <c r="AG591" s="8">
        <v>0</v>
      </c>
      <c r="AH591" s="8">
        <v>0</v>
      </c>
      <c r="AI591" s="8">
        <v>0</v>
      </c>
      <c r="AJ591" s="8">
        <v>5</v>
      </c>
      <c r="AK591" s="16">
        <v>0</v>
      </c>
      <c r="AL591" s="16">
        <v>1</v>
      </c>
      <c r="AM591" s="16">
        <v>0</v>
      </c>
      <c r="AN591" s="16">
        <v>0</v>
      </c>
      <c r="AO591" s="16">
        <v>2000</v>
      </c>
      <c r="AP591" s="16">
        <v>0.2</v>
      </c>
      <c r="AQ591" s="16">
        <v>0</v>
      </c>
      <c r="AR591" s="8">
        <v>0</v>
      </c>
      <c r="AS591" s="301" t="s">
        <v>897</v>
      </c>
      <c r="AT591" s="17" t="s">
        <v>400</v>
      </c>
      <c r="AU591" s="16" t="s">
        <v>358</v>
      </c>
      <c r="AV591" s="16">
        <v>10001005</v>
      </c>
      <c r="AW591" s="16">
        <v>21020010</v>
      </c>
      <c r="AX591" s="17" t="s">
        <v>162</v>
      </c>
      <c r="AY591" s="17">
        <v>0</v>
      </c>
      <c r="AZ591" s="15">
        <v>0</v>
      </c>
      <c r="BA591" s="15">
        <v>0</v>
      </c>
      <c r="BB591" s="165" t="str">
        <f t="shared" si="27"/>
        <v>霸体状态下蓄力1秒,立即对目标范围内的怪物造成1000%攻击伤害+8300点固定伤害,并对目标造成易损状态,使其每秒损失50%伤害,持续5秒,并使其受到伤害额外提升20%。</v>
      </c>
      <c r="BC591" s="16">
        <v>0</v>
      </c>
      <c r="BD591" s="13">
        <v>0</v>
      </c>
      <c r="BE591" s="16">
        <v>0</v>
      </c>
      <c r="BF591" s="16">
        <v>0</v>
      </c>
      <c r="BG591" s="16">
        <v>0</v>
      </c>
      <c r="BH591" s="16">
        <v>0</v>
      </c>
      <c r="BI591" s="11">
        <v>0</v>
      </c>
      <c r="BJ591" s="8">
        <v>0</v>
      </c>
      <c r="BK591" s="8">
        <v>0</v>
      </c>
      <c r="BL591" s="8">
        <v>0</v>
      </c>
      <c r="BM591" s="8">
        <v>0</v>
      </c>
      <c r="BN591" s="8">
        <v>0</v>
      </c>
      <c r="BO591" s="8">
        <v>0</v>
      </c>
      <c r="BP591" s="8">
        <v>0</v>
      </c>
      <c r="BQ591" s="43">
        <v>0</v>
      </c>
    </row>
    <row r="592" spans="3:69" ht="20.100000000000001" customHeight="1">
      <c r="C592" s="8">
        <v>61022201</v>
      </c>
      <c r="D592" s="9" t="s">
        <v>898</v>
      </c>
      <c r="E592" s="8">
        <v>0</v>
      </c>
      <c r="F592" s="8">
        <v>61022201</v>
      </c>
      <c r="G592" s="8">
        <f>C593</f>
        <v>61022202</v>
      </c>
      <c r="H592" s="8">
        <v>0</v>
      </c>
      <c r="I592" s="8">
        <v>25</v>
      </c>
      <c r="J592" s="8">
        <v>5</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899</v>
      </c>
      <c r="AS592" s="8" t="s">
        <v>160</v>
      </c>
      <c r="AT592" s="9" t="s">
        <v>161</v>
      </c>
      <c r="AU592" s="8" t="s">
        <v>856</v>
      </c>
      <c r="AV592" s="8">
        <v>0</v>
      </c>
      <c r="AW592" s="8">
        <v>21020020</v>
      </c>
      <c r="AX592" s="9" t="s">
        <v>162</v>
      </c>
      <c r="AY592" s="9">
        <v>0</v>
      </c>
      <c r="AZ592" s="8">
        <v>0</v>
      </c>
      <c r="BA592" s="8">
        <v>0</v>
      </c>
      <c r="BB592" s="167" t="s">
        <v>2916</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61022202</v>
      </c>
      <c r="D593" s="9" t="s">
        <v>898</v>
      </c>
      <c r="E593" s="8">
        <v>1</v>
      </c>
      <c r="F593" s="8">
        <v>61022201</v>
      </c>
      <c r="G593" s="8">
        <f t="shared" ref="G593:G594" si="28">C594</f>
        <v>61022203</v>
      </c>
      <c r="H593" s="8">
        <v>0</v>
      </c>
      <c r="I593" s="8">
        <v>32</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899</v>
      </c>
      <c r="AS593" s="8" t="s">
        <v>160</v>
      </c>
      <c r="AT593" s="9" t="s">
        <v>161</v>
      </c>
      <c r="AU593" s="8" t="s">
        <v>856</v>
      </c>
      <c r="AV593" s="8">
        <v>0</v>
      </c>
      <c r="AW593" s="8">
        <v>21020020</v>
      </c>
      <c r="AX593" s="9" t="s">
        <v>162</v>
      </c>
      <c r="AY593" s="9">
        <v>0</v>
      </c>
      <c r="AZ593" s="8">
        <v>0</v>
      </c>
      <c r="BA593" s="8">
        <v>0</v>
      </c>
      <c r="BB593" s="167" t="s">
        <v>2916</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61022203</v>
      </c>
      <c r="D594" s="9" t="s">
        <v>898</v>
      </c>
      <c r="E594" s="8">
        <v>2</v>
      </c>
      <c r="F594" s="8">
        <v>61022201</v>
      </c>
      <c r="G594" s="8">
        <f t="shared" si="28"/>
        <v>61022204</v>
      </c>
      <c r="H594" s="8">
        <v>0</v>
      </c>
      <c r="I594" s="8">
        <v>37</v>
      </c>
      <c r="J594" s="8">
        <v>2</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900</v>
      </c>
      <c r="AS594" s="8" t="s">
        <v>160</v>
      </c>
      <c r="AT594" s="9" t="s">
        <v>161</v>
      </c>
      <c r="AU594" s="8" t="s">
        <v>856</v>
      </c>
      <c r="AV594" s="8">
        <v>0</v>
      </c>
      <c r="AW594" s="8">
        <v>21020020</v>
      </c>
      <c r="AX594" s="9" t="s">
        <v>162</v>
      </c>
      <c r="AY594" s="9">
        <v>0</v>
      </c>
      <c r="AZ594" s="8">
        <v>0</v>
      </c>
      <c r="BA594" s="8">
        <v>0</v>
      </c>
      <c r="BB594" s="167" t="s">
        <v>2917</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61022204</v>
      </c>
      <c r="D595" s="9" t="s">
        <v>898</v>
      </c>
      <c r="E595" s="8">
        <v>3</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901</v>
      </c>
      <c r="AS595" s="8" t="s">
        <v>160</v>
      </c>
      <c r="AT595" s="9" t="s">
        <v>161</v>
      </c>
      <c r="AU595" s="8" t="s">
        <v>856</v>
      </c>
      <c r="AV595" s="8">
        <v>0</v>
      </c>
      <c r="AW595" s="8">
        <v>21020020</v>
      </c>
      <c r="AX595" s="9" t="s">
        <v>162</v>
      </c>
      <c r="AY595" s="9">
        <v>0</v>
      </c>
      <c r="AZ595" s="8">
        <v>0</v>
      </c>
      <c r="BA595" s="8">
        <v>0</v>
      </c>
      <c r="BB595" s="167" t="s">
        <v>2918</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61022205</v>
      </c>
      <c r="D596" s="9" t="s">
        <v>898</v>
      </c>
      <c r="E596" s="8">
        <v>4</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902</v>
      </c>
      <c r="AS596" s="8" t="s">
        <v>160</v>
      </c>
      <c r="AT596" s="9" t="s">
        <v>161</v>
      </c>
      <c r="AU596" s="8" t="s">
        <v>856</v>
      </c>
      <c r="AV596" s="8">
        <v>0</v>
      </c>
      <c r="AW596" s="8">
        <v>21020020</v>
      </c>
      <c r="AX596" s="9" t="s">
        <v>162</v>
      </c>
      <c r="AY596" s="9">
        <v>0</v>
      </c>
      <c r="AZ596" s="8">
        <v>0</v>
      </c>
      <c r="BA596" s="8">
        <v>0</v>
      </c>
      <c r="BB596" s="167" t="s">
        <v>2919</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8">
        <v>61022206</v>
      </c>
      <c r="D597" s="9" t="s">
        <v>898</v>
      </c>
      <c r="E597" s="8">
        <v>5</v>
      </c>
      <c r="F597" s="8">
        <v>61022201</v>
      </c>
      <c r="G597" s="8">
        <v>0</v>
      </c>
      <c r="H597" s="8">
        <v>0</v>
      </c>
      <c r="I597" s="8">
        <v>0</v>
      </c>
      <c r="J597" s="8">
        <v>0</v>
      </c>
      <c r="K597" s="8">
        <v>0</v>
      </c>
      <c r="L597" s="8">
        <v>0</v>
      </c>
      <c r="M597" s="8">
        <v>0</v>
      </c>
      <c r="N597" s="8">
        <v>1</v>
      </c>
      <c r="O597" s="8">
        <v>0</v>
      </c>
      <c r="P597" s="8">
        <v>0</v>
      </c>
      <c r="Q597" s="8">
        <v>0</v>
      </c>
      <c r="R597" s="8">
        <v>0</v>
      </c>
      <c r="S597" s="8">
        <v>0</v>
      </c>
      <c r="T597" s="8">
        <v>1</v>
      </c>
      <c r="U597" s="8">
        <v>2</v>
      </c>
      <c r="V597" s="8">
        <v>0</v>
      </c>
      <c r="W597" s="8">
        <v>0</v>
      </c>
      <c r="X597" s="8">
        <v>0</v>
      </c>
      <c r="Y597" s="8">
        <v>0</v>
      </c>
      <c r="Z597" s="8">
        <v>0</v>
      </c>
      <c r="AA597" s="8">
        <v>0</v>
      </c>
      <c r="AB597" s="8">
        <v>0</v>
      </c>
      <c r="AC597" s="8">
        <v>0</v>
      </c>
      <c r="AD597" s="8">
        <v>30</v>
      </c>
      <c r="AE597" s="8">
        <v>0</v>
      </c>
      <c r="AF597" s="8">
        <v>0</v>
      </c>
      <c r="AG597" s="8">
        <v>0</v>
      </c>
      <c r="AH597" s="8">
        <v>0</v>
      </c>
      <c r="AI597" s="8">
        <v>0</v>
      </c>
      <c r="AJ597" s="8">
        <v>0</v>
      </c>
      <c r="AK597" s="8">
        <v>0</v>
      </c>
      <c r="AL597" s="8">
        <v>0</v>
      </c>
      <c r="AM597" s="8">
        <v>0</v>
      </c>
      <c r="AN597" s="8">
        <v>0.2</v>
      </c>
      <c r="AO597" s="8">
        <v>3000</v>
      </c>
      <c r="AP597" s="8">
        <v>0.5</v>
      </c>
      <c r="AQ597" s="8">
        <v>0</v>
      </c>
      <c r="AR597" s="293" t="s">
        <v>903</v>
      </c>
      <c r="AS597" s="8" t="s">
        <v>160</v>
      </c>
      <c r="AT597" s="9" t="s">
        <v>161</v>
      </c>
      <c r="AU597" s="8" t="s">
        <v>856</v>
      </c>
      <c r="AV597" s="8">
        <v>0</v>
      </c>
      <c r="AW597" s="8">
        <v>21020020</v>
      </c>
      <c r="AX597" s="9" t="s">
        <v>162</v>
      </c>
      <c r="AY597" s="9">
        <v>0</v>
      </c>
      <c r="AZ597" s="8">
        <v>0</v>
      </c>
      <c r="BA597" s="8">
        <v>0</v>
      </c>
      <c r="BB597" s="167" t="s">
        <v>2920</v>
      </c>
      <c r="BC597" s="8">
        <v>0</v>
      </c>
      <c r="BD597" s="8">
        <v>0</v>
      </c>
      <c r="BE597" s="8">
        <v>0</v>
      </c>
      <c r="BF597" s="8">
        <v>0</v>
      </c>
      <c r="BG597" s="8">
        <v>0</v>
      </c>
      <c r="BH597" s="8">
        <v>0</v>
      </c>
      <c r="BI597" s="168">
        <v>0</v>
      </c>
      <c r="BJ597" s="8">
        <v>1</v>
      </c>
      <c r="BK597" s="8">
        <v>0</v>
      </c>
      <c r="BL597" s="8">
        <v>0</v>
      </c>
      <c r="BM597" s="8">
        <v>0</v>
      </c>
      <c r="BN597" s="8">
        <v>0</v>
      </c>
      <c r="BO597" s="8">
        <v>0</v>
      </c>
      <c r="BP597" s="8">
        <v>0</v>
      </c>
      <c r="BQ597" s="43">
        <v>0</v>
      </c>
    </row>
    <row r="598" spans="3:69" ht="20.100000000000001" customHeight="1">
      <c r="C598" s="16">
        <v>61022211</v>
      </c>
      <c r="D598" s="17" t="s">
        <v>904</v>
      </c>
      <c r="E598" s="16">
        <v>1</v>
      </c>
      <c r="F598" s="11">
        <v>0</v>
      </c>
      <c r="G598" s="16">
        <v>0</v>
      </c>
      <c r="H598" s="15">
        <v>0</v>
      </c>
      <c r="I598" s="16">
        <v>1</v>
      </c>
      <c r="J598" s="16">
        <v>0</v>
      </c>
      <c r="K598" s="16">
        <v>0</v>
      </c>
      <c r="L598" s="16">
        <v>0</v>
      </c>
      <c r="M598" s="16">
        <v>0</v>
      </c>
      <c r="N598" s="16">
        <v>2</v>
      </c>
      <c r="O598" s="16">
        <v>1</v>
      </c>
      <c r="P598" s="16">
        <v>0.1</v>
      </c>
      <c r="Q598" s="16">
        <v>0</v>
      </c>
      <c r="R598" s="8">
        <v>0</v>
      </c>
      <c r="S598" s="15">
        <v>0</v>
      </c>
      <c r="T598" s="13">
        <v>1</v>
      </c>
      <c r="U598" s="16">
        <v>1</v>
      </c>
      <c r="V598" s="16">
        <v>0</v>
      </c>
      <c r="W598" s="16">
        <v>1.5</v>
      </c>
      <c r="X598" s="16">
        <v>0</v>
      </c>
      <c r="Y598" s="16">
        <v>0</v>
      </c>
      <c r="Z598" s="16">
        <v>0</v>
      </c>
      <c r="AA598" s="16">
        <v>0</v>
      </c>
      <c r="AB598" s="16">
        <v>1</v>
      </c>
      <c r="AC598" s="16">
        <v>0</v>
      </c>
      <c r="AD598" s="16">
        <v>5</v>
      </c>
      <c r="AE598" s="16">
        <v>1</v>
      </c>
      <c r="AF598" s="16">
        <v>3</v>
      </c>
      <c r="AG598" s="8">
        <v>2</v>
      </c>
      <c r="AH598" s="8">
        <v>1</v>
      </c>
      <c r="AI598" s="8">
        <v>0</v>
      </c>
      <c r="AJ598" s="8">
        <v>6</v>
      </c>
      <c r="AK598" s="16">
        <v>0</v>
      </c>
      <c r="AL598" s="16">
        <v>0</v>
      </c>
      <c r="AM598" s="16">
        <v>0</v>
      </c>
      <c r="AN598" s="16">
        <v>0</v>
      </c>
      <c r="AO598" s="16">
        <v>5000</v>
      </c>
      <c r="AP598" s="16">
        <v>0.2</v>
      </c>
      <c r="AQ598" s="16">
        <v>0</v>
      </c>
      <c r="AR598" s="166">
        <v>0</v>
      </c>
      <c r="AS598" s="301" t="s">
        <v>905</v>
      </c>
      <c r="AT598" s="17" t="s">
        <v>160</v>
      </c>
      <c r="AU598" s="16" t="s">
        <v>906</v>
      </c>
      <c r="AV598" s="16">
        <v>10000006</v>
      </c>
      <c r="AW598" s="12">
        <v>60000004</v>
      </c>
      <c r="AX598" s="17" t="s">
        <v>907</v>
      </c>
      <c r="AY598" s="17" t="s">
        <v>160</v>
      </c>
      <c r="AZ598" s="15">
        <v>0</v>
      </c>
      <c r="BA598" s="15">
        <v>0</v>
      </c>
      <c r="BB598" s="73"/>
      <c r="BC598" s="16">
        <v>0</v>
      </c>
      <c r="BD598" s="13">
        <v>0</v>
      </c>
      <c r="BE598" s="16">
        <v>0</v>
      </c>
      <c r="BF598" s="16">
        <v>0</v>
      </c>
      <c r="BG598" s="16">
        <v>0</v>
      </c>
      <c r="BH598" s="16">
        <v>0</v>
      </c>
      <c r="BI598" s="11">
        <v>0</v>
      </c>
      <c r="BJ598" s="8">
        <v>1</v>
      </c>
      <c r="BK598" s="8">
        <v>0</v>
      </c>
      <c r="BL598" s="8">
        <v>0</v>
      </c>
      <c r="BM598" s="8">
        <v>0</v>
      </c>
      <c r="BN598" s="8">
        <v>0</v>
      </c>
      <c r="BO598" s="8">
        <v>0</v>
      </c>
      <c r="BP598" s="8">
        <v>0</v>
      </c>
      <c r="BQ598" s="43">
        <v>0</v>
      </c>
    </row>
    <row r="599" spans="3:69" ht="19.5" customHeight="1">
      <c r="C599" s="16">
        <v>61022301</v>
      </c>
      <c r="D599" s="17" t="s">
        <v>908</v>
      </c>
      <c r="E599" s="13">
        <v>0</v>
      </c>
      <c r="F599" s="16">
        <v>61022301</v>
      </c>
      <c r="G599" s="16">
        <f>C600</f>
        <v>61022302</v>
      </c>
      <c r="H599" s="15">
        <v>0</v>
      </c>
      <c r="I599" s="13">
        <v>30</v>
      </c>
      <c r="J599" s="16">
        <v>5</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1</v>
      </c>
      <c r="Z599" s="16">
        <v>0</v>
      </c>
      <c r="AA599" s="16">
        <v>0</v>
      </c>
      <c r="AB599" s="16">
        <v>0</v>
      </c>
      <c r="AC599" s="16">
        <v>0</v>
      </c>
      <c r="AD599" s="16">
        <v>12</v>
      </c>
      <c r="AE599" s="16">
        <v>2</v>
      </c>
      <c r="AF599" s="16" t="s">
        <v>2867</v>
      </c>
      <c r="AG599" s="8">
        <v>2</v>
      </c>
      <c r="AH599" s="8">
        <v>4</v>
      </c>
      <c r="AI599" s="8">
        <v>0</v>
      </c>
      <c r="AJ599" s="8">
        <v>2</v>
      </c>
      <c r="AK599" s="16">
        <v>0</v>
      </c>
      <c r="AL599" s="16">
        <v>0</v>
      </c>
      <c r="AM599" s="16">
        <v>0</v>
      </c>
      <c r="AN599" s="16">
        <v>2.1</v>
      </c>
      <c r="AO599" s="16">
        <v>2000</v>
      </c>
      <c r="AP599" s="16">
        <v>0.5</v>
      </c>
      <c r="AQ599" s="16">
        <v>0</v>
      </c>
      <c r="AR599" s="8">
        <v>0</v>
      </c>
      <c r="AS599" s="16">
        <v>90001021</v>
      </c>
      <c r="AT599" s="14" t="s">
        <v>909</v>
      </c>
      <c r="AU599" s="16" t="s">
        <v>910</v>
      </c>
      <c r="AV599" s="16">
        <v>10001006</v>
      </c>
      <c r="AW599" s="16">
        <v>21020030</v>
      </c>
      <c r="AX599" s="17" t="s">
        <v>232</v>
      </c>
      <c r="AY599" s="17" t="s">
        <v>911</v>
      </c>
      <c r="AZ599" s="15">
        <v>0</v>
      </c>
      <c r="BA599" s="15">
        <v>0</v>
      </c>
      <c r="BB599" s="165" t="str">
        <f>"立即对目标范围内的怪物每秒多次造成"&amp;W599*100&amp;"%攻击伤害+"&amp;X599&amp;"点固定伤害,并使目标眩晕,持续2秒"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61022302</v>
      </c>
      <c r="D600" s="17" t="s">
        <v>908</v>
      </c>
      <c r="E600" s="13">
        <v>1</v>
      </c>
      <c r="F600" s="16">
        <v>61022301</v>
      </c>
      <c r="G600" s="16">
        <f t="shared" ref="G600:G601" si="29">C601</f>
        <v>61022303</v>
      </c>
      <c r="H600" s="15">
        <v>0</v>
      </c>
      <c r="I600" s="13">
        <v>37</v>
      </c>
      <c r="J600" s="16">
        <v>2</v>
      </c>
      <c r="K600" s="13">
        <v>0</v>
      </c>
      <c r="L600" s="16">
        <v>0</v>
      </c>
      <c r="M600" s="16">
        <v>0</v>
      </c>
      <c r="N600" s="16">
        <v>1</v>
      </c>
      <c r="O600" s="16">
        <v>0</v>
      </c>
      <c r="P600" s="16">
        <v>0</v>
      </c>
      <c r="Q600" s="16">
        <v>0</v>
      </c>
      <c r="R600" s="8">
        <v>0</v>
      </c>
      <c r="S600" s="15">
        <v>0</v>
      </c>
      <c r="T600" s="13">
        <v>1</v>
      </c>
      <c r="U600" s="16">
        <v>2</v>
      </c>
      <c r="V600" s="16">
        <v>0</v>
      </c>
      <c r="W600" s="16">
        <v>1.1000000000000001</v>
      </c>
      <c r="X600" s="16">
        <v>500</v>
      </c>
      <c r="Y600" s="16">
        <v>1</v>
      </c>
      <c r="Z600" s="16">
        <v>0</v>
      </c>
      <c r="AA600" s="16">
        <v>0</v>
      </c>
      <c r="AB600" s="16">
        <v>0</v>
      </c>
      <c r="AC600" s="16">
        <v>0</v>
      </c>
      <c r="AD600" s="16">
        <v>12</v>
      </c>
      <c r="AE600" s="16">
        <v>2</v>
      </c>
      <c r="AF600" s="16" t="s">
        <v>2867</v>
      </c>
      <c r="AG600" s="8">
        <v>2</v>
      </c>
      <c r="AH600" s="8">
        <v>4</v>
      </c>
      <c r="AI600" s="8">
        <v>0</v>
      </c>
      <c r="AJ600" s="8">
        <v>2</v>
      </c>
      <c r="AK600" s="16">
        <v>0</v>
      </c>
      <c r="AL600" s="16">
        <v>0</v>
      </c>
      <c r="AM600" s="16">
        <v>0</v>
      </c>
      <c r="AN600" s="16">
        <v>2.1</v>
      </c>
      <c r="AO600" s="16">
        <v>2000</v>
      </c>
      <c r="AP600" s="16">
        <v>0.5</v>
      </c>
      <c r="AQ600" s="16">
        <v>0</v>
      </c>
      <c r="AR600" s="8">
        <v>0</v>
      </c>
      <c r="AS600" s="16">
        <v>90001021</v>
      </c>
      <c r="AT600" s="14" t="s">
        <v>909</v>
      </c>
      <c r="AU600" s="16" t="s">
        <v>910</v>
      </c>
      <c r="AV600" s="16">
        <v>10001006</v>
      </c>
      <c r="AW600" s="16">
        <v>21020030</v>
      </c>
      <c r="AX600" s="17" t="s">
        <v>232</v>
      </c>
      <c r="AY600" s="17" t="s">
        <v>911</v>
      </c>
      <c r="AZ600" s="15">
        <v>0</v>
      </c>
      <c r="BA600" s="15">
        <v>0</v>
      </c>
      <c r="BB600" s="165" t="str">
        <f t="shared" ref="BB600:BB604" si="30">"立即对目标范围内的怪物每秒多次造成"&amp;W600*100&amp;"%攻击伤害+"&amp;X600&amp;"点固定伤害,并使目标眩晕,持续2秒"</f>
        <v>立即对目标范围内的怪物每秒多次造成110%攻击伤害+500点固定伤害,并使目标眩晕,持续2秒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61022303</v>
      </c>
      <c r="D601" s="17" t="s">
        <v>908</v>
      </c>
      <c r="E601" s="13">
        <v>2</v>
      </c>
      <c r="F601" s="16">
        <v>61022301</v>
      </c>
      <c r="G601" s="16">
        <f t="shared" si="29"/>
        <v>61022304</v>
      </c>
      <c r="H601" s="15">
        <v>0</v>
      </c>
      <c r="I601" s="13">
        <v>42</v>
      </c>
      <c r="J601" s="16">
        <v>2</v>
      </c>
      <c r="K601" s="13">
        <v>0</v>
      </c>
      <c r="L601" s="16">
        <v>0</v>
      </c>
      <c r="M601" s="16">
        <v>0</v>
      </c>
      <c r="N601" s="16">
        <v>1</v>
      </c>
      <c r="O601" s="16">
        <v>0</v>
      </c>
      <c r="P601" s="16">
        <v>0</v>
      </c>
      <c r="Q601" s="16">
        <v>0</v>
      </c>
      <c r="R601" s="8">
        <v>0</v>
      </c>
      <c r="S601" s="15">
        <v>0</v>
      </c>
      <c r="T601" s="13">
        <v>1</v>
      </c>
      <c r="U601" s="16">
        <v>2</v>
      </c>
      <c r="V601" s="16">
        <v>0</v>
      </c>
      <c r="W601" s="16">
        <v>1.2</v>
      </c>
      <c r="X601" s="16">
        <v>800</v>
      </c>
      <c r="Y601" s="16">
        <v>1</v>
      </c>
      <c r="Z601" s="16">
        <v>0</v>
      </c>
      <c r="AA601" s="16">
        <v>0</v>
      </c>
      <c r="AB601" s="16">
        <v>0</v>
      </c>
      <c r="AC601" s="16">
        <v>0</v>
      </c>
      <c r="AD601" s="16">
        <v>12</v>
      </c>
      <c r="AE601" s="16">
        <v>2</v>
      </c>
      <c r="AF601" s="16" t="s">
        <v>2867</v>
      </c>
      <c r="AG601" s="8">
        <v>2</v>
      </c>
      <c r="AH601" s="8">
        <v>4</v>
      </c>
      <c r="AI601" s="8">
        <v>0</v>
      </c>
      <c r="AJ601" s="8">
        <v>2</v>
      </c>
      <c r="AK601" s="16">
        <v>0</v>
      </c>
      <c r="AL601" s="16">
        <v>0</v>
      </c>
      <c r="AM601" s="16">
        <v>0</v>
      </c>
      <c r="AN601" s="16">
        <v>2.1</v>
      </c>
      <c r="AO601" s="16">
        <v>2000</v>
      </c>
      <c r="AP601" s="16">
        <v>0.5</v>
      </c>
      <c r="AQ601" s="16">
        <v>0</v>
      </c>
      <c r="AR601" s="8">
        <v>0</v>
      </c>
      <c r="AS601" s="16">
        <v>90001021</v>
      </c>
      <c r="AT601" s="14" t="s">
        <v>909</v>
      </c>
      <c r="AU601" s="16" t="s">
        <v>910</v>
      </c>
      <c r="AV601" s="16">
        <v>10001006</v>
      </c>
      <c r="AW601" s="16">
        <v>21020030</v>
      </c>
      <c r="AX601" s="17" t="s">
        <v>232</v>
      </c>
      <c r="AY601" s="17" t="s">
        <v>911</v>
      </c>
      <c r="AZ601" s="15">
        <v>0</v>
      </c>
      <c r="BA601" s="15">
        <v>0</v>
      </c>
      <c r="BB601" s="165" t="str">
        <f t="shared" si="30"/>
        <v>立即对目标范围内的怪物每秒多次造成120%攻击伤害+800点固定伤害,并使目标眩晕,持续2秒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61022304</v>
      </c>
      <c r="D602" s="17" t="s">
        <v>908</v>
      </c>
      <c r="E602" s="13">
        <v>3</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1.3</v>
      </c>
      <c r="X602" s="16">
        <v>1150</v>
      </c>
      <c r="Y602" s="16">
        <v>1</v>
      </c>
      <c r="Z602" s="16">
        <v>0</v>
      </c>
      <c r="AA602" s="16">
        <v>0</v>
      </c>
      <c r="AB602" s="16">
        <v>0</v>
      </c>
      <c r="AC602" s="16">
        <v>0</v>
      </c>
      <c r="AD602" s="16">
        <v>12</v>
      </c>
      <c r="AE602" s="16">
        <v>2</v>
      </c>
      <c r="AF602" s="16" t="s">
        <v>2867</v>
      </c>
      <c r="AG602" s="8">
        <v>2</v>
      </c>
      <c r="AH602" s="8">
        <v>4</v>
      </c>
      <c r="AI602" s="8">
        <v>0</v>
      </c>
      <c r="AJ602" s="8">
        <v>2</v>
      </c>
      <c r="AK602" s="16">
        <v>0</v>
      </c>
      <c r="AL602" s="16">
        <v>0</v>
      </c>
      <c r="AM602" s="16">
        <v>0</v>
      </c>
      <c r="AN602" s="16">
        <v>2.1</v>
      </c>
      <c r="AO602" s="16">
        <v>2000</v>
      </c>
      <c r="AP602" s="16">
        <v>0.5</v>
      </c>
      <c r="AQ602" s="16">
        <v>0</v>
      </c>
      <c r="AR602" s="8">
        <v>0</v>
      </c>
      <c r="AS602" s="16">
        <v>90001021</v>
      </c>
      <c r="AT602" s="14" t="s">
        <v>909</v>
      </c>
      <c r="AU602" s="16" t="s">
        <v>910</v>
      </c>
      <c r="AV602" s="16">
        <v>10001006</v>
      </c>
      <c r="AW602" s="16">
        <v>21020030</v>
      </c>
      <c r="AX602" s="17" t="s">
        <v>232</v>
      </c>
      <c r="AY602" s="17" t="s">
        <v>911</v>
      </c>
      <c r="AZ602" s="15">
        <v>0</v>
      </c>
      <c r="BA602" s="15">
        <v>0</v>
      </c>
      <c r="BB602" s="165" t="str">
        <f t="shared" si="30"/>
        <v>立即对目标范围内的怪物每秒多次造成130%攻击伤害+1150点固定伤害,并使目标眩晕,持续2秒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61022305</v>
      </c>
      <c r="D603" s="17" t="s">
        <v>908</v>
      </c>
      <c r="E603" s="13">
        <v>4</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1.4</v>
      </c>
      <c r="X603" s="16">
        <v>1550</v>
      </c>
      <c r="Y603" s="16">
        <v>1</v>
      </c>
      <c r="Z603" s="16">
        <v>0</v>
      </c>
      <c r="AA603" s="16">
        <v>0</v>
      </c>
      <c r="AB603" s="16">
        <v>0</v>
      </c>
      <c r="AC603" s="16">
        <v>0</v>
      </c>
      <c r="AD603" s="16">
        <v>12</v>
      </c>
      <c r="AE603" s="16">
        <v>2</v>
      </c>
      <c r="AF603" s="16" t="s">
        <v>2867</v>
      </c>
      <c r="AG603" s="8">
        <v>2</v>
      </c>
      <c r="AH603" s="8">
        <v>4</v>
      </c>
      <c r="AI603" s="8">
        <v>0</v>
      </c>
      <c r="AJ603" s="8">
        <v>2</v>
      </c>
      <c r="AK603" s="16">
        <v>0</v>
      </c>
      <c r="AL603" s="16">
        <v>0</v>
      </c>
      <c r="AM603" s="16">
        <v>0</v>
      </c>
      <c r="AN603" s="16">
        <v>2.1</v>
      </c>
      <c r="AO603" s="16">
        <v>2000</v>
      </c>
      <c r="AP603" s="16">
        <v>0.5</v>
      </c>
      <c r="AQ603" s="16">
        <v>0</v>
      </c>
      <c r="AR603" s="8">
        <v>0</v>
      </c>
      <c r="AS603" s="16">
        <v>90001021</v>
      </c>
      <c r="AT603" s="14" t="s">
        <v>909</v>
      </c>
      <c r="AU603" s="16" t="s">
        <v>910</v>
      </c>
      <c r="AV603" s="16">
        <v>10001006</v>
      </c>
      <c r="AW603" s="16">
        <v>21020030</v>
      </c>
      <c r="AX603" s="17" t="s">
        <v>232</v>
      </c>
      <c r="AY603" s="17" t="s">
        <v>911</v>
      </c>
      <c r="AZ603" s="15">
        <v>0</v>
      </c>
      <c r="BA603" s="15">
        <v>0</v>
      </c>
      <c r="BB603" s="165" t="str">
        <f t="shared" si="30"/>
        <v>立即对目标范围内的怪物每秒多次造成140%攻击伤害+1550点固定伤害,并使目标眩晕,持续2秒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20.100000000000001" customHeight="1">
      <c r="C604" s="16">
        <v>61022306</v>
      </c>
      <c r="D604" s="17" t="s">
        <v>908</v>
      </c>
      <c r="E604" s="13">
        <v>5</v>
      </c>
      <c r="F604" s="16">
        <v>61022301</v>
      </c>
      <c r="G604" s="13">
        <v>0</v>
      </c>
      <c r="H604" s="15">
        <v>0</v>
      </c>
      <c r="I604" s="16">
        <v>0</v>
      </c>
      <c r="J604" s="16">
        <v>0</v>
      </c>
      <c r="K604" s="13">
        <v>0</v>
      </c>
      <c r="L604" s="16">
        <v>0</v>
      </c>
      <c r="M604" s="16">
        <v>0</v>
      </c>
      <c r="N604" s="16">
        <v>1</v>
      </c>
      <c r="O604" s="16">
        <v>0</v>
      </c>
      <c r="P604" s="16">
        <v>0</v>
      </c>
      <c r="Q604" s="16">
        <v>0</v>
      </c>
      <c r="R604" s="8">
        <v>0</v>
      </c>
      <c r="S604" s="15">
        <v>0</v>
      </c>
      <c r="T604" s="13">
        <v>1</v>
      </c>
      <c r="U604" s="16">
        <v>2</v>
      </c>
      <c r="V604" s="16">
        <v>0</v>
      </c>
      <c r="W604" s="16">
        <v>1.5</v>
      </c>
      <c r="X604" s="16">
        <v>2050</v>
      </c>
      <c r="Y604" s="16">
        <v>1</v>
      </c>
      <c r="Z604" s="16">
        <v>0</v>
      </c>
      <c r="AA604" s="16">
        <v>0</v>
      </c>
      <c r="AB604" s="16">
        <v>0</v>
      </c>
      <c r="AC604" s="16">
        <v>0</v>
      </c>
      <c r="AD604" s="16">
        <v>12</v>
      </c>
      <c r="AE604" s="16">
        <v>2</v>
      </c>
      <c r="AF604" s="16" t="s">
        <v>2867</v>
      </c>
      <c r="AG604" s="8">
        <v>2</v>
      </c>
      <c r="AH604" s="8">
        <v>4</v>
      </c>
      <c r="AI604" s="8">
        <v>0</v>
      </c>
      <c r="AJ604" s="8">
        <v>2</v>
      </c>
      <c r="AK604" s="16">
        <v>0</v>
      </c>
      <c r="AL604" s="16">
        <v>0</v>
      </c>
      <c r="AM604" s="16">
        <v>0</v>
      </c>
      <c r="AN604" s="16">
        <v>2.1</v>
      </c>
      <c r="AO604" s="16">
        <v>2000</v>
      </c>
      <c r="AP604" s="16">
        <v>0.5</v>
      </c>
      <c r="AQ604" s="16">
        <v>0</v>
      </c>
      <c r="AR604" s="8">
        <v>0</v>
      </c>
      <c r="AS604" s="16">
        <v>90001021</v>
      </c>
      <c r="AT604" s="14" t="s">
        <v>909</v>
      </c>
      <c r="AU604" s="16" t="s">
        <v>910</v>
      </c>
      <c r="AV604" s="16">
        <v>10001006</v>
      </c>
      <c r="AW604" s="16">
        <v>21020030</v>
      </c>
      <c r="AX604" s="17" t="s">
        <v>232</v>
      </c>
      <c r="AY604" s="17" t="s">
        <v>911</v>
      </c>
      <c r="AZ604" s="15">
        <v>0</v>
      </c>
      <c r="BA604" s="15">
        <v>0</v>
      </c>
      <c r="BB604" s="165" t="str">
        <f t="shared" si="30"/>
        <v>立即对目标范围内的怪物每秒多次造成150%攻击伤害+2050点固定伤害,并使目标眩晕,持续2秒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61022401</v>
      </c>
      <c r="D605" s="17" t="s">
        <v>912</v>
      </c>
      <c r="E605" s="13">
        <v>0</v>
      </c>
      <c r="F605" s="16">
        <v>61022401</v>
      </c>
      <c r="G605" s="16">
        <f>C606</f>
        <v>61022402</v>
      </c>
      <c r="H605" s="15">
        <v>0</v>
      </c>
      <c r="I605" s="13">
        <v>35</v>
      </c>
      <c r="J605" s="13">
        <v>5</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v>
      </c>
      <c r="AM605" s="16">
        <v>0</v>
      </c>
      <c r="AN605" s="13">
        <v>0.2</v>
      </c>
      <c r="AO605" s="13">
        <v>200</v>
      </c>
      <c r="AP605" s="13">
        <v>0</v>
      </c>
      <c r="AQ605" s="13">
        <v>50</v>
      </c>
      <c r="AR605" s="8">
        <v>0</v>
      </c>
      <c r="AS605" s="302" t="s">
        <v>913</v>
      </c>
      <c r="AT605" s="14" t="s">
        <v>909</v>
      </c>
      <c r="AU605" s="13" t="s">
        <v>171</v>
      </c>
      <c r="AV605" s="16">
        <v>10001007</v>
      </c>
      <c r="AW605" s="16">
        <v>21020040</v>
      </c>
      <c r="AX605" s="14" t="s">
        <v>172</v>
      </c>
      <c r="AY605" s="17">
        <v>0</v>
      </c>
      <c r="AZ605" s="15">
        <v>0</v>
      </c>
      <c r="BA605" s="15">
        <v>0</v>
      </c>
      <c r="BB605" s="165" t="str">
        <f>"对目标快速突击,所经过的直线区域造成"&amp;W605*100&amp;"%伤害+"&amp;X605&amp;"点固定伤害并眩晕1秒,如果目标是怪物,则对其造成易伤状态,使其受到伤害额外提升20%,持续10秒"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61022402</v>
      </c>
      <c r="D606" s="17" t="s">
        <v>912</v>
      </c>
      <c r="E606" s="13">
        <v>1</v>
      </c>
      <c r="F606" s="16">
        <v>61022401</v>
      </c>
      <c r="G606" s="16">
        <f t="shared" ref="G606:G607" si="31">C607</f>
        <v>61022403</v>
      </c>
      <c r="H606" s="15">
        <v>0</v>
      </c>
      <c r="I606" s="13">
        <v>42</v>
      </c>
      <c r="J606" s="13">
        <v>2</v>
      </c>
      <c r="K606" s="13">
        <v>0</v>
      </c>
      <c r="L606" s="16">
        <v>0</v>
      </c>
      <c r="M606" s="16">
        <v>0</v>
      </c>
      <c r="N606" s="16">
        <v>1</v>
      </c>
      <c r="O606" s="16">
        <v>0</v>
      </c>
      <c r="P606" s="16">
        <v>0</v>
      </c>
      <c r="Q606" s="16">
        <v>0</v>
      </c>
      <c r="R606" s="8">
        <v>0</v>
      </c>
      <c r="S606" s="15">
        <v>0</v>
      </c>
      <c r="T606" s="13">
        <v>1</v>
      </c>
      <c r="U606" s="16">
        <v>2</v>
      </c>
      <c r="V606" s="16">
        <v>0</v>
      </c>
      <c r="W606" s="16">
        <v>3</v>
      </c>
      <c r="X606" s="16">
        <v>900</v>
      </c>
      <c r="Y606" s="16">
        <v>0</v>
      </c>
      <c r="Z606" s="16">
        <v>0</v>
      </c>
      <c r="AA606" s="16">
        <v>0</v>
      </c>
      <c r="AB606" s="16">
        <v>0</v>
      </c>
      <c r="AC606" s="16">
        <v>0</v>
      </c>
      <c r="AD606" s="16">
        <v>15</v>
      </c>
      <c r="AE606" s="16">
        <v>2</v>
      </c>
      <c r="AF606" s="16" t="s">
        <v>596</v>
      </c>
      <c r="AG606" s="8">
        <v>2</v>
      </c>
      <c r="AH606" s="8">
        <v>2</v>
      </c>
      <c r="AI606" s="8">
        <v>0</v>
      </c>
      <c r="AJ606" s="8">
        <v>3</v>
      </c>
      <c r="AK606" s="16">
        <v>0</v>
      </c>
      <c r="AL606" s="16">
        <v>0</v>
      </c>
      <c r="AM606" s="16">
        <v>0</v>
      </c>
      <c r="AN606" s="13">
        <v>0.2</v>
      </c>
      <c r="AO606" s="13">
        <v>200</v>
      </c>
      <c r="AP606" s="13">
        <v>0</v>
      </c>
      <c r="AQ606" s="13">
        <v>50</v>
      </c>
      <c r="AR606" s="8">
        <v>0</v>
      </c>
      <c r="AS606" s="302" t="s">
        <v>913</v>
      </c>
      <c r="AT606" s="14" t="s">
        <v>909</v>
      </c>
      <c r="AU606" s="13" t="s">
        <v>171</v>
      </c>
      <c r="AV606" s="16">
        <v>10001007</v>
      </c>
      <c r="AW606" s="16">
        <v>21020040</v>
      </c>
      <c r="AX606" s="14" t="s">
        <v>172</v>
      </c>
      <c r="AY606" s="17">
        <v>0</v>
      </c>
      <c r="AZ606" s="15">
        <v>0</v>
      </c>
      <c r="BA606" s="15">
        <v>0</v>
      </c>
      <c r="BB606" s="165" t="str">
        <f t="shared" ref="BB606:BB610" si="32">"对目标快速突击,所经过的直线区域造成"&amp;W606*100&amp;"%伤害+"&amp;X606&amp;"点固定伤害并眩晕1秒,如果目标是怪物,则对其造成易伤状态,使其受到伤害额外提升20%,持续10秒"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61022403</v>
      </c>
      <c r="D607" s="17" t="s">
        <v>912</v>
      </c>
      <c r="E607" s="13">
        <v>2</v>
      </c>
      <c r="F607" s="16">
        <v>61022401</v>
      </c>
      <c r="G607" s="16">
        <f t="shared" si="31"/>
        <v>61022404</v>
      </c>
      <c r="H607" s="15">
        <v>0</v>
      </c>
      <c r="I607" s="13">
        <v>47</v>
      </c>
      <c r="J607" s="13">
        <v>2</v>
      </c>
      <c r="K607" s="13">
        <v>0</v>
      </c>
      <c r="L607" s="16">
        <v>0</v>
      </c>
      <c r="M607" s="16">
        <v>0</v>
      </c>
      <c r="N607" s="16">
        <v>1</v>
      </c>
      <c r="O607" s="16">
        <v>0</v>
      </c>
      <c r="P607" s="16">
        <v>0</v>
      </c>
      <c r="Q607" s="16">
        <v>0</v>
      </c>
      <c r="R607" s="8">
        <v>0</v>
      </c>
      <c r="S607" s="15">
        <v>0</v>
      </c>
      <c r="T607" s="13">
        <v>1</v>
      </c>
      <c r="U607" s="16">
        <v>2</v>
      </c>
      <c r="V607" s="16">
        <v>0</v>
      </c>
      <c r="W607" s="16">
        <v>3.25</v>
      </c>
      <c r="X607" s="16">
        <v>1800</v>
      </c>
      <c r="Y607" s="16">
        <v>0</v>
      </c>
      <c r="Z607" s="16">
        <v>0</v>
      </c>
      <c r="AA607" s="16">
        <v>0</v>
      </c>
      <c r="AB607" s="16">
        <v>0</v>
      </c>
      <c r="AC607" s="16">
        <v>0</v>
      </c>
      <c r="AD607" s="16">
        <v>15</v>
      </c>
      <c r="AE607" s="16">
        <v>2</v>
      </c>
      <c r="AF607" s="16" t="s">
        <v>596</v>
      </c>
      <c r="AG607" s="8">
        <v>2</v>
      </c>
      <c r="AH607" s="8">
        <v>2</v>
      </c>
      <c r="AI607" s="8">
        <v>0</v>
      </c>
      <c r="AJ607" s="8">
        <v>3</v>
      </c>
      <c r="AK607" s="16">
        <v>0</v>
      </c>
      <c r="AL607" s="16">
        <v>0</v>
      </c>
      <c r="AM607" s="16">
        <v>0</v>
      </c>
      <c r="AN607" s="13">
        <v>0.2</v>
      </c>
      <c r="AO607" s="13">
        <v>200</v>
      </c>
      <c r="AP607" s="13">
        <v>0</v>
      </c>
      <c r="AQ607" s="13">
        <v>50</v>
      </c>
      <c r="AR607" s="8">
        <v>0</v>
      </c>
      <c r="AS607" s="302" t="s">
        <v>913</v>
      </c>
      <c r="AT607" s="14" t="s">
        <v>909</v>
      </c>
      <c r="AU607" s="13" t="s">
        <v>171</v>
      </c>
      <c r="AV607" s="16">
        <v>10001007</v>
      </c>
      <c r="AW607" s="16">
        <v>21020040</v>
      </c>
      <c r="AX607" s="14" t="s">
        <v>172</v>
      </c>
      <c r="AY607" s="17">
        <v>0</v>
      </c>
      <c r="AZ607" s="15">
        <v>0</v>
      </c>
      <c r="BA607" s="15">
        <v>0</v>
      </c>
      <c r="BB607" s="165" t="str">
        <f t="shared" si="32"/>
        <v>对目标快速突击,所经过的直线区域造成325%伤害+1800点固定伤害并眩晕1秒,如果目标是怪物,则对其造成易伤状态,使其受到伤害额外提升20%,持续10秒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61022404</v>
      </c>
      <c r="D608" s="17" t="s">
        <v>912</v>
      </c>
      <c r="E608" s="13">
        <v>3</v>
      </c>
      <c r="F608" s="16">
        <v>61022401</v>
      </c>
      <c r="G608" s="13">
        <v>0</v>
      </c>
      <c r="H608" s="15">
        <v>0</v>
      </c>
      <c r="I608" s="16">
        <v>0</v>
      </c>
      <c r="J608" s="162">
        <v>0</v>
      </c>
      <c r="K608" s="13">
        <v>0</v>
      </c>
      <c r="L608" s="16">
        <v>0</v>
      </c>
      <c r="M608" s="16">
        <v>0</v>
      </c>
      <c r="N608" s="16">
        <v>1</v>
      </c>
      <c r="O608" s="16">
        <v>0</v>
      </c>
      <c r="P608" s="16">
        <v>0</v>
      </c>
      <c r="Q608" s="16">
        <v>0</v>
      </c>
      <c r="R608" s="8">
        <v>0</v>
      </c>
      <c r="S608" s="15">
        <v>0</v>
      </c>
      <c r="T608" s="13">
        <v>1</v>
      </c>
      <c r="U608" s="16">
        <v>2</v>
      </c>
      <c r="V608" s="16">
        <v>0</v>
      </c>
      <c r="W608" s="16">
        <v>3.5</v>
      </c>
      <c r="X608" s="16">
        <v>2800</v>
      </c>
      <c r="Y608" s="16">
        <v>0</v>
      </c>
      <c r="Z608" s="16">
        <v>0</v>
      </c>
      <c r="AA608" s="16">
        <v>0</v>
      </c>
      <c r="AB608" s="16">
        <v>0</v>
      </c>
      <c r="AC608" s="16">
        <v>0</v>
      </c>
      <c r="AD608" s="16">
        <v>15</v>
      </c>
      <c r="AE608" s="16">
        <v>2</v>
      </c>
      <c r="AF608" s="16" t="s">
        <v>596</v>
      </c>
      <c r="AG608" s="8">
        <v>2</v>
      </c>
      <c r="AH608" s="8">
        <v>2</v>
      </c>
      <c r="AI608" s="8">
        <v>0</v>
      </c>
      <c r="AJ608" s="8">
        <v>3</v>
      </c>
      <c r="AK608" s="16">
        <v>0</v>
      </c>
      <c r="AL608" s="16">
        <v>0</v>
      </c>
      <c r="AM608" s="16">
        <v>0</v>
      </c>
      <c r="AN608" s="13">
        <v>0.2</v>
      </c>
      <c r="AO608" s="13">
        <v>200</v>
      </c>
      <c r="AP608" s="13">
        <v>0</v>
      </c>
      <c r="AQ608" s="13">
        <v>50</v>
      </c>
      <c r="AR608" s="8">
        <v>0</v>
      </c>
      <c r="AS608" s="302" t="s">
        <v>913</v>
      </c>
      <c r="AT608" s="14" t="s">
        <v>909</v>
      </c>
      <c r="AU608" s="13" t="s">
        <v>171</v>
      </c>
      <c r="AV608" s="16">
        <v>10001007</v>
      </c>
      <c r="AW608" s="16">
        <v>21020040</v>
      </c>
      <c r="AX608" s="14" t="s">
        <v>172</v>
      </c>
      <c r="AY608" s="17">
        <v>0</v>
      </c>
      <c r="AZ608" s="15">
        <v>0</v>
      </c>
      <c r="BA608" s="15">
        <v>0</v>
      </c>
      <c r="BB608" s="165" t="str">
        <f t="shared" si="32"/>
        <v>对目标快速突击,所经过的直线区域造成350%伤害+2800点固定伤害并眩晕1秒,如果目标是怪物,则对其造成易伤状态,使其受到伤害额外提升20%,持续10秒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61022405</v>
      </c>
      <c r="D609" s="17" t="s">
        <v>912</v>
      </c>
      <c r="E609" s="13">
        <v>4</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3.75</v>
      </c>
      <c r="X609" s="16">
        <v>4000</v>
      </c>
      <c r="Y609" s="16">
        <v>0</v>
      </c>
      <c r="Z609" s="16">
        <v>0</v>
      </c>
      <c r="AA609" s="16">
        <v>0</v>
      </c>
      <c r="AB609" s="16">
        <v>0</v>
      </c>
      <c r="AC609" s="16">
        <v>0</v>
      </c>
      <c r="AD609" s="16">
        <v>15</v>
      </c>
      <c r="AE609" s="16">
        <v>2</v>
      </c>
      <c r="AF609" s="16" t="s">
        <v>596</v>
      </c>
      <c r="AG609" s="8">
        <v>2</v>
      </c>
      <c r="AH609" s="8">
        <v>2</v>
      </c>
      <c r="AI609" s="8">
        <v>0</v>
      </c>
      <c r="AJ609" s="8">
        <v>3</v>
      </c>
      <c r="AK609" s="16">
        <v>0</v>
      </c>
      <c r="AL609" s="16">
        <v>0</v>
      </c>
      <c r="AM609" s="16">
        <v>0</v>
      </c>
      <c r="AN609" s="13">
        <v>0.2</v>
      </c>
      <c r="AO609" s="13">
        <v>200</v>
      </c>
      <c r="AP609" s="13">
        <v>0</v>
      </c>
      <c r="AQ609" s="13">
        <v>50</v>
      </c>
      <c r="AR609" s="8">
        <v>0</v>
      </c>
      <c r="AS609" s="302" t="s">
        <v>913</v>
      </c>
      <c r="AT609" s="14" t="s">
        <v>909</v>
      </c>
      <c r="AU609" s="13" t="s">
        <v>171</v>
      </c>
      <c r="AV609" s="16">
        <v>10001007</v>
      </c>
      <c r="AW609" s="16">
        <v>21020040</v>
      </c>
      <c r="AX609" s="14" t="s">
        <v>172</v>
      </c>
      <c r="AY609" s="17">
        <v>0</v>
      </c>
      <c r="AZ609" s="15">
        <v>0</v>
      </c>
      <c r="BA609" s="15">
        <v>0</v>
      </c>
      <c r="BB609" s="165" t="str">
        <f t="shared" si="32"/>
        <v>对目标快速突击,所经过的直线区域造成375%伤害+4000点固定伤害并眩晕1秒,如果目标是怪物,则对其造成易伤状态,使其受到伤害额外提升20%,持续10秒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19.5" customHeight="1">
      <c r="C610" s="16">
        <v>61022406</v>
      </c>
      <c r="D610" s="17" t="s">
        <v>912</v>
      </c>
      <c r="E610" s="13">
        <v>5</v>
      </c>
      <c r="F610" s="16">
        <v>61022401</v>
      </c>
      <c r="G610" s="13">
        <v>0</v>
      </c>
      <c r="H610" s="15">
        <v>0</v>
      </c>
      <c r="I610" s="16">
        <v>0</v>
      </c>
      <c r="J610" s="13">
        <v>0</v>
      </c>
      <c r="K610" s="13">
        <v>0</v>
      </c>
      <c r="L610" s="16">
        <v>0</v>
      </c>
      <c r="M610" s="16">
        <v>0</v>
      </c>
      <c r="N610" s="16">
        <v>1</v>
      </c>
      <c r="O610" s="16">
        <v>0</v>
      </c>
      <c r="P610" s="16">
        <v>0</v>
      </c>
      <c r="Q610" s="16">
        <v>0</v>
      </c>
      <c r="R610" s="8">
        <v>0</v>
      </c>
      <c r="S610" s="15">
        <v>0</v>
      </c>
      <c r="T610" s="13">
        <v>1</v>
      </c>
      <c r="U610" s="16">
        <v>2</v>
      </c>
      <c r="V610" s="16">
        <v>0</v>
      </c>
      <c r="W610" s="16">
        <v>4</v>
      </c>
      <c r="X610" s="16">
        <v>5200</v>
      </c>
      <c r="Y610" s="16">
        <v>0</v>
      </c>
      <c r="Z610" s="16">
        <v>0</v>
      </c>
      <c r="AA610" s="16">
        <v>0</v>
      </c>
      <c r="AB610" s="16">
        <v>0</v>
      </c>
      <c r="AC610" s="16">
        <v>0</v>
      </c>
      <c r="AD610" s="16">
        <v>15</v>
      </c>
      <c r="AE610" s="16">
        <v>2</v>
      </c>
      <c r="AF610" s="16" t="s">
        <v>596</v>
      </c>
      <c r="AG610" s="8">
        <v>2</v>
      </c>
      <c r="AH610" s="8">
        <v>2</v>
      </c>
      <c r="AI610" s="8">
        <v>0</v>
      </c>
      <c r="AJ610" s="8">
        <v>3</v>
      </c>
      <c r="AK610" s="16">
        <v>0</v>
      </c>
      <c r="AL610" s="16">
        <v>0</v>
      </c>
      <c r="AM610" s="16">
        <v>0</v>
      </c>
      <c r="AN610" s="13">
        <v>0.2</v>
      </c>
      <c r="AO610" s="13">
        <v>200</v>
      </c>
      <c r="AP610" s="13">
        <v>0</v>
      </c>
      <c r="AQ610" s="13">
        <v>50</v>
      </c>
      <c r="AR610" s="8">
        <v>0</v>
      </c>
      <c r="AS610" s="302" t="s">
        <v>913</v>
      </c>
      <c r="AT610" s="14" t="s">
        <v>909</v>
      </c>
      <c r="AU610" s="13" t="s">
        <v>171</v>
      </c>
      <c r="AV610" s="16">
        <v>10001007</v>
      </c>
      <c r="AW610" s="16">
        <v>21020040</v>
      </c>
      <c r="AX610" s="14" t="s">
        <v>172</v>
      </c>
      <c r="AY610" s="17">
        <v>0</v>
      </c>
      <c r="AZ610" s="15">
        <v>0</v>
      </c>
      <c r="BA610" s="15">
        <v>0</v>
      </c>
      <c r="BB610" s="165" t="str">
        <f t="shared" si="32"/>
        <v>对目标快速突击,所经过的直线区域造成400%伤害+5200点固定伤害并眩晕1秒,如果目标是怪物,则对其造成易伤状态,使其受到伤害额外提升20%,持续10秒</v>
      </c>
      <c r="BC610" s="16">
        <v>0</v>
      </c>
      <c r="BD610" s="13">
        <v>0</v>
      </c>
      <c r="BE610" s="16">
        <v>0</v>
      </c>
      <c r="BF610" s="16">
        <v>0</v>
      </c>
      <c r="BG610" s="16">
        <v>0</v>
      </c>
      <c r="BH610" s="16">
        <v>0</v>
      </c>
      <c r="BI610" s="11">
        <v>0</v>
      </c>
      <c r="BJ610" s="8">
        <v>0</v>
      </c>
      <c r="BK610" s="8">
        <v>0</v>
      </c>
      <c r="BL610" s="8">
        <v>0</v>
      </c>
      <c r="BM610" s="8">
        <v>0</v>
      </c>
      <c r="BN610" s="8">
        <v>0</v>
      </c>
      <c r="BO610" s="8">
        <v>0</v>
      </c>
      <c r="BP610" s="8">
        <v>0</v>
      </c>
      <c r="BQ610" s="43">
        <v>0</v>
      </c>
    </row>
    <row r="611" spans="3:69" ht="20.100000000000001" customHeight="1">
      <c r="C611" s="26">
        <v>61022501</v>
      </c>
      <c r="D611" s="37" t="s">
        <v>2891</v>
      </c>
      <c r="E611" s="26">
        <v>0</v>
      </c>
      <c r="F611" s="26">
        <v>61023101</v>
      </c>
      <c r="G611" s="26">
        <v>0</v>
      </c>
      <c r="H611" s="26">
        <v>0</v>
      </c>
      <c r="I611" s="26">
        <v>20</v>
      </c>
      <c r="J611" s="26">
        <v>5</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914</v>
      </c>
      <c r="AS611" s="37" t="s">
        <v>160</v>
      </c>
      <c r="AT611" s="37" t="s">
        <v>886</v>
      </c>
      <c r="AU611" s="26" t="s">
        <v>910</v>
      </c>
      <c r="AV611" s="26">
        <v>10000009</v>
      </c>
      <c r="AW611" s="26">
        <v>21020050</v>
      </c>
      <c r="AX611" s="37" t="s">
        <v>915</v>
      </c>
      <c r="AY611" s="37">
        <v>0</v>
      </c>
      <c r="AZ611" s="26">
        <v>0</v>
      </c>
      <c r="BA611" s="26">
        <v>0</v>
      </c>
      <c r="BB611" s="164" t="str">
        <f t="shared" ref="BB611:BB616" si="33">"立即对目标范围内的怪物造成"&amp;W611*100&amp;"%攻击伤害+"&amp;X611&amp;"点固定伤害,并附带1秒眩晕效果"</f>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61022502</v>
      </c>
      <c r="D612" s="37" t="s">
        <v>2891</v>
      </c>
      <c r="E612" s="26">
        <v>1</v>
      </c>
      <c r="F612" s="26">
        <v>61023101</v>
      </c>
      <c r="G612" s="26">
        <v>0</v>
      </c>
      <c r="H612" s="26">
        <v>0</v>
      </c>
      <c r="I612" s="26">
        <v>27</v>
      </c>
      <c r="J612" s="26">
        <v>2</v>
      </c>
      <c r="K612" s="26">
        <v>0</v>
      </c>
      <c r="L612" s="26">
        <v>0</v>
      </c>
      <c r="M612" s="26">
        <v>0</v>
      </c>
      <c r="N612" s="26">
        <v>1</v>
      </c>
      <c r="O612" s="26">
        <v>0</v>
      </c>
      <c r="P612" s="26">
        <v>0</v>
      </c>
      <c r="Q612" s="26">
        <v>0</v>
      </c>
      <c r="R612" s="26">
        <v>0</v>
      </c>
      <c r="S612" s="26">
        <v>0</v>
      </c>
      <c r="T612" s="26">
        <v>1</v>
      </c>
      <c r="U612" s="26">
        <v>2</v>
      </c>
      <c r="V612" s="26">
        <v>0</v>
      </c>
      <c r="W612" s="26">
        <v>2.5</v>
      </c>
      <c r="X612" s="26">
        <v>1500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914</v>
      </c>
      <c r="AS612" s="37" t="s">
        <v>160</v>
      </c>
      <c r="AT612" s="37" t="s">
        <v>886</v>
      </c>
      <c r="AU612" s="26" t="s">
        <v>910</v>
      </c>
      <c r="AV612" s="26">
        <v>10000009</v>
      </c>
      <c r="AW612" s="26">
        <v>21020050</v>
      </c>
      <c r="AX612" s="37" t="s">
        <v>915</v>
      </c>
      <c r="AY612" s="37">
        <v>0</v>
      </c>
      <c r="AZ612" s="26">
        <v>0</v>
      </c>
      <c r="BA612" s="26">
        <v>0</v>
      </c>
      <c r="BB612" s="164" t="str">
        <f t="shared" si="33"/>
        <v>立即对目标范围内的怪物造成250%攻击伤害+1500点固定伤害,并附带1秒眩晕效果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61022503</v>
      </c>
      <c r="D613" s="37" t="s">
        <v>2891</v>
      </c>
      <c r="E613" s="26">
        <v>2</v>
      </c>
      <c r="F613" s="26">
        <v>61023101</v>
      </c>
      <c r="G613" s="26">
        <v>0</v>
      </c>
      <c r="H613" s="26">
        <v>0</v>
      </c>
      <c r="I613" s="26">
        <v>32</v>
      </c>
      <c r="J613" s="26">
        <v>2</v>
      </c>
      <c r="K613" s="26">
        <v>0</v>
      </c>
      <c r="L613" s="26">
        <v>0</v>
      </c>
      <c r="M613" s="26">
        <v>0</v>
      </c>
      <c r="N613" s="26">
        <v>1</v>
      </c>
      <c r="O613" s="26">
        <v>0</v>
      </c>
      <c r="P613" s="26">
        <v>0</v>
      </c>
      <c r="Q613" s="26">
        <v>0</v>
      </c>
      <c r="R613" s="26">
        <v>0</v>
      </c>
      <c r="S613" s="26">
        <v>0</v>
      </c>
      <c r="T613" s="26">
        <v>1</v>
      </c>
      <c r="U613" s="26">
        <v>2</v>
      </c>
      <c r="V613" s="26">
        <v>0</v>
      </c>
      <c r="W613" s="26">
        <v>2.5</v>
      </c>
      <c r="X613" s="26">
        <v>2000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914</v>
      </c>
      <c r="AS613" s="37" t="s">
        <v>160</v>
      </c>
      <c r="AT613" s="37" t="s">
        <v>886</v>
      </c>
      <c r="AU613" s="26" t="s">
        <v>910</v>
      </c>
      <c r="AV613" s="26">
        <v>10000009</v>
      </c>
      <c r="AW613" s="26">
        <v>21020050</v>
      </c>
      <c r="AX613" s="37" t="s">
        <v>915</v>
      </c>
      <c r="AY613" s="37">
        <v>0</v>
      </c>
      <c r="AZ613" s="26">
        <v>0</v>
      </c>
      <c r="BA613" s="26">
        <v>0</v>
      </c>
      <c r="BB613" s="164" t="str">
        <f t="shared" si="33"/>
        <v>立即对目标范围内的怪物造成250%攻击伤害+2000点固定伤害,并附带1秒眩晕效果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61022504</v>
      </c>
      <c r="D614" s="37" t="s">
        <v>2891</v>
      </c>
      <c r="E614" s="26">
        <v>3</v>
      </c>
      <c r="F614" s="26">
        <v>61023101</v>
      </c>
      <c r="G614" s="26">
        <v>0</v>
      </c>
      <c r="H614" s="26">
        <v>0</v>
      </c>
      <c r="I614" s="26">
        <v>0</v>
      </c>
      <c r="J614" s="163">
        <v>0</v>
      </c>
      <c r="K614" s="26">
        <v>0</v>
      </c>
      <c r="L614" s="26">
        <v>0</v>
      </c>
      <c r="M614" s="26">
        <v>0</v>
      </c>
      <c r="N614" s="26">
        <v>1</v>
      </c>
      <c r="O614" s="26">
        <v>0</v>
      </c>
      <c r="P614" s="26">
        <v>0</v>
      </c>
      <c r="Q614" s="26">
        <v>0</v>
      </c>
      <c r="R614" s="26">
        <v>0</v>
      </c>
      <c r="S614" s="26">
        <v>0</v>
      </c>
      <c r="T614" s="26">
        <v>1</v>
      </c>
      <c r="U614" s="26">
        <v>2</v>
      </c>
      <c r="V614" s="26">
        <v>0</v>
      </c>
      <c r="W614" s="26">
        <v>2.5</v>
      </c>
      <c r="X614" s="26">
        <v>2500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914</v>
      </c>
      <c r="AS614" s="37" t="s">
        <v>160</v>
      </c>
      <c r="AT614" s="37" t="s">
        <v>886</v>
      </c>
      <c r="AU614" s="26" t="s">
        <v>910</v>
      </c>
      <c r="AV614" s="26">
        <v>10000009</v>
      </c>
      <c r="AW614" s="26">
        <v>21020050</v>
      </c>
      <c r="AX614" s="37" t="s">
        <v>915</v>
      </c>
      <c r="AY614" s="37">
        <v>0</v>
      </c>
      <c r="AZ614" s="26">
        <v>0</v>
      </c>
      <c r="BA614" s="26">
        <v>0</v>
      </c>
      <c r="BB614" s="164" t="str">
        <f t="shared" si="33"/>
        <v>立即对目标范围内的怪物造成250%攻击伤害+2500点固定伤害,并附带1秒眩晕效果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61022505</v>
      </c>
      <c r="D615" s="37" t="s">
        <v>2891</v>
      </c>
      <c r="E615" s="26">
        <v>4</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3000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914</v>
      </c>
      <c r="AS615" s="37" t="s">
        <v>160</v>
      </c>
      <c r="AT615" s="37" t="s">
        <v>886</v>
      </c>
      <c r="AU615" s="26" t="s">
        <v>910</v>
      </c>
      <c r="AV615" s="26">
        <v>10000009</v>
      </c>
      <c r="AW615" s="26">
        <v>21020050</v>
      </c>
      <c r="AX615" s="37" t="s">
        <v>915</v>
      </c>
      <c r="AY615" s="37">
        <v>0</v>
      </c>
      <c r="AZ615" s="26">
        <v>0</v>
      </c>
      <c r="BA615" s="26">
        <v>0</v>
      </c>
      <c r="BB615" s="164" t="str">
        <f t="shared" si="33"/>
        <v>立即对目标范围内的怪物造成250%攻击伤害+3000点固定伤害,并附带1秒眩晕效果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26">
        <v>61022506</v>
      </c>
      <c r="D616" s="37" t="s">
        <v>2891</v>
      </c>
      <c r="E616" s="26">
        <v>5</v>
      </c>
      <c r="F616" s="26">
        <v>61023101</v>
      </c>
      <c r="G616" s="26">
        <v>0</v>
      </c>
      <c r="H616" s="26">
        <v>0</v>
      </c>
      <c r="I616" s="26">
        <v>0</v>
      </c>
      <c r="J616" s="26">
        <v>0</v>
      </c>
      <c r="K616" s="26">
        <v>0</v>
      </c>
      <c r="L616" s="26">
        <v>0</v>
      </c>
      <c r="M616" s="26">
        <v>0</v>
      </c>
      <c r="N616" s="26">
        <v>1</v>
      </c>
      <c r="O616" s="26">
        <v>0</v>
      </c>
      <c r="P616" s="26">
        <v>0</v>
      </c>
      <c r="Q616" s="26">
        <v>0</v>
      </c>
      <c r="R616" s="26">
        <v>0</v>
      </c>
      <c r="S616" s="26">
        <v>0</v>
      </c>
      <c r="T616" s="26">
        <v>1</v>
      </c>
      <c r="U616" s="26">
        <v>2</v>
      </c>
      <c r="V616" s="26">
        <v>0</v>
      </c>
      <c r="W616" s="26">
        <v>2.5</v>
      </c>
      <c r="X616" s="26">
        <v>3500</v>
      </c>
      <c r="Y616" s="26">
        <v>0</v>
      </c>
      <c r="Z616" s="26">
        <v>0</v>
      </c>
      <c r="AA616" s="26">
        <v>0</v>
      </c>
      <c r="AB616" s="26">
        <v>0</v>
      </c>
      <c r="AC616" s="26">
        <v>0</v>
      </c>
      <c r="AD616" s="26">
        <v>9</v>
      </c>
      <c r="AE616" s="26">
        <v>1</v>
      </c>
      <c r="AF616" s="26">
        <v>3.5</v>
      </c>
      <c r="AG616" s="26">
        <v>0</v>
      </c>
      <c r="AH616" s="26">
        <v>0</v>
      </c>
      <c r="AI616" s="26">
        <v>0</v>
      </c>
      <c r="AJ616" s="26">
        <v>3</v>
      </c>
      <c r="AK616" s="26">
        <v>0</v>
      </c>
      <c r="AL616" s="26">
        <v>0</v>
      </c>
      <c r="AM616" s="26">
        <v>0</v>
      </c>
      <c r="AN616" s="26">
        <v>0.3</v>
      </c>
      <c r="AO616" s="26">
        <v>3000</v>
      </c>
      <c r="AP616" s="26">
        <v>0.5</v>
      </c>
      <c r="AQ616" s="26">
        <v>0</v>
      </c>
      <c r="AR616" s="37" t="s">
        <v>914</v>
      </c>
      <c r="AS616" s="37" t="s">
        <v>160</v>
      </c>
      <c r="AT616" s="37" t="s">
        <v>886</v>
      </c>
      <c r="AU616" s="26" t="s">
        <v>910</v>
      </c>
      <c r="AV616" s="26">
        <v>10000009</v>
      </c>
      <c r="AW616" s="26">
        <v>21020050</v>
      </c>
      <c r="AX616" s="37" t="s">
        <v>915</v>
      </c>
      <c r="AY616" s="37">
        <v>0</v>
      </c>
      <c r="AZ616" s="26">
        <v>0</v>
      </c>
      <c r="BA616" s="26">
        <v>0</v>
      </c>
      <c r="BB616" s="164" t="str">
        <f t="shared" si="33"/>
        <v>立即对目标范围内的怪物造成250%攻击伤害+3500点固定伤害,并附带1秒眩晕效果</v>
      </c>
      <c r="BC616" s="26">
        <v>0</v>
      </c>
      <c r="BD616" s="26">
        <v>0</v>
      </c>
      <c r="BE616" s="26">
        <v>0</v>
      </c>
      <c r="BF616" s="26">
        <v>0</v>
      </c>
      <c r="BG616" s="26">
        <v>0</v>
      </c>
      <c r="BH616" s="26">
        <v>0</v>
      </c>
      <c r="BI616" s="19">
        <v>0</v>
      </c>
      <c r="BJ616" s="26">
        <v>1</v>
      </c>
      <c r="BK616" s="26">
        <v>0</v>
      </c>
      <c r="BL616" s="26">
        <v>500</v>
      </c>
      <c r="BM616" s="26">
        <v>0</v>
      </c>
      <c r="BN616" s="26">
        <v>0</v>
      </c>
      <c r="BO616" s="26">
        <v>0</v>
      </c>
      <c r="BP616" s="8">
        <v>0</v>
      </c>
      <c r="BQ616" s="43">
        <v>0</v>
      </c>
    </row>
    <row r="617" spans="3:69" ht="20.100000000000001" customHeight="1">
      <c r="C617" s="16">
        <v>61023101</v>
      </c>
      <c r="D617" s="17" t="s">
        <v>916</v>
      </c>
      <c r="E617" s="13">
        <v>0</v>
      </c>
      <c r="F617" s="16">
        <v>61023101</v>
      </c>
      <c r="G617" s="16">
        <f>C618</f>
        <v>61023102</v>
      </c>
      <c r="H617" s="15">
        <v>0</v>
      </c>
      <c r="I617" s="13">
        <v>18</v>
      </c>
      <c r="J617" s="13">
        <v>5</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917</v>
      </c>
      <c r="AT617" s="17" t="s">
        <v>886</v>
      </c>
      <c r="AU617" s="16" t="s">
        <v>351</v>
      </c>
      <c r="AV617" s="16">
        <v>10000009</v>
      </c>
      <c r="AW617" s="16">
        <v>21020050</v>
      </c>
      <c r="AX617" s="14" t="s">
        <v>888</v>
      </c>
      <c r="AY617" s="17">
        <v>0</v>
      </c>
      <c r="AZ617" s="15">
        <v>0</v>
      </c>
      <c r="BA617" s="15">
        <v>0</v>
      </c>
      <c r="BB617" s="165" t="str">
        <f>"立即对目标范围内的怪物造成"&amp;W617*100&amp;"%攻击伤害+"&amp;X617&amp;"点固定伤害,并附带1秒眩晕效果,对怪物将怪立即拉近至自身攻击范围并将眩晕效果将提升至2秒"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61023102</v>
      </c>
      <c r="D618" s="17" t="s">
        <v>916</v>
      </c>
      <c r="E618" s="13">
        <v>1</v>
      </c>
      <c r="F618" s="16">
        <v>61023101</v>
      </c>
      <c r="G618" s="16">
        <f t="shared" ref="G618:G619" si="34">C619</f>
        <v>61023103</v>
      </c>
      <c r="H618" s="15">
        <v>0</v>
      </c>
      <c r="I618" s="13">
        <v>27</v>
      </c>
      <c r="J618" s="13">
        <v>2</v>
      </c>
      <c r="K618" s="13">
        <v>0</v>
      </c>
      <c r="L618" s="16">
        <v>0</v>
      </c>
      <c r="M618" s="16">
        <v>0</v>
      </c>
      <c r="N618" s="16">
        <v>1</v>
      </c>
      <c r="O618" s="16">
        <v>0</v>
      </c>
      <c r="P618" s="16">
        <v>0</v>
      </c>
      <c r="Q618" s="16">
        <v>0</v>
      </c>
      <c r="R618" s="8">
        <v>0</v>
      </c>
      <c r="S618" s="15">
        <v>0</v>
      </c>
      <c r="T618" s="13">
        <v>1</v>
      </c>
      <c r="U618" s="16">
        <v>2</v>
      </c>
      <c r="V618" s="16">
        <v>0</v>
      </c>
      <c r="W618" s="16">
        <v>2.5</v>
      </c>
      <c r="X618" s="16">
        <v>900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917</v>
      </c>
      <c r="AT618" s="17" t="s">
        <v>886</v>
      </c>
      <c r="AU618" s="16" t="s">
        <v>351</v>
      </c>
      <c r="AV618" s="16">
        <v>10000009</v>
      </c>
      <c r="AW618" s="16">
        <v>21030010</v>
      </c>
      <c r="AX618" s="14" t="s">
        <v>888</v>
      </c>
      <c r="AY618" s="17">
        <v>0</v>
      </c>
      <c r="AZ618" s="15">
        <v>0</v>
      </c>
      <c r="BA618" s="15">
        <v>0</v>
      </c>
      <c r="BB618" s="165" t="str">
        <f t="shared" ref="BB618:BB622" si="35">"立即对目标范围内的怪物造成"&amp;W618*100&amp;"%攻击伤害+"&amp;X618&amp;"点固定伤害,并附带1秒眩晕效果,对怪物将怪立即拉近至自身攻击范围并将眩晕效果将提升至2秒"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61023103</v>
      </c>
      <c r="D619" s="17" t="s">
        <v>916</v>
      </c>
      <c r="E619" s="13">
        <v>2</v>
      </c>
      <c r="F619" s="16">
        <v>61023101</v>
      </c>
      <c r="G619" s="16">
        <f t="shared" si="34"/>
        <v>61023104</v>
      </c>
      <c r="H619" s="15">
        <v>0</v>
      </c>
      <c r="I619" s="13">
        <v>32</v>
      </c>
      <c r="J619" s="13">
        <v>2</v>
      </c>
      <c r="K619" s="13">
        <v>0</v>
      </c>
      <c r="L619" s="16">
        <v>0</v>
      </c>
      <c r="M619" s="16">
        <v>0</v>
      </c>
      <c r="N619" s="16">
        <v>1</v>
      </c>
      <c r="O619" s="16">
        <v>0</v>
      </c>
      <c r="P619" s="16">
        <v>0</v>
      </c>
      <c r="Q619" s="16">
        <v>0</v>
      </c>
      <c r="R619" s="8">
        <v>0</v>
      </c>
      <c r="S619" s="15">
        <v>0</v>
      </c>
      <c r="T619" s="13">
        <v>1</v>
      </c>
      <c r="U619" s="16">
        <v>2</v>
      </c>
      <c r="V619" s="16">
        <v>0</v>
      </c>
      <c r="W619" s="16">
        <v>2.75</v>
      </c>
      <c r="X619" s="16">
        <v>1800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917</v>
      </c>
      <c r="AT619" s="17" t="s">
        <v>886</v>
      </c>
      <c r="AU619" s="16" t="s">
        <v>351</v>
      </c>
      <c r="AV619" s="16">
        <v>10000009</v>
      </c>
      <c r="AW619" s="16">
        <v>21030010</v>
      </c>
      <c r="AX619" s="14" t="s">
        <v>888</v>
      </c>
      <c r="AY619" s="17">
        <v>0</v>
      </c>
      <c r="AZ619" s="15">
        <v>0</v>
      </c>
      <c r="BA619" s="15">
        <v>0</v>
      </c>
      <c r="BB619" s="165" t="str">
        <f t="shared" si="35"/>
        <v>立即对目标范围内的怪物造成275%攻击伤害+1800点固定伤害,并附带1秒眩晕效果,对怪物将怪立即拉近至自身攻击范围并将眩晕效果将提升至2秒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61023104</v>
      </c>
      <c r="D620" s="17" t="s">
        <v>916</v>
      </c>
      <c r="E620" s="13">
        <v>3</v>
      </c>
      <c r="F620" s="16">
        <v>61023101</v>
      </c>
      <c r="G620" s="13">
        <v>0</v>
      </c>
      <c r="H620" s="15">
        <v>0</v>
      </c>
      <c r="I620" s="13">
        <v>0</v>
      </c>
      <c r="J620" s="162">
        <v>0</v>
      </c>
      <c r="K620" s="13">
        <v>0</v>
      </c>
      <c r="L620" s="16">
        <v>0</v>
      </c>
      <c r="M620" s="16">
        <v>0</v>
      </c>
      <c r="N620" s="16">
        <v>1</v>
      </c>
      <c r="O620" s="16">
        <v>0</v>
      </c>
      <c r="P620" s="16">
        <v>0</v>
      </c>
      <c r="Q620" s="16">
        <v>0</v>
      </c>
      <c r="R620" s="8">
        <v>0</v>
      </c>
      <c r="S620" s="15">
        <v>0</v>
      </c>
      <c r="T620" s="13">
        <v>1</v>
      </c>
      <c r="U620" s="16">
        <v>2</v>
      </c>
      <c r="V620" s="16">
        <v>0</v>
      </c>
      <c r="W620" s="16">
        <v>3</v>
      </c>
      <c r="X620" s="16">
        <v>2800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917</v>
      </c>
      <c r="AT620" s="17" t="s">
        <v>886</v>
      </c>
      <c r="AU620" s="16" t="s">
        <v>351</v>
      </c>
      <c r="AV620" s="16">
        <v>10000009</v>
      </c>
      <c r="AW620" s="16">
        <v>21030010</v>
      </c>
      <c r="AX620" s="14" t="s">
        <v>888</v>
      </c>
      <c r="AY620" s="17">
        <v>0</v>
      </c>
      <c r="AZ620" s="15">
        <v>0</v>
      </c>
      <c r="BA620" s="15">
        <v>0</v>
      </c>
      <c r="BB620" s="165" t="str">
        <f t="shared" si="35"/>
        <v>立即对目标范围内的怪物造成300%攻击伤害+2800点固定伤害,并附带1秒眩晕效果,对怪物将怪立即拉近至自身攻击范围并将眩晕效果将提升至2秒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61023105</v>
      </c>
      <c r="D621" s="17" t="s">
        <v>916</v>
      </c>
      <c r="E621" s="13">
        <v>4</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3.25</v>
      </c>
      <c r="X621" s="16">
        <v>4000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917</v>
      </c>
      <c r="AT621" s="17" t="s">
        <v>886</v>
      </c>
      <c r="AU621" s="16" t="s">
        <v>351</v>
      </c>
      <c r="AV621" s="16">
        <v>10000009</v>
      </c>
      <c r="AW621" s="16">
        <v>21030010</v>
      </c>
      <c r="AX621" s="14" t="s">
        <v>888</v>
      </c>
      <c r="AY621" s="17">
        <v>0</v>
      </c>
      <c r="AZ621" s="15">
        <v>0</v>
      </c>
      <c r="BA621" s="15">
        <v>0</v>
      </c>
      <c r="BB621" s="165" t="str">
        <f t="shared" si="35"/>
        <v>立即对目标范围内的怪物造成325%攻击伤害+4000点固定伤害,并附带1秒眩晕效果,对怪物将怪立即拉近至自身攻击范围并将眩晕效果将提升至2秒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16">
        <v>61023106</v>
      </c>
      <c r="D622" s="17" t="s">
        <v>916</v>
      </c>
      <c r="E622" s="13">
        <v>5</v>
      </c>
      <c r="F622" s="16">
        <v>61023101</v>
      </c>
      <c r="G622" s="13">
        <v>0</v>
      </c>
      <c r="H622" s="15">
        <v>0</v>
      </c>
      <c r="I622" s="13">
        <v>0</v>
      </c>
      <c r="J622" s="13">
        <v>0</v>
      </c>
      <c r="K622" s="13">
        <v>0</v>
      </c>
      <c r="L622" s="16">
        <v>0</v>
      </c>
      <c r="M622" s="16">
        <v>0</v>
      </c>
      <c r="N622" s="16">
        <v>1</v>
      </c>
      <c r="O622" s="16">
        <v>0</v>
      </c>
      <c r="P622" s="16">
        <v>0</v>
      </c>
      <c r="Q622" s="16">
        <v>0</v>
      </c>
      <c r="R622" s="8">
        <v>0</v>
      </c>
      <c r="S622" s="15">
        <v>0</v>
      </c>
      <c r="T622" s="13">
        <v>1</v>
      </c>
      <c r="U622" s="16">
        <v>2</v>
      </c>
      <c r="V622" s="16">
        <v>0</v>
      </c>
      <c r="W622" s="16">
        <v>3.5</v>
      </c>
      <c r="X622" s="16">
        <v>5200</v>
      </c>
      <c r="Y622" s="16">
        <v>1</v>
      </c>
      <c r="Z622" s="16">
        <v>0</v>
      </c>
      <c r="AA622" s="16">
        <v>0</v>
      </c>
      <c r="AB622" s="16">
        <v>0</v>
      </c>
      <c r="AC622" s="16">
        <v>0</v>
      </c>
      <c r="AD622" s="16">
        <v>9</v>
      </c>
      <c r="AE622" s="16">
        <v>1</v>
      </c>
      <c r="AF622" s="16">
        <v>3.5</v>
      </c>
      <c r="AG622" s="8">
        <v>0</v>
      </c>
      <c r="AH622" s="8">
        <v>0</v>
      </c>
      <c r="AI622" s="8">
        <v>0</v>
      </c>
      <c r="AJ622" s="8">
        <v>3</v>
      </c>
      <c r="AK622" s="16">
        <v>0</v>
      </c>
      <c r="AL622" s="16">
        <v>0</v>
      </c>
      <c r="AM622" s="16">
        <v>0</v>
      </c>
      <c r="AN622" s="16">
        <v>0.3</v>
      </c>
      <c r="AO622" s="16">
        <v>2000</v>
      </c>
      <c r="AP622" s="16">
        <v>0.5</v>
      </c>
      <c r="AQ622" s="16">
        <v>0</v>
      </c>
      <c r="AR622" s="8">
        <v>0</v>
      </c>
      <c r="AS622" s="301" t="s">
        <v>917</v>
      </c>
      <c r="AT622" s="17" t="s">
        <v>886</v>
      </c>
      <c r="AU622" s="16" t="s">
        <v>351</v>
      </c>
      <c r="AV622" s="16">
        <v>10000009</v>
      </c>
      <c r="AW622" s="16">
        <v>21030010</v>
      </c>
      <c r="AX622" s="14" t="s">
        <v>888</v>
      </c>
      <c r="AY622" s="17">
        <v>0</v>
      </c>
      <c r="AZ622" s="15">
        <v>0</v>
      </c>
      <c r="BA622" s="15">
        <v>0</v>
      </c>
      <c r="BB622" s="165" t="str">
        <f t="shared" si="35"/>
        <v>立即对目标范围内的怪物造成350%攻击伤害+5200点固定伤害,并附带1秒眩晕效果,对怪物将怪立即拉近至自身攻击范围并将眩晕效果将提升至2秒</v>
      </c>
      <c r="BC622" s="16">
        <v>0</v>
      </c>
      <c r="BD622" s="13">
        <v>0</v>
      </c>
      <c r="BE622" s="16">
        <v>0</v>
      </c>
      <c r="BF622" s="16">
        <v>0</v>
      </c>
      <c r="BG622" s="16">
        <v>0</v>
      </c>
      <c r="BH622" s="16">
        <v>0</v>
      </c>
      <c r="BI622" s="11">
        <v>0</v>
      </c>
      <c r="BJ622" s="8">
        <v>1</v>
      </c>
      <c r="BK622" s="8">
        <v>0</v>
      </c>
      <c r="BL622" s="8">
        <v>0</v>
      </c>
      <c r="BM622" s="8">
        <v>0</v>
      </c>
      <c r="BN622" s="8">
        <v>0</v>
      </c>
      <c r="BO622" s="8">
        <v>0</v>
      </c>
      <c r="BP622" s="8">
        <v>0</v>
      </c>
      <c r="BQ622" s="43">
        <v>0</v>
      </c>
    </row>
    <row r="623" spans="3:69" ht="20.100000000000001" customHeight="1">
      <c r="C623" s="8">
        <v>61023201</v>
      </c>
      <c r="D623" s="9" t="s">
        <v>918</v>
      </c>
      <c r="E623" s="8">
        <v>0</v>
      </c>
      <c r="F623" s="8">
        <v>61023201</v>
      </c>
      <c r="G623" s="8">
        <f>C624</f>
        <v>61023202</v>
      </c>
      <c r="H623" s="8">
        <v>0</v>
      </c>
      <c r="I623" s="8">
        <v>25</v>
      </c>
      <c r="J623" s="8">
        <v>5</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919</v>
      </c>
      <c r="AS623" s="8" t="s">
        <v>160</v>
      </c>
      <c r="AT623" s="9" t="s">
        <v>920</v>
      </c>
      <c r="AU623" s="8" t="s">
        <v>856</v>
      </c>
      <c r="AV623" s="8">
        <v>0</v>
      </c>
      <c r="AW623" s="8">
        <v>21030020</v>
      </c>
      <c r="AX623" s="9" t="s">
        <v>162</v>
      </c>
      <c r="AY623" s="9" t="s">
        <v>160</v>
      </c>
      <c r="AZ623" s="8">
        <v>0</v>
      </c>
      <c r="BA623" s="8">
        <v>0</v>
      </c>
      <c r="BB623" s="167" t="s">
        <v>921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61023202</v>
      </c>
      <c r="D624" s="9" t="s">
        <v>918</v>
      </c>
      <c r="E624" s="8">
        <v>1</v>
      </c>
      <c r="F624" s="8">
        <v>61023201</v>
      </c>
      <c r="G624" s="8">
        <f t="shared" ref="G624:G625" si="36">C625</f>
        <v>61023203</v>
      </c>
      <c r="H624" s="8">
        <v>0</v>
      </c>
      <c r="I624" s="8">
        <v>32</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922</v>
      </c>
      <c r="AS624" s="8" t="s">
        <v>160</v>
      </c>
      <c r="AT624" s="9" t="s">
        <v>920</v>
      </c>
      <c r="AU624" s="8" t="s">
        <v>856</v>
      </c>
      <c r="AV624" s="8">
        <v>0</v>
      </c>
      <c r="AW624" s="8">
        <v>21030020</v>
      </c>
      <c r="AX624" s="9" t="s">
        <v>162</v>
      </c>
      <c r="AY624" s="9" t="s">
        <v>160</v>
      </c>
      <c r="AZ624" s="8">
        <v>0</v>
      </c>
      <c r="BA624" s="8">
        <v>0</v>
      </c>
      <c r="BB624" s="167" t="s">
        <v>923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61023203</v>
      </c>
      <c r="D625" s="9" t="s">
        <v>918</v>
      </c>
      <c r="E625" s="8">
        <v>2</v>
      </c>
      <c r="F625" s="8">
        <v>61023201</v>
      </c>
      <c r="G625" s="8">
        <f t="shared" si="36"/>
        <v>61023204</v>
      </c>
      <c r="H625" s="8">
        <v>0</v>
      </c>
      <c r="I625" s="8">
        <v>37</v>
      </c>
      <c r="J625" s="8">
        <v>2</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924</v>
      </c>
      <c r="AS625" s="8" t="s">
        <v>160</v>
      </c>
      <c r="AT625" s="9" t="s">
        <v>920</v>
      </c>
      <c r="AU625" s="8" t="s">
        <v>856</v>
      </c>
      <c r="AV625" s="8">
        <v>0</v>
      </c>
      <c r="AW625" s="8">
        <v>21030020</v>
      </c>
      <c r="AX625" s="9" t="s">
        <v>162</v>
      </c>
      <c r="AY625" s="9" t="s">
        <v>160</v>
      </c>
      <c r="AZ625" s="8">
        <v>0</v>
      </c>
      <c r="BA625" s="8">
        <v>0</v>
      </c>
      <c r="BB625" s="167" t="s">
        <v>925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61023204</v>
      </c>
      <c r="D626" s="9" t="s">
        <v>918</v>
      </c>
      <c r="E626" s="8">
        <v>3</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926</v>
      </c>
      <c r="AS626" s="8" t="s">
        <v>160</v>
      </c>
      <c r="AT626" s="9" t="s">
        <v>920</v>
      </c>
      <c r="AU626" s="8" t="s">
        <v>856</v>
      </c>
      <c r="AV626" s="8">
        <v>0</v>
      </c>
      <c r="AW626" s="8">
        <v>21030020</v>
      </c>
      <c r="AX626" s="9" t="s">
        <v>162</v>
      </c>
      <c r="AY626" s="9" t="s">
        <v>160</v>
      </c>
      <c r="AZ626" s="8">
        <v>0</v>
      </c>
      <c r="BA626" s="8">
        <v>0</v>
      </c>
      <c r="BB626" s="167" t="s">
        <v>927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61023205</v>
      </c>
      <c r="D627" s="9" t="s">
        <v>918</v>
      </c>
      <c r="E627" s="8">
        <v>4</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928</v>
      </c>
      <c r="AS627" s="8" t="s">
        <v>160</v>
      </c>
      <c r="AT627" s="9" t="s">
        <v>920</v>
      </c>
      <c r="AU627" s="8" t="s">
        <v>856</v>
      </c>
      <c r="AV627" s="8">
        <v>0</v>
      </c>
      <c r="AW627" s="8">
        <v>21030020</v>
      </c>
      <c r="AX627" s="9" t="s">
        <v>162</v>
      </c>
      <c r="AY627" s="9" t="s">
        <v>160</v>
      </c>
      <c r="AZ627" s="8">
        <v>0</v>
      </c>
      <c r="BA627" s="8">
        <v>0</v>
      </c>
      <c r="BB627" s="167" t="s">
        <v>929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8">
        <v>61023206</v>
      </c>
      <c r="D628" s="9" t="s">
        <v>918</v>
      </c>
      <c r="E628" s="8">
        <v>5</v>
      </c>
      <c r="F628" s="8">
        <v>61023201</v>
      </c>
      <c r="G628" s="8">
        <v>0</v>
      </c>
      <c r="H628" s="8">
        <v>0</v>
      </c>
      <c r="I628" s="8">
        <v>0</v>
      </c>
      <c r="J628" s="8">
        <v>0</v>
      </c>
      <c r="K628" s="8">
        <v>0</v>
      </c>
      <c r="L628" s="8">
        <v>1</v>
      </c>
      <c r="M628" s="8">
        <v>0</v>
      </c>
      <c r="N628" s="8">
        <v>1</v>
      </c>
      <c r="O628" s="8">
        <v>0</v>
      </c>
      <c r="P628" s="8">
        <v>0</v>
      </c>
      <c r="Q628" s="8">
        <v>0</v>
      </c>
      <c r="R628" s="8">
        <v>0</v>
      </c>
      <c r="S628" s="8">
        <v>0</v>
      </c>
      <c r="T628" s="8">
        <v>1</v>
      </c>
      <c r="U628" s="8">
        <v>2</v>
      </c>
      <c r="V628" s="8">
        <v>0</v>
      </c>
      <c r="W628" s="8">
        <v>0</v>
      </c>
      <c r="X628" s="8">
        <v>0</v>
      </c>
      <c r="Y628" s="8">
        <v>0</v>
      </c>
      <c r="Z628" s="8">
        <v>0</v>
      </c>
      <c r="AA628" s="8">
        <v>0</v>
      </c>
      <c r="AB628" s="8">
        <v>0</v>
      </c>
      <c r="AC628" s="8">
        <v>0</v>
      </c>
      <c r="AD628" s="8">
        <v>18</v>
      </c>
      <c r="AE628" s="8">
        <v>0</v>
      </c>
      <c r="AF628" s="8">
        <v>0</v>
      </c>
      <c r="AG628" s="8">
        <v>2</v>
      </c>
      <c r="AH628" s="8">
        <v>0</v>
      </c>
      <c r="AI628" s="8">
        <v>0</v>
      </c>
      <c r="AJ628" s="8">
        <v>0</v>
      </c>
      <c r="AK628" s="8">
        <v>0</v>
      </c>
      <c r="AL628" s="8">
        <v>0</v>
      </c>
      <c r="AM628" s="8">
        <v>0</v>
      </c>
      <c r="AN628" s="8">
        <v>0</v>
      </c>
      <c r="AO628" s="8">
        <v>1000</v>
      </c>
      <c r="AP628" s="8">
        <v>0</v>
      </c>
      <c r="AQ628" s="8">
        <v>0</v>
      </c>
      <c r="AR628" s="293" t="s">
        <v>930</v>
      </c>
      <c r="AS628" s="8" t="s">
        <v>160</v>
      </c>
      <c r="AT628" s="9" t="s">
        <v>920</v>
      </c>
      <c r="AU628" s="8" t="s">
        <v>856</v>
      </c>
      <c r="AV628" s="8">
        <v>0</v>
      </c>
      <c r="AW628" s="8">
        <v>21030020</v>
      </c>
      <c r="AX628" s="9" t="s">
        <v>162</v>
      </c>
      <c r="AY628" s="9" t="s">
        <v>160</v>
      </c>
      <c r="AZ628" s="8">
        <v>0</v>
      </c>
      <c r="BA628" s="8">
        <v>0</v>
      </c>
      <c r="BB628" s="167" t="s">
        <v>931</v>
      </c>
      <c r="BC628" s="8">
        <v>0</v>
      </c>
      <c r="BD628" s="8">
        <v>0</v>
      </c>
      <c r="BE628" s="8">
        <v>0</v>
      </c>
      <c r="BF628" s="8">
        <v>0</v>
      </c>
      <c r="BG628" s="8">
        <v>0</v>
      </c>
      <c r="BH628" s="8">
        <v>0</v>
      </c>
      <c r="BI628" s="168">
        <v>0</v>
      </c>
      <c r="BJ628" s="8">
        <v>0</v>
      </c>
      <c r="BK628" s="8">
        <v>0</v>
      </c>
      <c r="BL628" s="8">
        <v>0</v>
      </c>
      <c r="BM628" s="8">
        <v>0</v>
      </c>
      <c r="BN628" s="8">
        <v>0</v>
      </c>
      <c r="BO628" s="8">
        <v>0</v>
      </c>
      <c r="BP628" s="8">
        <v>0</v>
      </c>
      <c r="BQ628" s="43">
        <v>0</v>
      </c>
    </row>
    <row r="629" spans="3:69" ht="20.100000000000001" customHeight="1">
      <c r="C629" s="16">
        <v>61023301</v>
      </c>
      <c r="D629" s="17" t="s">
        <v>932</v>
      </c>
      <c r="E629" s="13">
        <v>0</v>
      </c>
      <c r="F629" s="16">
        <v>61023301</v>
      </c>
      <c r="G629" s="16">
        <f>C630</f>
        <v>61023302</v>
      </c>
      <c r="H629" s="15">
        <v>0</v>
      </c>
      <c r="I629" s="13">
        <v>30</v>
      </c>
      <c r="J629" s="16">
        <v>5</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933</v>
      </c>
      <c r="AT629" s="17" t="s">
        <v>161</v>
      </c>
      <c r="AU629" s="16" t="s">
        <v>662</v>
      </c>
      <c r="AV629" s="16">
        <v>10004004</v>
      </c>
      <c r="AW629" s="16">
        <v>21030030</v>
      </c>
      <c r="AX629" s="17" t="s">
        <v>934</v>
      </c>
      <c r="AY629" s="17" t="s">
        <v>554</v>
      </c>
      <c r="AZ629" s="15">
        <v>0</v>
      </c>
      <c r="BA629" s="15">
        <v>0</v>
      </c>
      <c r="BB629" s="165" t="str">
        <f>"释放出3个法球,持续对周围造成每秒造成"&amp;W629*100&amp;"%攻击伤害+"&amp;X629&amp;"点固定伤害,并降低目标攻击速度50%和使其受到的伤害提升20%,持续6秒"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61023302</v>
      </c>
      <c r="D630" s="17" t="s">
        <v>932</v>
      </c>
      <c r="E630" s="13">
        <v>1</v>
      </c>
      <c r="F630" s="16">
        <v>61023301</v>
      </c>
      <c r="G630" s="16">
        <f t="shared" ref="G630:G631" si="37">C631</f>
        <v>61023303</v>
      </c>
      <c r="H630" s="15">
        <v>0</v>
      </c>
      <c r="I630" s="13">
        <v>37</v>
      </c>
      <c r="J630" s="16">
        <v>2</v>
      </c>
      <c r="K630" s="13">
        <v>0</v>
      </c>
      <c r="L630" s="16">
        <v>0</v>
      </c>
      <c r="M630" s="16">
        <v>0</v>
      </c>
      <c r="N630" s="16">
        <v>1</v>
      </c>
      <c r="O630" s="16">
        <v>0</v>
      </c>
      <c r="P630" s="16">
        <v>0</v>
      </c>
      <c r="Q630" s="16">
        <v>0</v>
      </c>
      <c r="R630" s="8">
        <v>0</v>
      </c>
      <c r="S630" s="15">
        <v>0</v>
      </c>
      <c r="T630" s="13">
        <v>1</v>
      </c>
      <c r="U630" s="16">
        <v>2</v>
      </c>
      <c r="V630" s="16">
        <v>0</v>
      </c>
      <c r="W630" s="16">
        <v>1.1000000000000001</v>
      </c>
      <c r="X630" s="16">
        <v>900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933</v>
      </c>
      <c r="AT630" s="17" t="s">
        <v>161</v>
      </c>
      <c r="AU630" s="16" t="s">
        <v>662</v>
      </c>
      <c r="AV630" s="16">
        <v>10004004</v>
      </c>
      <c r="AW630" s="16">
        <v>21030030</v>
      </c>
      <c r="AX630" s="17" t="s">
        <v>934</v>
      </c>
      <c r="AY630" s="17" t="s">
        <v>554</v>
      </c>
      <c r="AZ630" s="15">
        <v>0</v>
      </c>
      <c r="BA630" s="15">
        <v>0</v>
      </c>
      <c r="BB630" s="165" t="str">
        <f t="shared" ref="BB630:BB634" si="38">"释放出3个法球,持续对周围造成每秒造成"&amp;W630*100&amp;"%攻击伤害+"&amp;X630&amp;"点固定伤害,并降低目标攻击速度50%和使其受到的伤害提升20%,持续6秒"</f>
        <v>释放出3个法球,持续对周围造成每秒造成110%攻击伤害+900点固定伤害,并降低目标攻击速度50%和使其受到的伤害提升20%,持续6秒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61023303</v>
      </c>
      <c r="D631" s="17" t="s">
        <v>932</v>
      </c>
      <c r="E631" s="13">
        <v>2</v>
      </c>
      <c r="F631" s="16">
        <v>61023301</v>
      </c>
      <c r="G631" s="16">
        <f t="shared" si="37"/>
        <v>61023304</v>
      </c>
      <c r="H631" s="15">
        <v>0</v>
      </c>
      <c r="I631" s="13">
        <v>42</v>
      </c>
      <c r="J631" s="16">
        <v>2</v>
      </c>
      <c r="K631" s="13">
        <v>0</v>
      </c>
      <c r="L631" s="16">
        <v>0</v>
      </c>
      <c r="M631" s="16">
        <v>0</v>
      </c>
      <c r="N631" s="16">
        <v>1</v>
      </c>
      <c r="O631" s="16">
        <v>0</v>
      </c>
      <c r="P631" s="16">
        <v>0</v>
      </c>
      <c r="Q631" s="16">
        <v>0</v>
      </c>
      <c r="R631" s="8">
        <v>0</v>
      </c>
      <c r="S631" s="15">
        <v>0</v>
      </c>
      <c r="T631" s="13">
        <v>1</v>
      </c>
      <c r="U631" s="16">
        <v>2</v>
      </c>
      <c r="V631" s="16">
        <v>0</v>
      </c>
      <c r="W631" s="16">
        <v>1.2</v>
      </c>
      <c r="X631" s="16">
        <v>1800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933</v>
      </c>
      <c r="AT631" s="17" t="s">
        <v>161</v>
      </c>
      <c r="AU631" s="16" t="s">
        <v>662</v>
      </c>
      <c r="AV631" s="16">
        <v>10004004</v>
      </c>
      <c r="AW631" s="16">
        <v>21030030</v>
      </c>
      <c r="AX631" s="17" t="s">
        <v>934</v>
      </c>
      <c r="AY631" s="17" t="s">
        <v>554</v>
      </c>
      <c r="AZ631" s="15">
        <v>0</v>
      </c>
      <c r="BA631" s="15">
        <v>0</v>
      </c>
      <c r="BB631" s="165" t="str">
        <f t="shared" si="38"/>
        <v>释放出3个法球,持续对周围造成每秒造成120%攻击伤害+1800点固定伤害,并降低目标攻击速度50%和使其受到的伤害提升20%,持续6秒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61023304</v>
      </c>
      <c r="D632" s="17" t="s">
        <v>932</v>
      </c>
      <c r="E632" s="13">
        <v>3</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1.3</v>
      </c>
      <c r="X632" s="16">
        <v>2800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933</v>
      </c>
      <c r="AT632" s="17" t="s">
        <v>161</v>
      </c>
      <c r="AU632" s="16" t="s">
        <v>662</v>
      </c>
      <c r="AV632" s="16">
        <v>10004004</v>
      </c>
      <c r="AW632" s="16">
        <v>21030030</v>
      </c>
      <c r="AX632" s="17" t="s">
        <v>934</v>
      </c>
      <c r="AY632" s="17" t="s">
        <v>554</v>
      </c>
      <c r="AZ632" s="15">
        <v>0</v>
      </c>
      <c r="BA632" s="15">
        <v>0</v>
      </c>
      <c r="BB632" s="165" t="str">
        <f t="shared" si="38"/>
        <v>释放出3个法球,持续对周围造成每秒造成130%攻击伤害+2800点固定伤害,并降低目标攻击速度50%和使其受到的伤害提升20%,持续6秒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61023305</v>
      </c>
      <c r="D633" s="17" t="s">
        <v>932</v>
      </c>
      <c r="E633" s="13">
        <v>4</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1.4</v>
      </c>
      <c r="X633" s="16">
        <v>4000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933</v>
      </c>
      <c r="AT633" s="17" t="s">
        <v>161</v>
      </c>
      <c r="AU633" s="16" t="s">
        <v>662</v>
      </c>
      <c r="AV633" s="16">
        <v>10004004</v>
      </c>
      <c r="AW633" s="16">
        <v>21030030</v>
      </c>
      <c r="AX633" s="17" t="s">
        <v>934</v>
      </c>
      <c r="AY633" s="17" t="s">
        <v>554</v>
      </c>
      <c r="AZ633" s="15">
        <v>0</v>
      </c>
      <c r="BA633" s="15">
        <v>0</v>
      </c>
      <c r="BB633" s="165" t="str">
        <f t="shared" si="38"/>
        <v>释放出3个法球,持续对周围造成每秒造成140%攻击伤害+4000点固定伤害,并降低目标攻击速度50%和使其受到的伤害提升20%,持续6秒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61023306</v>
      </c>
      <c r="D634" s="17" t="s">
        <v>932</v>
      </c>
      <c r="E634" s="13">
        <v>5</v>
      </c>
      <c r="F634" s="16">
        <v>61023301</v>
      </c>
      <c r="G634" s="13">
        <v>0</v>
      </c>
      <c r="H634" s="15">
        <v>0</v>
      </c>
      <c r="I634" s="16">
        <v>0</v>
      </c>
      <c r="J634" s="16">
        <v>0</v>
      </c>
      <c r="K634" s="13">
        <v>0</v>
      </c>
      <c r="L634" s="16">
        <v>0</v>
      </c>
      <c r="M634" s="16">
        <v>0</v>
      </c>
      <c r="N634" s="16">
        <v>1</v>
      </c>
      <c r="O634" s="16">
        <v>0</v>
      </c>
      <c r="P634" s="16">
        <v>0</v>
      </c>
      <c r="Q634" s="16">
        <v>0</v>
      </c>
      <c r="R634" s="8">
        <v>0</v>
      </c>
      <c r="S634" s="15">
        <v>0</v>
      </c>
      <c r="T634" s="13">
        <v>1</v>
      </c>
      <c r="U634" s="16">
        <v>2</v>
      </c>
      <c r="V634" s="16">
        <v>0</v>
      </c>
      <c r="W634" s="16">
        <v>1.5</v>
      </c>
      <c r="X634" s="16">
        <v>5200</v>
      </c>
      <c r="Y634" s="16">
        <v>0</v>
      </c>
      <c r="Z634" s="16">
        <v>0</v>
      </c>
      <c r="AA634" s="16">
        <v>0</v>
      </c>
      <c r="AB634" s="16">
        <v>0</v>
      </c>
      <c r="AC634" s="16">
        <v>0</v>
      </c>
      <c r="AD634" s="16">
        <v>12</v>
      </c>
      <c r="AE634" s="16">
        <v>1</v>
      </c>
      <c r="AF634" s="16">
        <v>2</v>
      </c>
      <c r="AG634" s="8">
        <v>2</v>
      </c>
      <c r="AH634" s="8">
        <v>0</v>
      </c>
      <c r="AI634" s="8">
        <v>0</v>
      </c>
      <c r="AJ634" s="8">
        <v>2</v>
      </c>
      <c r="AK634" s="16">
        <v>0</v>
      </c>
      <c r="AL634" s="16">
        <v>0</v>
      </c>
      <c r="AM634" s="16">
        <v>0</v>
      </c>
      <c r="AN634" s="16">
        <v>0.5</v>
      </c>
      <c r="AO634" s="16">
        <v>10000</v>
      </c>
      <c r="AP634" s="16">
        <v>0.5</v>
      </c>
      <c r="AQ634" s="16">
        <v>100</v>
      </c>
      <c r="AR634" s="8">
        <v>0</v>
      </c>
      <c r="AS634" s="301" t="s">
        <v>933</v>
      </c>
      <c r="AT634" s="17" t="s">
        <v>161</v>
      </c>
      <c r="AU634" s="16" t="s">
        <v>662</v>
      </c>
      <c r="AV634" s="16">
        <v>10004004</v>
      </c>
      <c r="AW634" s="16">
        <v>21030030</v>
      </c>
      <c r="AX634" s="17" t="s">
        <v>934</v>
      </c>
      <c r="AY634" s="17" t="s">
        <v>554</v>
      </c>
      <c r="AZ634" s="15">
        <v>0</v>
      </c>
      <c r="BA634" s="15">
        <v>0</v>
      </c>
      <c r="BB634" s="165" t="str">
        <f t="shared" si="38"/>
        <v>释放出3个法球,持续对周围造成每秒造成150%攻击伤害+5200点固定伤害,并降低目标攻击速度50%和使其受到的伤害提升20%,持续6秒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61023401</v>
      </c>
      <c r="D635" s="17" t="s">
        <v>935</v>
      </c>
      <c r="E635" s="13">
        <v>0</v>
      </c>
      <c r="F635" s="16">
        <v>61023401</v>
      </c>
      <c r="G635" s="16">
        <f>C636</f>
        <v>61023402</v>
      </c>
      <c r="H635" s="15">
        <v>0</v>
      </c>
      <c r="I635" s="13">
        <v>35</v>
      </c>
      <c r="J635" s="13">
        <v>5</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936</v>
      </c>
      <c r="AT635" s="17" t="s">
        <v>890</v>
      </c>
      <c r="AU635" s="16" t="s">
        <v>856</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61023402</v>
      </c>
      <c r="D636" s="17" t="s">
        <v>935</v>
      </c>
      <c r="E636" s="13">
        <v>1</v>
      </c>
      <c r="F636" s="16">
        <v>61023401</v>
      </c>
      <c r="G636" s="16">
        <f t="shared" ref="G636:G637" si="39">C637</f>
        <v>61023403</v>
      </c>
      <c r="H636" s="15">
        <v>0</v>
      </c>
      <c r="I636" s="13">
        <v>42</v>
      </c>
      <c r="J636" s="13">
        <v>2</v>
      </c>
      <c r="K636" s="13">
        <v>0</v>
      </c>
      <c r="L636" s="16">
        <v>0</v>
      </c>
      <c r="M636" s="16">
        <v>0</v>
      </c>
      <c r="N636" s="16">
        <v>1</v>
      </c>
      <c r="O636" s="16">
        <v>0</v>
      </c>
      <c r="P636" s="16">
        <v>0</v>
      </c>
      <c r="Q636" s="16">
        <v>0</v>
      </c>
      <c r="R636" s="8">
        <v>0</v>
      </c>
      <c r="S636" s="15">
        <v>0</v>
      </c>
      <c r="T636" s="13">
        <v>1</v>
      </c>
      <c r="U636" s="16">
        <v>2</v>
      </c>
      <c r="V636" s="16">
        <v>0</v>
      </c>
      <c r="W636" s="16">
        <v>0.8</v>
      </c>
      <c r="X636" s="16">
        <v>500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936</v>
      </c>
      <c r="AT636" s="17" t="s">
        <v>890</v>
      </c>
      <c r="AU636" s="16" t="s">
        <v>856</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"在脚底下立即释放法术,在此范围内的目标每秒造成"&amp;W636*100&amp;"%攻击伤害+"&amp;X636&amp;"点固定伤害,己方伤害提升20%,目标移动速度降低20%,持续20秒"</f>
        <v>在脚底下立即释放法术,在此范围内的目标每秒造成80%攻击伤害+500点固定伤害,己方伤害提升20%,目标移动速度降低20%,持续20秒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61023403</v>
      </c>
      <c r="D637" s="17" t="s">
        <v>935</v>
      </c>
      <c r="E637" s="13">
        <v>2</v>
      </c>
      <c r="F637" s="16">
        <v>61023401</v>
      </c>
      <c r="G637" s="16">
        <f t="shared" si="39"/>
        <v>61023404</v>
      </c>
      <c r="H637" s="15">
        <v>0</v>
      </c>
      <c r="I637" s="13">
        <v>47</v>
      </c>
      <c r="J637" s="13">
        <v>2</v>
      </c>
      <c r="K637" s="13">
        <v>0</v>
      </c>
      <c r="L637" s="16">
        <v>0</v>
      </c>
      <c r="M637" s="16">
        <v>0</v>
      </c>
      <c r="N637" s="16">
        <v>1</v>
      </c>
      <c r="O637" s="16">
        <v>0</v>
      </c>
      <c r="P637" s="16">
        <v>0</v>
      </c>
      <c r="Q637" s="16">
        <v>0</v>
      </c>
      <c r="R637" s="8">
        <v>0</v>
      </c>
      <c r="S637" s="15">
        <v>0</v>
      </c>
      <c r="T637" s="13">
        <v>1</v>
      </c>
      <c r="U637" s="16">
        <v>2</v>
      </c>
      <c r="V637" s="16">
        <v>0</v>
      </c>
      <c r="W637" s="16">
        <v>0.9</v>
      </c>
      <c r="X637" s="16">
        <v>800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937</v>
      </c>
      <c r="AT637" s="17" t="s">
        <v>890</v>
      </c>
      <c r="AU637" s="16" t="s">
        <v>856</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"在脚底下立即释放法术,在此范围内的目标每秒造成"&amp;W637*100&amp;"%攻击伤害+"&amp;X637&amp;"点固定伤害,己方伤害提升25%,目标移动速度降低20%,持续20秒"</f>
        <v>在脚底下立即释放法术,在此范围内的目标每秒造成90%攻击伤害+800点固定伤害,己方伤害提升25%,目标移动速度降低20%,持续20秒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61023404</v>
      </c>
      <c r="D638" s="17" t="s">
        <v>935</v>
      </c>
      <c r="E638" s="13">
        <v>3</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v>
      </c>
      <c r="X638" s="16">
        <v>1150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938</v>
      </c>
      <c r="AT638" s="17" t="s">
        <v>890</v>
      </c>
      <c r="AU638" s="16" t="s">
        <v>856</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"在脚底下立即释放法术,在此范围内的目标每秒造成"&amp;W638*100&amp;"%攻击伤害+"&amp;X638&amp;"点固定伤害,己方伤害提升30%,目标移动速度降低20%,持续20秒"</f>
        <v>在脚底下立即释放法术,在此范围内的目标每秒造成100%攻击伤害+1150点固定伤害,己方伤害提升30%,目标移动速度降低20%,持续20秒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61023405</v>
      </c>
      <c r="D639" s="17" t="s">
        <v>935</v>
      </c>
      <c r="E639" s="13">
        <v>4</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1.1000000000000001</v>
      </c>
      <c r="X639" s="16">
        <v>1550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939</v>
      </c>
      <c r="AT639" s="17" t="s">
        <v>890</v>
      </c>
      <c r="AU639" s="16" t="s">
        <v>856</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"在脚底下立即释放法术,在此范围内的目标每秒造成"&amp;W639*100&amp;"%攻击伤害+"&amp;X639&amp;"点固定伤害,己方伤害提升35%,目标移动速度降低20%,持续20秒"</f>
        <v>在脚底下立即释放法术,在此范围内的目标每秒造成110%攻击伤害+1550点固定伤害,己方伤害提升35%,目标移动速度降低20%,持续20秒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20.100000000000001" customHeight="1">
      <c r="C640" s="16">
        <v>61023406</v>
      </c>
      <c r="D640" s="17" t="s">
        <v>935</v>
      </c>
      <c r="E640" s="13">
        <v>5</v>
      </c>
      <c r="F640" s="16">
        <v>61023401</v>
      </c>
      <c r="G640" s="13">
        <v>0</v>
      </c>
      <c r="H640" s="15">
        <v>0</v>
      </c>
      <c r="I640" s="16">
        <v>0</v>
      </c>
      <c r="J640" s="13">
        <v>0</v>
      </c>
      <c r="K640" s="13">
        <v>0</v>
      </c>
      <c r="L640" s="16">
        <v>0</v>
      </c>
      <c r="M640" s="16">
        <v>0</v>
      </c>
      <c r="N640" s="16">
        <v>1</v>
      </c>
      <c r="O640" s="16">
        <v>0</v>
      </c>
      <c r="P640" s="16">
        <v>0</v>
      </c>
      <c r="Q640" s="16">
        <v>0</v>
      </c>
      <c r="R640" s="8">
        <v>0</v>
      </c>
      <c r="S640" s="15">
        <v>0</v>
      </c>
      <c r="T640" s="13">
        <v>1</v>
      </c>
      <c r="U640" s="16">
        <v>2</v>
      </c>
      <c r="V640" s="16">
        <v>0</v>
      </c>
      <c r="W640" s="16">
        <v>1.2</v>
      </c>
      <c r="X640" s="16">
        <v>2050</v>
      </c>
      <c r="Y640" s="16">
        <v>0</v>
      </c>
      <c r="Z640" s="16">
        <v>0</v>
      </c>
      <c r="AA640" s="16">
        <v>0</v>
      </c>
      <c r="AB640" s="16">
        <v>0</v>
      </c>
      <c r="AC640" s="16">
        <v>0</v>
      </c>
      <c r="AD640" s="16">
        <v>30</v>
      </c>
      <c r="AE640" s="16">
        <v>1</v>
      </c>
      <c r="AF640" s="16">
        <v>3</v>
      </c>
      <c r="AG640" s="8">
        <v>2</v>
      </c>
      <c r="AH640" s="8">
        <v>0</v>
      </c>
      <c r="AI640" s="8">
        <v>0</v>
      </c>
      <c r="AJ640" s="8">
        <v>1.5</v>
      </c>
      <c r="AK640" s="16">
        <v>0</v>
      </c>
      <c r="AL640" s="16">
        <v>0</v>
      </c>
      <c r="AM640" s="16">
        <v>0</v>
      </c>
      <c r="AN640" s="16">
        <v>0.5</v>
      </c>
      <c r="AO640" s="16">
        <v>20000</v>
      </c>
      <c r="AP640" s="16">
        <v>0.5</v>
      </c>
      <c r="AQ640" s="16">
        <v>0</v>
      </c>
      <c r="AR640" s="8">
        <v>0</v>
      </c>
      <c r="AS640" s="301" t="s">
        <v>940</v>
      </c>
      <c r="AT640" s="17" t="s">
        <v>890</v>
      </c>
      <c r="AU640" s="16" t="s">
        <v>856</v>
      </c>
      <c r="AV640" s="16">
        <v>10002001</v>
      </c>
      <c r="AW640" s="16">
        <v>21030040</v>
      </c>
      <c r="AX640" s="17" t="s">
        <v>232</v>
      </c>
      <c r="AY640" s="17" t="s">
        <v>262</v>
      </c>
      <c r="AZ640" s="15">
        <v>0</v>
      </c>
      <c r="BA640" s="15">
        <v>0</v>
      </c>
      <c r="BB640" s="165" t="str">
        <f>"在脚底下立即释放法术,在此范围内的目标每秒造成"&amp;W640*100&amp;"%攻击伤害+"&amp;X640&amp;"点固定伤害,己方伤害提升40%,目标移动速度降低20%,持续20秒"</f>
        <v>在脚底下立即释放法术,在此范围内的目标每秒造成120%攻击伤害+2050点固定伤害,己方伤害提升40%,目标移动速度降低20%,持续20秒</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62011101</v>
      </c>
      <c r="D641" s="17" t="s">
        <v>850</v>
      </c>
      <c r="E641" s="13">
        <v>0</v>
      </c>
      <c r="F641" s="16">
        <v>62011101</v>
      </c>
      <c r="G641" s="16">
        <f>C642</f>
        <v>62011102</v>
      </c>
      <c r="H641" s="15">
        <v>3</v>
      </c>
      <c r="I641" s="13">
        <v>1</v>
      </c>
      <c r="J641" s="13">
        <v>5</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941</v>
      </c>
      <c r="AV641" s="16">
        <v>10000006</v>
      </c>
      <c r="AW641" s="16">
        <v>21100010</v>
      </c>
      <c r="AX641" s="17" t="s">
        <v>162</v>
      </c>
      <c r="AY641" s="17">
        <v>0</v>
      </c>
      <c r="AZ641" s="15">
        <v>0</v>
      </c>
      <c r="BA641" s="15">
        <v>0</v>
      </c>
      <c r="BB641" s="165" t="str">
        <f>"立即对目标范围内的怪物造成"&amp;W641*100&amp;"%攻击伤害+"&amp;X641&amp;"点固定伤害"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62011102</v>
      </c>
      <c r="D642" s="17" t="s">
        <v>850</v>
      </c>
      <c r="E642" s="13">
        <v>1</v>
      </c>
      <c r="F642" s="16">
        <v>62011101</v>
      </c>
      <c r="G642" s="16">
        <f t="shared" ref="G642:G643" si="40">C643</f>
        <v>62011103</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2.25</v>
      </c>
      <c r="X642" s="16">
        <v>900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941</v>
      </c>
      <c r="AV642" s="16">
        <v>10000006</v>
      </c>
      <c r="AW642" s="16">
        <v>21100010</v>
      </c>
      <c r="AX642" s="17" t="s">
        <v>162</v>
      </c>
      <c r="AY642" s="17">
        <v>0</v>
      </c>
      <c r="AZ642" s="15">
        <v>0</v>
      </c>
      <c r="BA642" s="15">
        <v>0</v>
      </c>
      <c r="BB642" s="165" t="str">
        <f t="shared" ref="BB642:BB646" si="41">"立即对目标范围内的怪物造成"&amp;W642*100&amp;"%攻击伤害+"&amp;X642&amp;"点固定伤害"</f>
        <v>立即对目标范围内的怪物造成225%攻击伤害+900点固定伤害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62011103</v>
      </c>
      <c r="D643" s="17" t="s">
        <v>850</v>
      </c>
      <c r="E643" s="13">
        <v>2</v>
      </c>
      <c r="F643" s="16">
        <v>62011101</v>
      </c>
      <c r="G643" s="16">
        <f t="shared" si="40"/>
        <v>62011104</v>
      </c>
      <c r="H643" s="15">
        <v>3</v>
      </c>
      <c r="I643" s="13">
        <v>1</v>
      </c>
      <c r="J643" s="13">
        <v>2</v>
      </c>
      <c r="K643" s="13">
        <v>0</v>
      </c>
      <c r="L643" s="16">
        <v>0</v>
      </c>
      <c r="M643" s="16">
        <v>0</v>
      </c>
      <c r="N643" s="16">
        <v>1</v>
      </c>
      <c r="O643" s="16">
        <v>0</v>
      </c>
      <c r="P643" s="16">
        <v>0</v>
      </c>
      <c r="Q643" s="16">
        <v>0</v>
      </c>
      <c r="R643" s="8">
        <v>0</v>
      </c>
      <c r="S643" s="15">
        <v>0</v>
      </c>
      <c r="T643" s="13">
        <v>1</v>
      </c>
      <c r="U643" s="16">
        <v>2</v>
      </c>
      <c r="V643" s="16">
        <v>0</v>
      </c>
      <c r="W643" s="16">
        <v>2.5</v>
      </c>
      <c r="X643" s="16">
        <v>1800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941</v>
      </c>
      <c r="AV643" s="16">
        <v>10000006</v>
      </c>
      <c r="AW643" s="16">
        <v>21100010</v>
      </c>
      <c r="AX643" s="17" t="s">
        <v>162</v>
      </c>
      <c r="AY643" s="17">
        <v>0</v>
      </c>
      <c r="AZ643" s="15">
        <v>0</v>
      </c>
      <c r="BA643" s="15">
        <v>0</v>
      </c>
      <c r="BB643" s="165" t="str">
        <f t="shared" si="41"/>
        <v>立即对目标范围内的怪物造成250%攻击伤害+1800点固定伤害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62011104</v>
      </c>
      <c r="D644" s="17" t="s">
        <v>850</v>
      </c>
      <c r="E644" s="13">
        <v>3</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2.75</v>
      </c>
      <c r="X644" s="16">
        <v>2800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941</v>
      </c>
      <c r="AV644" s="16">
        <v>10000006</v>
      </c>
      <c r="AW644" s="16">
        <v>21100010</v>
      </c>
      <c r="AX644" s="17" t="s">
        <v>162</v>
      </c>
      <c r="AY644" s="17">
        <v>0</v>
      </c>
      <c r="AZ644" s="15">
        <v>0</v>
      </c>
      <c r="BA644" s="15">
        <v>0</v>
      </c>
      <c r="BB644" s="165" t="str">
        <f t="shared" si="41"/>
        <v>立即对目标范围内的怪物造成275%攻击伤害+2800点固定伤害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62011105</v>
      </c>
      <c r="D645" s="17" t="s">
        <v>850</v>
      </c>
      <c r="E645" s="13">
        <v>4</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v>
      </c>
      <c r="X645" s="16">
        <v>4000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941</v>
      </c>
      <c r="AV645" s="16">
        <v>10000006</v>
      </c>
      <c r="AW645" s="16">
        <v>21100010</v>
      </c>
      <c r="AX645" s="17" t="s">
        <v>162</v>
      </c>
      <c r="AY645" s="17">
        <v>0</v>
      </c>
      <c r="AZ645" s="15">
        <v>0</v>
      </c>
      <c r="BA645" s="15">
        <v>0</v>
      </c>
      <c r="BB645" s="165" t="str">
        <f t="shared" si="41"/>
        <v>立即对目标范围内的怪物造成300%攻击伤害+4000点固定伤害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62011106</v>
      </c>
      <c r="D646" s="17" t="s">
        <v>850</v>
      </c>
      <c r="E646" s="13">
        <v>5</v>
      </c>
      <c r="F646" s="16">
        <v>62011101</v>
      </c>
      <c r="G646" s="13">
        <v>0</v>
      </c>
      <c r="H646" s="15">
        <v>3</v>
      </c>
      <c r="I646" s="13">
        <v>1</v>
      </c>
      <c r="J646" s="13">
        <v>0</v>
      </c>
      <c r="K646" s="13">
        <v>0</v>
      </c>
      <c r="L646" s="16">
        <v>0</v>
      </c>
      <c r="M646" s="16">
        <v>0</v>
      </c>
      <c r="N646" s="16">
        <v>1</v>
      </c>
      <c r="O646" s="16">
        <v>0</v>
      </c>
      <c r="P646" s="16">
        <v>0</v>
      </c>
      <c r="Q646" s="16">
        <v>0</v>
      </c>
      <c r="R646" s="8">
        <v>0</v>
      </c>
      <c r="S646" s="15">
        <v>0</v>
      </c>
      <c r="T646" s="13">
        <v>1</v>
      </c>
      <c r="U646" s="16">
        <v>2</v>
      </c>
      <c r="V646" s="16">
        <v>0</v>
      </c>
      <c r="W646" s="16">
        <v>3.25</v>
      </c>
      <c r="X646" s="16">
        <v>5200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2000</v>
      </c>
      <c r="AP646" s="16">
        <v>0.25</v>
      </c>
      <c r="AQ646" s="16">
        <v>0</v>
      </c>
      <c r="AR646" s="8">
        <v>0</v>
      </c>
      <c r="AS646" s="16">
        <v>0</v>
      </c>
      <c r="AT646" s="17" t="s">
        <v>161</v>
      </c>
      <c r="AU646" s="16" t="s">
        <v>941</v>
      </c>
      <c r="AV646" s="16">
        <v>10000006</v>
      </c>
      <c r="AW646" s="16">
        <v>21100010</v>
      </c>
      <c r="AX646" s="17" t="s">
        <v>162</v>
      </c>
      <c r="AY646" s="17">
        <v>0</v>
      </c>
      <c r="AZ646" s="15">
        <v>0</v>
      </c>
      <c r="BA646" s="15">
        <v>0</v>
      </c>
      <c r="BB646" s="165" t="str">
        <f t="shared" si="41"/>
        <v>立即对目标范围内的怪物造成325%攻击伤害+5200点固定伤害</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62011201</v>
      </c>
      <c r="D647" s="17" t="s">
        <v>942</v>
      </c>
      <c r="E647" s="13">
        <v>0</v>
      </c>
      <c r="F647" s="13">
        <v>62011201</v>
      </c>
      <c r="G647" s="16">
        <f>C648</f>
        <v>62011202</v>
      </c>
      <c r="H647" s="15">
        <v>4</v>
      </c>
      <c r="I647" s="13">
        <v>3</v>
      </c>
      <c r="J647" s="13">
        <v>5</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943</v>
      </c>
      <c r="AV647" s="16">
        <v>10003002</v>
      </c>
      <c r="AW647" s="16">
        <v>21100020</v>
      </c>
      <c r="AX647" s="17" t="s">
        <v>382</v>
      </c>
      <c r="AY647" s="17">
        <v>0</v>
      </c>
      <c r="AZ647" s="15">
        <v>0</v>
      </c>
      <c r="BA647" s="15">
        <v>0</v>
      </c>
      <c r="BB647" s="165" t="str">
        <f>"立即对目标范围内的怪物造成"&amp;W647*100&amp;"%攻击伤害+"&amp;X647&amp;"点固定伤害"&amp;",并使目标移动速度降低50%,持续3秒"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62011202</v>
      </c>
      <c r="D648" s="17" t="s">
        <v>942</v>
      </c>
      <c r="E648" s="13">
        <v>1</v>
      </c>
      <c r="F648" s="13">
        <v>62011201</v>
      </c>
      <c r="G648" s="16">
        <f t="shared" ref="G648:G649" si="42">C649</f>
        <v>62011203</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v>
      </c>
      <c r="X648" s="16">
        <v>750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943</v>
      </c>
      <c r="AV648" s="16">
        <v>10003002</v>
      </c>
      <c r="AW648" s="16">
        <v>21100020</v>
      </c>
      <c r="AX648" s="17" t="s">
        <v>382</v>
      </c>
      <c r="AY648" s="17">
        <v>0</v>
      </c>
      <c r="AZ648" s="15">
        <v>0</v>
      </c>
      <c r="BA648" s="15">
        <v>0</v>
      </c>
      <c r="BB648" s="165" t="str">
        <f t="shared" ref="BB648:BB652" si="43">"立即对目标范围内的怪物造成"&amp;W648*100&amp;"%攻击伤害+"&amp;X648&amp;"点固定伤害"&amp;",并使目标移动速度降低50%,持续3秒"</f>
        <v>立即对目标范围内的怪物造成200%攻击伤害+750点固定伤害,并使目标移动速度降低50%,持续3秒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62011203</v>
      </c>
      <c r="D649" s="17" t="s">
        <v>942</v>
      </c>
      <c r="E649" s="13">
        <v>2</v>
      </c>
      <c r="F649" s="13">
        <v>62011201</v>
      </c>
      <c r="G649" s="16">
        <f t="shared" si="42"/>
        <v>62011204</v>
      </c>
      <c r="H649" s="15">
        <v>4</v>
      </c>
      <c r="I649" s="13">
        <v>3</v>
      </c>
      <c r="J649" s="13">
        <v>2</v>
      </c>
      <c r="K649" s="13">
        <v>0</v>
      </c>
      <c r="L649" s="16">
        <v>0</v>
      </c>
      <c r="M649" s="16">
        <v>0</v>
      </c>
      <c r="N649" s="16">
        <v>1</v>
      </c>
      <c r="O649" s="16">
        <v>0</v>
      </c>
      <c r="P649" s="16">
        <v>0</v>
      </c>
      <c r="Q649" s="16">
        <v>0</v>
      </c>
      <c r="R649" s="8">
        <v>0</v>
      </c>
      <c r="S649" s="15">
        <v>0</v>
      </c>
      <c r="T649" s="13">
        <v>1</v>
      </c>
      <c r="U649" s="16">
        <v>2</v>
      </c>
      <c r="V649" s="16">
        <v>0</v>
      </c>
      <c r="W649" s="16">
        <v>2.2000000000000002</v>
      </c>
      <c r="X649" s="16">
        <v>1500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943</v>
      </c>
      <c r="AV649" s="16">
        <v>10003002</v>
      </c>
      <c r="AW649" s="16">
        <v>21100020</v>
      </c>
      <c r="AX649" s="17" t="s">
        <v>382</v>
      </c>
      <c r="AY649" s="17">
        <v>0</v>
      </c>
      <c r="AZ649" s="15">
        <v>0</v>
      </c>
      <c r="BA649" s="15">
        <v>0</v>
      </c>
      <c r="BB649" s="165" t="str">
        <f t="shared" si="43"/>
        <v>立即对目标范围内的怪物造成220%攻击伤害+1500点固定伤害,并使目标移动速度降低50%,持续3秒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62011204</v>
      </c>
      <c r="D650" s="17" t="s">
        <v>942</v>
      </c>
      <c r="E650" s="13">
        <v>3</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2.4</v>
      </c>
      <c r="X650" s="16">
        <v>2250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943</v>
      </c>
      <c r="AV650" s="16">
        <v>10003002</v>
      </c>
      <c r="AW650" s="16">
        <v>21100020</v>
      </c>
      <c r="AX650" s="17" t="s">
        <v>382</v>
      </c>
      <c r="AY650" s="17">
        <v>0</v>
      </c>
      <c r="AZ650" s="15">
        <v>0</v>
      </c>
      <c r="BA650" s="15">
        <v>0</v>
      </c>
      <c r="BB650" s="165" t="str">
        <f t="shared" si="43"/>
        <v>立即对目标范围内的怪物造成240%攻击伤害+2250点固定伤害,并使目标移动速度降低50%,持续3秒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62011205</v>
      </c>
      <c r="D651" s="17" t="s">
        <v>942</v>
      </c>
      <c r="E651" s="13">
        <v>4</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2.6</v>
      </c>
      <c r="X651" s="16">
        <v>3250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943</v>
      </c>
      <c r="AV651" s="16">
        <v>10003002</v>
      </c>
      <c r="AW651" s="16">
        <v>21100020</v>
      </c>
      <c r="AX651" s="17" t="s">
        <v>382</v>
      </c>
      <c r="AY651" s="17">
        <v>0</v>
      </c>
      <c r="AZ651" s="15">
        <v>0</v>
      </c>
      <c r="BA651" s="15">
        <v>0</v>
      </c>
      <c r="BB651" s="165" t="str">
        <f t="shared" si="43"/>
        <v>立即对目标范围内的怪物造成260%攻击伤害+3250点固定伤害,并使目标移动速度降低50%,持续3秒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62011206</v>
      </c>
      <c r="D652" s="17" t="s">
        <v>942</v>
      </c>
      <c r="E652" s="13">
        <v>5</v>
      </c>
      <c r="F652" s="13">
        <v>62011201</v>
      </c>
      <c r="G652" s="16">
        <v>0</v>
      </c>
      <c r="H652" s="15">
        <v>4</v>
      </c>
      <c r="I652" s="13">
        <v>3</v>
      </c>
      <c r="J652" s="13">
        <v>0</v>
      </c>
      <c r="K652" s="13">
        <v>0</v>
      </c>
      <c r="L652" s="16">
        <v>0</v>
      </c>
      <c r="M652" s="16">
        <v>0</v>
      </c>
      <c r="N652" s="16">
        <v>1</v>
      </c>
      <c r="O652" s="16">
        <v>0</v>
      </c>
      <c r="P652" s="16">
        <v>0</v>
      </c>
      <c r="Q652" s="16">
        <v>0</v>
      </c>
      <c r="R652" s="8">
        <v>0</v>
      </c>
      <c r="S652" s="15">
        <v>0</v>
      </c>
      <c r="T652" s="13">
        <v>1</v>
      </c>
      <c r="U652" s="16">
        <v>2</v>
      </c>
      <c r="V652" s="16">
        <v>0</v>
      </c>
      <c r="W652" s="16">
        <v>2.8</v>
      </c>
      <c r="X652" s="16">
        <v>4250</v>
      </c>
      <c r="Y652" s="16">
        <v>0</v>
      </c>
      <c r="Z652" s="16">
        <v>0</v>
      </c>
      <c r="AA652" s="16">
        <v>0</v>
      </c>
      <c r="AB652" s="16">
        <v>0</v>
      </c>
      <c r="AC652" s="16">
        <v>0</v>
      </c>
      <c r="AD652" s="16">
        <v>9</v>
      </c>
      <c r="AE652" s="16">
        <v>1</v>
      </c>
      <c r="AF652" s="16">
        <v>3</v>
      </c>
      <c r="AG652" s="8">
        <v>2</v>
      </c>
      <c r="AH652" s="8">
        <v>2</v>
      </c>
      <c r="AI652" s="8">
        <v>0</v>
      </c>
      <c r="AJ652" s="8">
        <v>4</v>
      </c>
      <c r="AK652" s="16">
        <v>0</v>
      </c>
      <c r="AL652" s="16">
        <v>0</v>
      </c>
      <c r="AM652" s="16">
        <v>0</v>
      </c>
      <c r="AN652" s="16">
        <v>0.25</v>
      </c>
      <c r="AO652" s="16">
        <v>3000</v>
      </c>
      <c r="AP652" s="16">
        <v>0.25</v>
      </c>
      <c r="AQ652" s="16">
        <v>10</v>
      </c>
      <c r="AR652" s="8">
        <v>0</v>
      </c>
      <c r="AS652" s="16">
        <v>92002001</v>
      </c>
      <c r="AT652" s="17" t="s">
        <v>161</v>
      </c>
      <c r="AU652" s="16" t="s">
        <v>943</v>
      </c>
      <c r="AV652" s="16">
        <v>10003002</v>
      </c>
      <c r="AW652" s="16">
        <v>21100020</v>
      </c>
      <c r="AX652" s="17" t="s">
        <v>382</v>
      </c>
      <c r="AY652" s="17">
        <v>0</v>
      </c>
      <c r="AZ652" s="15">
        <v>0</v>
      </c>
      <c r="BA652" s="15">
        <v>0</v>
      </c>
      <c r="BB652" s="165" t="str">
        <f t="shared" si="43"/>
        <v>立即对目标范围内的怪物造成280%攻击伤害+4250点固定伤害,并使目标移动速度降低50%,持续3秒</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62011301</v>
      </c>
      <c r="D653" s="17" t="s">
        <v>851</v>
      </c>
      <c r="E653" s="13">
        <v>0</v>
      </c>
      <c r="F653" s="13">
        <v>62011301</v>
      </c>
      <c r="G653" s="16">
        <f>C654</f>
        <v>62011302</v>
      </c>
      <c r="H653" s="15">
        <v>3</v>
      </c>
      <c r="I653" s="13">
        <v>5</v>
      </c>
      <c r="J653" s="13">
        <v>5</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62011302</v>
      </c>
      <c r="D654" s="17" t="s">
        <v>851</v>
      </c>
      <c r="E654" s="13">
        <v>1</v>
      </c>
      <c r="F654" s="13">
        <v>62011301</v>
      </c>
      <c r="G654" s="16">
        <f t="shared" ref="G654:G655" si="44">C655</f>
        <v>62011303</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v>
      </c>
      <c r="X654" s="16">
        <v>750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ref="BB654:BB658" si="45">"立即对目标范围内的怪物造成"&amp;W654*100&amp;"%攻击伤害+"&amp;X654&amp;"点固定伤害"&amp;",并造成1秒眩晕效果"</f>
        <v>立即对目标范围内的怪物造成200%攻击伤害+750点固定伤害,并造成1秒眩晕效果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62011303</v>
      </c>
      <c r="D655" s="17" t="s">
        <v>851</v>
      </c>
      <c r="E655" s="13">
        <v>2</v>
      </c>
      <c r="F655" s="13">
        <v>62011301</v>
      </c>
      <c r="G655" s="16">
        <f t="shared" si="44"/>
        <v>62011304</v>
      </c>
      <c r="H655" s="15">
        <v>3</v>
      </c>
      <c r="I655" s="13">
        <v>5</v>
      </c>
      <c r="J655" s="13">
        <v>2</v>
      </c>
      <c r="K655" s="13">
        <v>0</v>
      </c>
      <c r="L655" s="16">
        <v>0</v>
      </c>
      <c r="M655" s="16">
        <v>0</v>
      </c>
      <c r="N655" s="16">
        <v>1</v>
      </c>
      <c r="O655" s="16">
        <v>0</v>
      </c>
      <c r="P655" s="16">
        <v>0</v>
      </c>
      <c r="Q655" s="16">
        <v>0</v>
      </c>
      <c r="R655" s="8">
        <v>0</v>
      </c>
      <c r="S655" s="15">
        <v>0</v>
      </c>
      <c r="T655" s="13">
        <v>1</v>
      </c>
      <c r="U655" s="16">
        <v>2</v>
      </c>
      <c r="V655" s="16">
        <v>0</v>
      </c>
      <c r="W655" s="16">
        <v>2.2000000000000002</v>
      </c>
      <c r="X655" s="16">
        <v>1500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立即对目标范围内的怪物造成220%攻击伤害+1500点固定伤害,并造成1秒眩晕效果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62011304</v>
      </c>
      <c r="D656" s="17" t="s">
        <v>851</v>
      </c>
      <c r="E656" s="13">
        <v>3</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2.4</v>
      </c>
      <c r="X656" s="16">
        <v>2250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立即对目标范围内的怪物造成240%攻击伤害+2250点固定伤害,并造成1秒眩晕效果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62011305</v>
      </c>
      <c r="D657" s="17" t="s">
        <v>851</v>
      </c>
      <c r="E657" s="13">
        <v>4</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2.6</v>
      </c>
      <c r="X657" s="16">
        <v>3250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立即对目标范围内的怪物造成260%攻击伤害+3250点固定伤害,并造成1秒眩晕效果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19.5" customHeight="1">
      <c r="C658" s="13">
        <v>62011306</v>
      </c>
      <c r="D658" s="17" t="s">
        <v>851</v>
      </c>
      <c r="E658" s="13">
        <v>5</v>
      </c>
      <c r="F658" s="13">
        <v>62011301</v>
      </c>
      <c r="G658" s="13">
        <v>0</v>
      </c>
      <c r="H658" s="15">
        <v>3</v>
      </c>
      <c r="I658" s="13">
        <v>5</v>
      </c>
      <c r="J658" s="13">
        <v>0</v>
      </c>
      <c r="K658" s="13">
        <v>0</v>
      </c>
      <c r="L658" s="16">
        <v>0</v>
      </c>
      <c r="M658" s="16">
        <v>0</v>
      </c>
      <c r="N658" s="16">
        <v>1</v>
      </c>
      <c r="O658" s="16">
        <v>0</v>
      </c>
      <c r="P658" s="16">
        <v>0</v>
      </c>
      <c r="Q658" s="16">
        <v>0</v>
      </c>
      <c r="R658" s="8">
        <v>0</v>
      </c>
      <c r="S658" s="15">
        <v>0</v>
      </c>
      <c r="T658" s="13">
        <v>1</v>
      </c>
      <c r="U658" s="16">
        <v>2</v>
      </c>
      <c r="V658" s="16">
        <v>0</v>
      </c>
      <c r="W658" s="16">
        <v>2.8</v>
      </c>
      <c r="X658" s="16">
        <v>4250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2000</v>
      </c>
      <c r="AP658" s="16">
        <v>0.25</v>
      </c>
      <c r="AQ658" s="16">
        <v>0</v>
      </c>
      <c r="AR658" s="8">
        <v>0</v>
      </c>
      <c r="AS658" s="16">
        <v>92003001</v>
      </c>
      <c r="AT658" s="17" t="s">
        <v>161</v>
      </c>
      <c r="AU658" s="16" t="s">
        <v>662</v>
      </c>
      <c r="AV658" s="16">
        <v>10000006</v>
      </c>
      <c r="AW658" s="16">
        <v>21100030</v>
      </c>
      <c r="AX658" s="17" t="s">
        <v>162</v>
      </c>
      <c r="AY658" s="17">
        <v>0</v>
      </c>
      <c r="AZ658" s="15">
        <v>0</v>
      </c>
      <c r="BA658" s="15">
        <v>0</v>
      </c>
      <c r="BB658" s="165" t="str">
        <f t="shared" si="45"/>
        <v>立即对目标范围内的怪物造成280%攻击伤害+4250点固定伤害,并造成1秒眩晕效果</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62012101</v>
      </c>
      <c r="D659" s="17" t="s">
        <v>944</v>
      </c>
      <c r="E659" s="13">
        <v>0</v>
      </c>
      <c r="F659" s="16">
        <v>62012101</v>
      </c>
      <c r="G659" s="16">
        <f>C660</f>
        <v>62012102</v>
      </c>
      <c r="H659" s="15">
        <v>4</v>
      </c>
      <c r="I659" s="13">
        <v>1</v>
      </c>
      <c r="J659" s="13">
        <v>5</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856</v>
      </c>
      <c r="AV659" s="16">
        <v>10002001</v>
      </c>
      <c r="AW659" s="16">
        <v>21100040</v>
      </c>
      <c r="AX659" s="17" t="s">
        <v>232</v>
      </c>
      <c r="AY659" s="17" t="s">
        <v>262</v>
      </c>
      <c r="AZ659" s="15">
        <v>0</v>
      </c>
      <c r="BA659" s="15">
        <v>0</v>
      </c>
      <c r="BB659" s="165" t="str">
        <f>"对目标区域释放法术,在此范围内的目标每秒造成"&amp;W659*100&amp;"%攻击伤害+"&amp;X659&amp;"点固定伤害,持续6秒"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62012102</v>
      </c>
      <c r="D660" s="17" t="s">
        <v>944</v>
      </c>
      <c r="E660" s="13">
        <v>1</v>
      </c>
      <c r="F660" s="16">
        <v>62012101</v>
      </c>
      <c r="G660" s="16">
        <f t="shared" ref="G660:G661" si="46">C661</f>
        <v>62012103</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v>
      </c>
      <c r="X660" s="16">
        <v>500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856</v>
      </c>
      <c r="AV660" s="16">
        <v>10002001</v>
      </c>
      <c r="AW660" s="16">
        <v>21100040</v>
      </c>
      <c r="AX660" s="17" t="s">
        <v>232</v>
      </c>
      <c r="AY660" s="17" t="s">
        <v>262</v>
      </c>
      <c r="AZ660" s="15">
        <v>0</v>
      </c>
      <c r="BA660" s="15">
        <v>0</v>
      </c>
      <c r="BB660" s="165" t="str">
        <f t="shared" ref="BB660:BB664" si="47">"对目标区域释放法术,在此范围内的目标每秒造成"&amp;W660*100&amp;"%攻击伤害+"&amp;X660&amp;"点固定伤害,持续6秒"</f>
        <v>对目标区域释放法术,在此范围内的目标每秒造成100%攻击伤害+500点固定伤害,持续6秒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62012103</v>
      </c>
      <c r="D661" s="17" t="s">
        <v>944</v>
      </c>
      <c r="E661" s="13">
        <v>2</v>
      </c>
      <c r="F661" s="16">
        <v>62012101</v>
      </c>
      <c r="G661" s="16">
        <f t="shared" si="46"/>
        <v>62012104</v>
      </c>
      <c r="H661" s="15">
        <v>4</v>
      </c>
      <c r="I661" s="13">
        <v>1</v>
      </c>
      <c r="J661" s="13">
        <v>2</v>
      </c>
      <c r="K661" s="13">
        <v>0</v>
      </c>
      <c r="L661" s="16">
        <v>0</v>
      </c>
      <c r="M661" s="16">
        <v>0</v>
      </c>
      <c r="N661" s="16">
        <v>1</v>
      </c>
      <c r="O661" s="16">
        <v>0</v>
      </c>
      <c r="P661" s="16">
        <v>0</v>
      </c>
      <c r="Q661" s="16">
        <v>0</v>
      </c>
      <c r="R661" s="8">
        <v>0</v>
      </c>
      <c r="S661" s="15">
        <v>0</v>
      </c>
      <c r="T661" s="13">
        <v>1</v>
      </c>
      <c r="U661" s="16">
        <v>2</v>
      </c>
      <c r="V661" s="16">
        <v>0</v>
      </c>
      <c r="W661" s="16">
        <v>1.1000000000000001</v>
      </c>
      <c r="X661" s="16">
        <v>800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856</v>
      </c>
      <c r="AV661" s="16">
        <v>10002001</v>
      </c>
      <c r="AW661" s="16">
        <v>21100040</v>
      </c>
      <c r="AX661" s="17" t="s">
        <v>232</v>
      </c>
      <c r="AY661" s="17" t="s">
        <v>262</v>
      </c>
      <c r="AZ661" s="15">
        <v>0</v>
      </c>
      <c r="BA661" s="15">
        <v>0</v>
      </c>
      <c r="BB661" s="165" t="str">
        <f t="shared" si="47"/>
        <v>对目标区域释放法术,在此范围内的目标每秒造成110%攻击伤害+800点固定伤害,持续6秒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62012104</v>
      </c>
      <c r="D662" s="17" t="s">
        <v>944</v>
      </c>
      <c r="E662" s="13">
        <v>3</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1.2</v>
      </c>
      <c r="X662" s="16">
        <v>1150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856</v>
      </c>
      <c r="AV662" s="16">
        <v>10002001</v>
      </c>
      <c r="AW662" s="16">
        <v>21100040</v>
      </c>
      <c r="AX662" s="17" t="s">
        <v>232</v>
      </c>
      <c r="AY662" s="17" t="s">
        <v>262</v>
      </c>
      <c r="AZ662" s="15">
        <v>0</v>
      </c>
      <c r="BA662" s="15">
        <v>0</v>
      </c>
      <c r="BB662" s="165" t="str">
        <f t="shared" si="47"/>
        <v>对目标区域释放法术,在此范围内的目标每秒造成120%攻击伤害+1150点固定伤害,持续6秒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62012105</v>
      </c>
      <c r="D663" s="17" t="s">
        <v>944</v>
      </c>
      <c r="E663" s="13">
        <v>4</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1.3</v>
      </c>
      <c r="X663" s="16">
        <v>1550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856</v>
      </c>
      <c r="AV663" s="16">
        <v>10002001</v>
      </c>
      <c r="AW663" s="16">
        <v>21100040</v>
      </c>
      <c r="AX663" s="17" t="s">
        <v>232</v>
      </c>
      <c r="AY663" s="17" t="s">
        <v>262</v>
      </c>
      <c r="AZ663" s="15">
        <v>0</v>
      </c>
      <c r="BA663" s="15">
        <v>0</v>
      </c>
      <c r="BB663" s="165" t="str">
        <f t="shared" si="47"/>
        <v>对目标区域释放法术,在此范围内的目标每秒造成130%攻击伤害+1550点固定伤害,持续6秒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62012106</v>
      </c>
      <c r="D664" s="17" t="s">
        <v>944</v>
      </c>
      <c r="E664" s="13">
        <v>5</v>
      </c>
      <c r="F664" s="16">
        <v>62012101</v>
      </c>
      <c r="G664" s="13">
        <v>0</v>
      </c>
      <c r="H664" s="15">
        <v>4</v>
      </c>
      <c r="I664" s="13">
        <v>1</v>
      </c>
      <c r="J664" s="13">
        <v>0</v>
      </c>
      <c r="K664" s="13">
        <v>0</v>
      </c>
      <c r="L664" s="16">
        <v>0</v>
      </c>
      <c r="M664" s="16">
        <v>0</v>
      </c>
      <c r="N664" s="16">
        <v>1</v>
      </c>
      <c r="O664" s="16">
        <v>0</v>
      </c>
      <c r="P664" s="16">
        <v>0</v>
      </c>
      <c r="Q664" s="16">
        <v>0</v>
      </c>
      <c r="R664" s="8">
        <v>0</v>
      </c>
      <c r="S664" s="15">
        <v>0</v>
      </c>
      <c r="T664" s="13">
        <v>1</v>
      </c>
      <c r="U664" s="16">
        <v>2</v>
      </c>
      <c r="V664" s="16">
        <v>0</v>
      </c>
      <c r="W664" s="16">
        <v>1.4</v>
      </c>
      <c r="X664" s="16">
        <v>2050</v>
      </c>
      <c r="Y664" s="16">
        <v>0</v>
      </c>
      <c r="Z664" s="16">
        <v>0</v>
      </c>
      <c r="AA664" s="16">
        <v>0</v>
      </c>
      <c r="AB664" s="16">
        <v>0</v>
      </c>
      <c r="AC664" s="16">
        <v>0</v>
      </c>
      <c r="AD664" s="16">
        <v>7</v>
      </c>
      <c r="AE664" s="16">
        <v>1</v>
      </c>
      <c r="AF664" s="16">
        <v>3</v>
      </c>
      <c r="AG664" s="8">
        <v>2</v>
      </c>
      <c r="AH664" s="8">
        <v>1</v>
      </c>
      <c r="AI664" s="8">
        <v>0</v>
      </c>
      <c r="AJ664" s="8">
        <v>6</v>
      </c>
      <c r="AK664" s="16">
        <v>0</v>
      </c>
      <c r="AL664" s="16">
        <v>0</v>
      </c>
      <c r="AM664" s="16">
        <v>0</v>
      </c>
      <c r="AN664" s="16">
        <v>0.25</v>
      </c>
      <c r="AO664" s="16">
        <v>6000</v>
      </c>
      <c r="AP664" s="16">
        <v>0.25</v>
      </c>
      <c r="AQ664" s="16">
        <v>0</v>
      </c>
      <c r="AR664" s="8">
        <v>0</v>
      </c>
      <c r="AS664" s="16">
        <v>0</v>
      </c>
      <c r="AT664" s="17" t="s">
        <v>161</v>
      </c>
      <c r="AU664" s="16" t="s">
        <v>856</v>
      </c>
      <c r="AV664" s="16">
        <v>10002001</v>
      </c>
      <c r="AW664" s="16">
        <v>21100040</v>
      </c>
      <c r="AX664" s="17" t="s">
        <v>232</v>
      </c>
      <c r="AY664" s="17" t="s">
        <v>262</v>
      </c>
      <c r="AZ664" s="15">
        <v>0</v>
      </c>
      <c r="BA664" s="15">
        <v>0</v>
      </c>
      <c r="BB664" s="165" t="str">
        <f t="shared" si="47"/>
        <v>对目标区域释放法术,在此范围内的目标每秒造成140%攻击伤害+2050点固定伤害,持续6秒</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62012201</v>
      </c>
      <c r="D665" s="17" t="s">
        <v>852</v>
      </c>
      <c r="E665" s="13">
        <v>0</v>
      </c>
      <c r="F665" s="16">
        <v>62012201</v>
      </c>
      <c r="G665" s="16">
        <f>C666</f>
        <v>62012202</v>
      </c>
      <c r="H665" s="15">
        <v>3</v>
      </c>
      <c r="I665" s="13">
        <v>3</v>
      </c>
      <c r="J665" s="13">
        <v>5</v>
      </c>
      <c r="K665" s="13">
        <v>0</v>
      </c>
      <c r="L665" s="16">
        <v>0</v>
      </c>
      <c r="M665" s="16">
        <v>0</v>
      </c>
      <c r="N665" s="16">
        <v>1</v>
      </c>
      <c r="O665" s="16">
        <v>0</v>
      </c>
      <c r="P665" s="16">
        <v>0</v>
      </c>
      <c r="Q665" s="16">
        <v>0</v>
      </c>
      <c r="R665" s="8">
        <v>0</v>
      </c>
      <c r="S665" s="15">
        <v>0</v>
      </c>
      <c r="T665" s="13">
        <v>1</v>
      </c>
      <c r="U665" s="16">
        <v>2</v>
      </c>
      <c r="V665" s="16">
        <v>0</v>
      </c>
      <c r="W665" s="16">
        <v>2</v>
      </c>
      <c r="X665" s="16">
        <v>750</v>
      </c>
      <c r="Y665" s="16">
        <v>1</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"立即对目标范围内的怪物造成"&amp;W665*100&amp;"%攻击伤害+"&amp;X665&amp;",并击退周围附近敌方目标,此技能为必中技能无视对方闪避属性"</f>
        <v>立即对目标范围内的怪物造成200%攻击伤害+750,并击退周围附近敌方目标,此技能为必中技能无视对方闪避属性</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62012202</v>
      </c>
      <c r="D666" s="17" t="s">
        <v>852</v>
      </c>
      <c r="E666" s="13">
        <v>1</v>
      </c>
      <c r="F666" s="16">
        <v>62012201</v>
      </c>
      <c r="G666" s="16">
        <f t="shared" ref="G666:G667" si="48">C667</f>
        <v>62012203</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v>
      </c>
      <c r="X666" s="16">
        <v>750</v>
      </c>
      <c r="Y666" s="16">
        <v>1</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ref="BB666:BB670" si="49">"立即对目标范围内的怪物造成"&amp;W666*100&amp;"%攻击伤害+"&amp;X666&amp;",并击退周围附近敌方目标,此技能为必中技能无视对方闪避属性"</f>
        <v>立即对目标范围内的怪物造成200%攻击伤害+750,并击退周围附近敌方目标,此技能为必中技能无视对方闪避属性</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62012203</v>
      </c>
      <c r="D667" s="17" t="s">
        <v>852</v>
      </c>
      <c r="E667" s="13">
        <v>2</v>
      </c>
      <c r="F667" s="16">
        <v>62012201</v>
      </c>
      <c r="G667" s="16">
        <f t="shared" si="48"/>
        <v>62012204</v>
      </c>
      <c r="H667" s="15">
        <v>3</v>
      </c>
      <c r="I667" s="13">
        <v>3</v>
      </c>
      <c r="J667" s="13">
        <v>2</v>
      </c>
      <c r="K667" s="13">
        <v>0</v>
      </c>
      <c r="L667" s="16">
        <v>0</v>
      </c>
      <c r="M667" s="16">
        <v>0</v>
      </c>
      <c r="N667" s="16">
        <v>1</v>
      </c>
      <c r="O667" s="16">
        <v>0</v>
      </c>
      <c r="P667" s="16">
        <v>0</v>
      </c>
      <c r="Q667" s="16">
        <v>0</v>
      </c>
      <c r="R667" s="8">
        <v>0</v>
      </c>
      <c r="S667" s="15">
        <v>0</v>
      </c>
      <c r="T667" s="13">
        <v>1</v>
      </c>
      <c r="U667" s="16">
        <v>2</v>
      </c>
      <c r="V667" s="16">
        <v>0</v>
      </c>
      <c r="W667" s="16">
        <v>2.2000000000000002</v>
      </c>
      <c r="X667" s="16">
        <v>1500</v>
      </c>
      <c r="Y667" s="16">
        <v>1</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立即对目标范围内的怪物造成220%攻击伤害+1500,并击退周围附近敌方目标,此技能为必中技能无视对方闪避属性</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62012204</v>
      </c>
      <c r="D668" s="17" t="s">
        <v>2881</v>
      </c>
      <c r="E668" s="13">
        <v>3</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2.4</v>
      </c>
      <c r="X668" s="16">
        <v>2250</v>
      </c>
      <c r="Y668" s="16">
        <v>1</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立即对目标范围内的怪物造成240%攻击伤害+2250,并击退周围附近敌方目标,此技能为必中技能无视对方闪避属性</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62012205</v>
      </c>
      <c r="D669" s="17" t="s">
        <v>852</v>
      </c>
      <c r="E669" s="13">
        <v>4</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2.6</v>
      </c>
      <c r="X669" s="16">
        <v>3250</v>
      </c>
      <c r="Y669" s="16">
        <v>1</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立即对目标范围内的怪物造成260%攻击伤害+3250,并击退周围附近敌方目标,此技能为必中技能无视对方闪避属性</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20.100000000000001" customHeight="1">
      <c r="C670" s="13">
        <v>62012206</v>
      </c>
      <c r="D670" s="17" t="s">
        <v>852</v>
      </c>
      <c r="E670" s="13">
        <v>5</v>
      </c>
      <c r="F670" s="16">
        <v>62012201</v>
      </c>
      <c r="G670" s="13">
        <v>0</v>
      </c>
      <c r="H670" s="15">
        <v>3</v>
      </c>
      <c r="I670" s="13">
        <v>3</v>
      </c>
      <c r="J670" s="13">
        <v>0</v>
      </c>
      <c r="K670" s="13">
        <v>0</v>
      </c>
      <c r="L670" s="16">
        <v>0</v>
      </c>
      <c r="M670" s="16">
        <v>0</v>
      </c>
      <c r="N670" s="16">
        <v>1</v>
      </c>
      <c r="O670" s="16">
        <v>0</v>
      </c>
      <c r="P670" s="16">
        <v>0</v>
      </c>
      <c r="Q670" s="16">
        <v>0</v>
      </c>
      <c r="R670" s="8">
        <v>0</v>
      </c>
      <c r="S670" s="15">
        <v>0</v>
      </c>
      <c r="T670" s="13">
        <v>1</v>
      </c>
      <c r="U670" s="16">
        <v>2</v>
      </c>
      <c r="V670" s="16">
        <v>0</v>
      </c>
      <c r="W670" s="16">
        <v>2.8</v>
      </c>
      <c r="X670" s="16">
        <v>4250</v>
      </c>
      <c r="Y670" s="16">
        <v>1</v>
      </c>
      <c r="Z670" s="16">
        <v>0</v>
      </c>
      <c r="AA670" s="16">
        <v>0</v>
      </c>
      <c r="AB670" s="16">
        <v>0</v>
      </c>
      <c r="AC670" s="16">
        <v>0</v>
      </c>
      <c r="AD670" s="16">
        <v>12</v>
      </c>
      <c r="AE670" s="16">
        <v>1</v>
      </c>
      <c r="AF670" s="16">
        <v>3.5</v>
      </c>
      <c r="AG670" s="8">
        <v>0</v>
      </c>
      <c r="AH670" s="8">
        <v>0</v>
      </c>
      <c r="AI670" s="8">
        <v>0</v>
      </c>
      <c r="AJ670" s="8">
        <v>4</v>
      </c>
      <c r="AK670" s="16">
        <v>0</v>
      </c>
      <c r="AL670" s="16">
        <v>0</v>
      </c>
      <c r="AM670" s="16">
        <v>0</v>
      </c>
      <c r="AN670" s="16">
        <v>0.25</v>
      </c>
      <c r="AO670" s="16">
        <v>2000</v>
      </c>
      <c r="AP670" s="16">
        <v>0</v>
      </c>
      <c r="AQ670" s="16">
        <v>0</v>
      </c>
      <c r="AR670" s="8">
        <v>0</v>
      </c>
      <c r="AS670" s="16">
        <v>92005001</v>
      </c>
      <c r="AT670" s="17" t="s">
        <v>161</v>
      </c>
      <c r="AU670" s="16" t="s">
        <v>351</v>
      </c>
      <c r="AV670" s="16">
        <v>10000009</v>
      </c>
      <c r="AW670" s="16">
        <v>21100050</v>
      </c>
      <c r="AX670" s="17" t="s">
        <v>162</v>
      </c>
      <c r="AY670" s="17">
        <v>0</v>
      </c>
      <c r="AZ670" s="15">
        <v>0</v>
      </c>
      <c r="BA670" s="15">
        <v>0</v>
      </c>
      <c r="BB670" s="165" t="str">
        <f t="shared" si="49"/>
        <v>立即对目标范围内的怪物造成280%攻击伤害+4250,并击退周围附近敌方目标,此技能为必中技能无视对方闪避属性</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62012301</v>
      </c>
      <c r="D671" s="17" t="s">
        <v>2882</v>
      </c>
      <c r="E671" s="13">
        <v>0</v>
      </c>
      <c r="F671" s="16">
        <v>62012301</v>
      </c>
      <c r="G671" s="16">
        <f>C672</f>
        <v>62012302</v>
      </c>
      <c r="H671" s="15">
        <v>4</v>
      </c>
      <c r="I671" s="13">
        <v>5</v>
      </c>
      <c r="J671" s="13">
        <v>5</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v>92005003</v>
      </c>
      <c r="AT671" s="17" t="s">
        <v>161</v>
      </c>
      <c r="AU671" s="16" t="s">
        <v>351</v>
      </c>
      <c r="AV671" s="16">
        <v>10003002</v>
      </c>
      <c r="AW671" s="16">
        <v>21100060</v>
      </c>
      <c r="AX671" s="17" t="s">
        <v>162</v>
      </c>
      <c r="AY671" s="17">
        <v>0</v>
      </c>
      <c r="AZ671" s="15">
        <v>0</v>
      </c>
      <c r="BA671" s="15">
        <v>0</v>
      </c>
      <c r="BB671" s="165" t="str">
        <f>"立即对目标范围内的怪物造成"&amp;W671*100&amp;"%攻击伤害+"&amp;X671&amp;"点固定伤害,并使目标产生冰封效果,使其2秒内无法进行移动"</f>
        <v>立即对目标范围内的怪物造成325%攻击伤害+1350点固定伤害,并使目标产生冰封效果,使其2秒内无法进行移动</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62012302</v>
      </c>
      <c r="D672" s="17" t="s">
        <v>945</v>
      </c>
      <c r="E672" s="13">
        <v>1</v>
      </c>
      <c r="F672" s="16">
        <v>62012301</v>
      </c>
      <c r="G672" s="16">
        <f t="shared" ref="G672:G673" si="50">C673</f>
        <v>62012303</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3.25</v>
      </c>
      <c r="X672" s="16">
        <v>1350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v>92005003</v>
      </c>
      <c r="AT672" s="17" t="s">
        <v>161</v>
      </c>
      <c r="AU672" s="16" t="s">
        <v>351</v>
      </c>
      <c r="AV672" s="16">
        <v>10003002</v>
      </c>
      <c r="AW672" s="16">
        <v>21100060</v>
      </c>
      <c r="AX672" s="17" t="s">
        <v>162</v>
      </c>
      <c r="AY672" s="17">
        <v>0</v>
      </c>
      <c r="AZ672" s="15">
        <v>0</v>
      </c>
      <c r="BA672" s="15">
        <v>0</v>
      </c>
      <c r="BB672" s="165" t="str">
        <f t="shared" ref="BB672:BB676" si="51">"立即对目标范围内的怪物造成"&amp;W672*100&amp;"%攻击伤害+"&amp;X672&amp;"点固定伤害,并使目标产生冰封效果,使其2秒内无法进行移动"</f>
        <v>立即对目标范围内的怪物造成325%攻击伤害+1350点固定伤害,并使目标产生冰封效果,使其2秒内无法进行移动</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62012303</v>
      </c>
      <c r="D673" s="17" t="s">
        <v>945</v>
      </c>
      <c r="E673" s="13">
        <v>2</v>
      </c>
      <c r="F673" s="16">
        <v>62012301</v>
      </c>
      <c r="G673" s="16">
        <f t="shared" si="50"/>
        <v>62012304</v>
      </c>
      <c r="H673" s="15">
        <v>4</v>
      </c>
      <c r="I673" s="13">
        <v>5</v>
      </c>
      <c r="J673" s="13">
        <v>2</v>
      </c>
      <c r="K673" s="13">
        <v>0</v>
      </c>
      <c r="L673" s="16">
        <v>0</v>
      </c>
      <c r="M673" s="16">
        <v>0</v>
      </c>
      <c r="N673" s="16">
        <v>1</v>
      </c>
      <c r="O673" s="16">
        <v>0</v>
      </c>
      <c r="P673" s="16">
        <v>0</v>
      </c>
      <c r="Q673" s="16">
        <v>0</v>
      </c>
      <c r="R673" s="8">
        <v>0</v>
      </c>
      <c r="S673" s="15">
        <v>0</v>
      </c>
      <c r="T673" s="13">
        <v>1</v>
      </c>
      <c r="U673" s="16">
        <v>2</v>
      </c>
      <c r="V673" s="16">
        <v>0</v>
      </c>
      <c r="W673" s="16">
        <v>3.5</v>
      </c>
      <c r="X673" s="16">
        <v>2700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v>92005003</v>
      </c>
      <c r="AT673" s="17" t="s">
        <v>161</v>
      </c>
      <c r="AU673" s="16" t="s">
        <v>351</v>
      </c>
      <c r="AV673" s="16">
        <v>10003002</v>
      </c>
      <c r="AW673" s="16">
        <v>21100060</v>
      </c>
      <c r="AX673" s="17" t="s">
        <v>162</v>
      </c>
      <c r="AY673" s="17">
        <v>0</v>
      </c>
      <c r="AZ673" s="15">
        <v>0</v>
      </c>
      <c r="BA673" s="15">
        <v>0</v>
      </c>
      <c r="BB673" s="165" t="str">
        <f t="shared" si="51"/>
        <v>立即对目标范围内的怪物造成350%攻击伤害+2700点固定伤害,并使目标产生冰封效果,使其2秒内无法进行移动</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62012304</v>
      </c>
      <c r="D674" s="17" t="s">
        <v>945</v>
      </c>
      <c r="E674" s="13">
        <v>3</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3.75</v>
      </c>
      <c r="X674" s="16">
        <v>4200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v>92005003</v>
      </c>
      <c r="AT674" s="17" t="s">
        <v>161</v>
      </c>
      <c r="AU674" s="16" t="s">
        <v>351</v>
      </c>
      <c r="AV674" s="16">
        <v>10003002</v>
      </c>
      <c r="AW674" s="16">
        <v>21100060</v>
      </c>
      <c r="AX674" s="17" t="s">
        <v>162</v>
      </c>
      <c r="AY674" s="17">
        <v>0</v>
      </c>
      <c r="AZ674" s="15">
        <v>0</v>
      </c>
      <c r="BA674" s="15">
        <v>0</v>
      </c>
      <c r="BB674" s="165" t="str">
        <f t="shared" si="51"/>
        <v>立即对目标范围内的怪物造成375%攻击伤害+4200点固定伤害,并使目标产生冰封效果,使其2秒内无法进行移动</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62012305</v>
      </c>
      <c r="D675" s="17" t="s">
        <v>945</v>
      </c>
      <c r="E675" s="13">
        <v>4</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v>
      </c>
      <c r="X675" s="16">
        <v>6000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v>92005003</v>
      </c>
      <c r="AT675" s="17" t="s">
        <v>161</v>
      </c>
      <c r="AU675" s="16" t="s">
        <v>351</v>
      </c>
      <c r="AV675" s="16">
        <v>10003002</v>
      </c>
      <c r="AW675" s="16">
        <v>21100060</v>
      </c>
      <c r="AX675" s="17" t="s">
        <v>162</v>
      </c>
      <c r="AY675" s="17">
        <v>0</v>
      </c>
      <c r="AZ675" s="15">
        <v>0</v>
      </c>
      <c r="BA675" s="15">
        <v>0</v>
      </c>
      <c r="BB675" s="165" t="str">
        <f t="shared" si="51"/>
        <v>立即对目标范围内的怪物造成400%攻击伤害+6000点固定伤害,并使目标产生冰封效果,使其2秒内无法进行移动</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19.5" customHeight="1">
      <c r="C676" s="13">
        <v>62012306</v>
      </c>
      <c r="D676" s="17" t="s">
        <v>945</v>
      </c>
      <c r="E676" s="13">
        <v>5</v>
      </c>
      <c r="F676" s="16">
        <v>62012301</v>
      </c>
      <c r="G676" s="16">
        <v>0</v>
      </c>
      <c r="H676" s="15">
        <v>4</v>
      </c>
      <c r="I676" s="13">
        <v>5</v>
      </c>
      <c r="J676" s="13">
        <v>0</v>
      </c>
      <c r="K676" s="13">
        <v>0</v>
      </c>
      <c r="L676" s="16">
        <v>0</v>
      </c>
      <c r="M676" s="16">
        <v>0</v>
      </c>
      <c r="N676" s="16">
        <v>1</v>
      </c>
      <c r="O676" s="16">
        <v>0</v>
      </c>
      <c r="P676" s="16">
        <v>0</v>
      </c>
      <c r="Q676" s="16">
        <v>0</v>
      </c>
      <c r="R676" s="8">
        <v>0</v>
      </c>
      <c r="S676" s="15">
        <v>0</v>
      </c>
      <c r="T676" s="13">
        <v>1</v>
      </c>
      <c r="U676" s="16">
        <v>2</v>
      </c>
      <c r="V676" s="16">
        <v>0</v>
      </c>
      <c r="W676" s="16">
        <v>4.25</v>
      </c>
      <c r="X676" s="16">
        <v>7800</v>
      </c>
      <c r="Y676" s="16">
        <v>0</v>
      </c>
      <c r="Z676" s="16">
        <v>0</v>
      </c>
      <c r="AA676" s="16">
        <v>0</v>
      </c>
      <c r="AB676" s="16">
        <v>0</v>
      </c>
      <c r="AC676" s="16">
        <v>0</v>
      </c>
      <c r="AD676" s="16">
        <v>9</v>
      </c>
      <c r="AE676" s="16">
        <v>1</v>
      </c>
      <c r="AF676" s="16">
        <v>3</v>
      </c>
      <c r="AG676" s="8">
        <v>2</v>
      </c>
      <c r="AH676" s="8">
        <v>1</v>
      </c>
      <c r="AI676" s="8">
        <v>0</v>
      </c>
      <c r="AJ676" s="8">
        <v>6</v>
      </c>
      <c r="AK676" s="16">
        <v>0</v>
      </c>
      <c r="AL676" s="16">
        <v>1</v>
      </c>
      <c r="AM676" s="16">
        <v>0</v>
      </c>
      <c r="AN676" s="16">
        <v>0.25</v>
      </c>
      <c r="AO676" s="16">
        <v>30000</v>
      </c>
      <c r="AP676" s="16">
        <v>0</v>
      </c>
      <c r="AQ676" s="16">
        <v>0</v>
      </c>
      <c r="AR676" s="8">
        <v>0</v>
      </c>
      <c r="AS676" s="16">
        <v>92005003</v>
      </c>
      <c r="AT676" s="17" t="s">
        <v>161</v>
      </c>
      <c r="AU676" s="16" t="s">
        <v>351</v>
      </c>
      <c r="AV676" s="16">
        <v>10003002</v>
      </c>
      <c r="AW676" s="16">
        <v>21100060</v>
      </c>
      <c r="AX676" s="17" t="s">
        <v>162</v>
      </c>
      <c r="AY676" s="17">
        <v>0</v>
      </c>
      <c r="AZ676" s="15">
        <v>0</v>
      </c>
      <c r="BA676" s="15">
        <v>0</v>
      </c>
      <c r="BB676" s="165" t="str">
        <f t="shared" si="51"/>
        <v>立即对目标范围内的怪物造成425%攻击伤害+7800点固定伤害,并使目标产生冰封效果,使其2秒内无法进行移动</v>
      </c>
      <c r="BC676" s="16">
        <v>0</v>
      </c>
      <c r="BD676" s="13">
        <v>0</v>
      </c>
      <c r="BE676" s="16">
        <v>0</v>
      </c>
      <c r="BF676" s="16">
        <v>0</v>
      </c>
      <c r="BG676" s="16">
        <v>0</v>
      </c>
      <c r="BH676" s="16">
        <v>0</v>
      </c>
      <c r="BI676" s="11">
        <v>0</v>
      </c>
      <c r="BJ676" s="8">
        <v>0</v>
      </c>
      <c r="BK676" s="8">
        <v>0</v>
      </c>
      <c r="BL676" s="8">
        <v>0</v>
      </c>
      <c r="BM676" s="8">
        <v>0</v>
      </c>
      <c r="BN676" s="8">
        <v>0</v>
      </c>
      <c r="BO676" s="8">
        <v>0</v>
      </c>
      <c r="BP676" s="8">
        <v>0</v>
      </c>
      <c r="BQ676" s="43">
        <v>0</v>
      </c>
    </row>
    <row r="677" spans="3:69" ht="20.100000000000001" customHeight="1">
      <c r="C677" s="26">
        <v>620211011</v>
      </c>
      <c r="D677" s="37" t="s">
        <v>883</v>
      </c>
      <c r="E677" s="26">
        <v>0</v>
      </c>
      <c r="F677" s="26">
        <v>62021201</v>
      </c>
      <c r="G677" s="16">
        <v>0</v>
      </c>
      <c r="H677" s="26">
        <v>0</v>
      </c>
      <c r="I677" s="26">
        <v>30</v>
      </c>
      <c r="J677" s="26">
        <v>5</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864</v>
      </c>
      <c r="AT677" s="37" t="s">
        <v>495</v>
      </c>
      <c r="AU677" s="26" t="s">
        <v>171</v>
      </c>
      <c r="AV677" s="26">
        <v>10000015</v>
      </c>
      <c r="AW677" s="26">
        <v>21101021</v>
      </c>
      <c r="AX677" s="37" t="s">
        <v>849</v>
      </c>
      <c r="AY677" s="26">
        <v>1</v>
      </c>
      <c r="AZ677" s="26">
        <v>0</v>
      </c>
      <c r="BA677" s="26">
        <v>0</v>
      </c>
      <c r="BB677" s="164" t="str">
        <f>"立即对当前脚下敌人目标造成"&amp;W677*100&amp;"%攻击伤害+"&amp;X677&amp;"点固定伤害和使目标眩晕1秒,并迅速跳跃至目标区域"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620211021</v>
      </c>
      <c r="D678" s="37" t="s">
        <v>883</v>
      </c>
      <c r="E678" s="26">
        <v>1</v>
      </c>
      <c r="F678" s="26">
        <v>62021201</v>
      </c>
      <c r="G678" s="16">
        <v>0</v>
      </c>
      <c r="H678" s="26">
        <v>0</v>
      </c>
      <c r="I678" s="26">
        <v>37</v>
      </c>
      <c r="J678" s="26">
        <v>2</v>
      </c>
      <c r="K678" s="26">
        <v>0</v>
      </c>
      <c r="L678" s="26">
        <v>0</v>
      </c>
      <c r="M678" s="26">
        <v>0</v>
      </c>
      <c r="N678" s="26">
        <v>1</v>
      </c>
      <c r="O678" s="26">
        <v>0</v>
      </c>
      <c r="P678" s="26">
        <v>0</v>
      </c>
      <c r="Q678" s="26">
        <v>0</v>
      </c>
      <c r="R678" s="26">
        <v>0</v>
      </c>
      <c r="S678" s="26">
        <v>0</v>
      </c>
      <c r="T678" s="26">
        <v>1</v>
      </c>
      <c r="U678" s="26">
        <v>2</v>
      </c>
      <c r="V678" s="26">
        <v>0</v>
      </c>
      <c r="W678" s="26">
        <v>2</v>
      </c>
      <c r="X678" s="26">
        <v>1050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864</v>
      </c>
      <c r="AT678" s="37" t="s">
        <v>495</v>
      </c>
      <c r="AU678" s="26" t="s">
        <v>171</v>
      </c>
      <c r="AV678" s="26">
        <v>10000015</v>
      </c>
      <c r="AW678" s="26">
        <v>21101021</v>
      </c>
      <c r="AX678" s="37" t="s">
        <v>849</v>
      </c>
      <c r="AY678" s="26">
        <v>1</v>
      </c>
      <c r="AZ678" s="26">
        <v>0</v>
      </c>
      <c r="BA678" s="26">
        <v>0</v>
      </c>
      <c r="BB678" s="164" t="str">
        <f t="shared" ref="BB678:BB682" si="52">"立即对当前脚下敌人目标造成"&amp;W678*100&amp;"%攻击伤害+"&amp;X678&amp;"点固定伤害和使目标眩晕1秒,并迅速跳跃至目标区域"</f>
        <v>立即对当前脚下敌人目标造成200%攻击伤害+1050点固定伤害和使目标眩晕1秒,并迅速跳跃至目标区域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620211031</v>
      </c>
      <c r="D679" s="37" t="s">
        <v>883</v>
      </c>
      <c r="E679" s="26">
        <v>2</v>
      </c>
      <c r="F679" s="26">
        <v>62021201</v>
      </c>
      <c r="G679" s="16">
        <v>0</v>
      </c>
      <c r="H679" s="26">
        <v>0</v>
      </c>
      <c r="I679" s="26">
        <v>42</v>
      </c>
      <c r="J679" s="26">
        <v>2</v>
      </c>
      <c r="K679" s="26">
        <v>0</v>
      </c>
      <c r="L679" s="26">
        <v>0</v>
      </c>
      <c r="M679" s="26">
        <v>0</v>
      </c>
      <c r="N679" s="26">
        <v>1</v>
      </c>
      <c r="O679" s="26">
        <v>0</v>
      </c>
      <c r="P679" s="26">
        <v>0</v>
      </c>
      <c r="Q679" s="26">
        <v>0</v>
      </c>
      <c r="R679" s="26">
        <v>0</v>
      </c>
      <c r="S679" s="26">
        <v>0</v>
      </c>
      <c r="T679" s="26">
        <v>1</v>
      </c>
      <c r="U679" s="26">
        <v>2</v>
      </c>
      <c r="V679" s="26">
        <v>0</v>
      </c>
      <c r="W679" s="26">
        <v>2</v>
      </c>
      <c r="X679" s="26">
        <v>1400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864</v>
      </c>
      <c r="AT679" s="37" t="s">
        <v>495</v>
      </c>
      <c r="AU679" s="26" t="s">
        <v>171</v>
      </c>
      <c r="AV679" s="26">
        <v>10000015</v>
      </c>
      <c r="AW679" s="26">
        <v>21101021</v>
      </c>
      <c r="AX679" s="37" t="s">
        <v>849</v>
      </c>
      <c r="AY679" s="26">
        <v>1</v>
      </c>
      <c r="AZ679" s="26">
        <v>0</v>
      </c>
      <c r="BA679" s="26">
        <v>0</v>
      </c>
      <c r="BB679" s="164" t="str">
        <f t="shared" si="52"/>
        <v>立即对当前脚下敌人目标造成200%攻击伤害+1400点固定伤害和使目标眩晕1秒,并迅速跳跃至目标区域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620211041</v>
      </c>
      <c r="D680" s="37" t="s">
        <v>883</v>
      </c>
      <c r="E680" s="26">
        <v>3</v>
      </c>
      <c r="F680" s="26">
        <v>62021201</v>
      </c>
      <c r="G680" s="1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1750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864</v>
      </c>
      <c r="AT680" s="37" t="s">
        <v>495</v>
      </c>
      <c r="AU680" s="26" t="s">
        <v>171</v>
      </c>
      <c r="AV680" s="26">
        <v>10000015</v>
      </c>
      <c r="AW680" s="26">
        <v>21101021</v>
      </c>
      <c r="AX680" s="37" t="s">
        <v>849</v>
      </c>
      <c r="AY680" s="26">
        <v>1</v>
      </c>
      <c r="AZ680" s="26">
        <v>0</v>
      </c>
      <c r="BA680" s="26">
        <v>0</v>
      </c>
      <c r="BB680" s="164" t="str">
        <f t="shared" si="52"/>
        <v>立即对当前脚下敌人目标造成200%攻击伤害+1750点固定伤害和使目标眩晕1秒,并迅速跳跃至目标区域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620211051</v>
      </c>
      <c r="D681" s="37" t="s">
        <v>883</v>
      </c>
      <c r="E681" s="26">
        <v>4</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2100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864</v>
      </c>
      <c r="AT681" s="37" t="s">
        <v>495</v>
      </c>
      <c r="AU681" s="26" t="s">
        <v>171</v>
      </c>
      <c r="AV681" s="26">
        <v>10000015</v>
      </c>
      <c r="AW681" s="26">
        <v>21101021</v>
      </c>
      <c r="AX681" s="37" t="s">
        <v>849</v>
      </c>
      <c r="AY681" s="26">
        <v>1</v>
      </c>
      <c r="AZ681" s="26">
        <v>0</v>
      </c>
      <c r="BA681" s="26">
        <v>0</v>
      </c>
      <c r="BB681" s="164" t="str">
        <f t="shared" si="52"/>
        <v>立即对当前脚下敌人目标造成200%攻击伤害+2100点固定伤害和使目标眩晕1秒,并迅速跳跃至目标区域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26">
        <v>620211061</v>
      </c>
      <c r="D682" s="37" t="s">
        <v>883</v>
      </c>
      <c r="E682" s="26">
        <v>5</v>
      </c>
      <c r="F682" s="26">
        <v>62021201</v>
      </c>
      <c r="G682" s="26">
        <v>0</v>
      </c>
      <c r="H682" s="26">
        <v>0</v>
      </c>
      <c r="I682" s="26">
        <v>0</v>
      </c>
      <c r="J682" s="26">
        <v>0</v>
      </c>
      <c r="K682" s="26">
        <v>0</v>
      </c>
      <c r="L682" s="26">
        <v>0</v>
      </c>
      <c r="M682" s="26">
        <v>0</v>
      </c>
      <c r="N682" s="26">
        <v>1</v>
      </c>
      <c r="O682" s="26">
        <v>0</v>
      </c>
      <c r="P682" s="26">
        <v>0</v>
      </c>
      <c r="Q682" s="26">
        <v>0</v>
      </c>
      <c r="R682" s="26">
        <v>0</v>
      </c>
      <c r="S682" s="26">
        <v>0</v>
      </c>
      <c r="T682" s="26">
        <v>1</v>
      </c>
      <c r="U682" s="26">
        <v>2</v>
      </c>
      <c r="V682" s="26">
        <v>0</v>
      </c>
      <c r="W682" s="26">
        <v>2</v>
      </c>
      <c r="X682" s="26">
        <v>2450</v>
      </c>
      <c r="Y682" s="26">
        <v>1</v>
      </c>
      <c r="Z682" s="26">
        <v>0</v>
      </c>
      <c r="AA682" s="26">
        <v>0</v>
      </c>
      <c r="AB682" s="26">
        <v>0</v>
      </c>
      <c r="AC682" s="26">
        <v>0</v>
      </c>
      <c r="AD682" s="26">
        <v>9</v>
      </c>
      <c r="AE682" s="26">
        <v>1</v>
      </c>
      <c r="AF682" s="26">
        <v>3</v>
      </c>
      <c r="AG682" s="26">
        <v>2</v>
      </c>
      <c r="AH682" s="26">
        <v>1</v>
      </c>
      <c r="AI682" s="26">
        <v>2</v>
      </c>
      <c r="AJ682" s="26">
        <v>8</v>
      </c>
      <c r="AK682" s="26">
        <v>0</v>
      </c>
      <c r="AL682" s="26">
        <v>0</v>
      </c>
      <c r="AM682" s="26">
        <v>0</v>
      </c>
      <c r="AN682" s="26">
        <v>0.5</v>
      </c>
      <c r="AO682" s="26">
        <v>3000</v>
      </c>
      <c r="AP682" s="26">
        <v>0.4</v>
      </c>
      <c r="AQ682" s="26">
        <v>0</v>
      </c>
      <c r="AR682" s="26">
        <v>92012001</v>
      </c>
      <c r="AS682" s="26" t="s">
        <v>864</v>
      </c>
      <c r="AT682" s="37" t="s">
        <v>495</v>
      </c>
      <c r="AU682" s="26" t="s">
        <v>171</v>
      </c>
      <c r="AV682" s="26">
        <v>10000015</v>
      </c>
      <c r="AW682" s="26">
        <v>21101021</v>
      </c>
      <c r="AX682" s="37" t="s">
        <v>849</v>
      </c>
      <c r="AY682" s="26">
        <v>1</v>
      </c>
      <c r="AZ682" s="26">
        <v>0</v>
      </c>
      <c r="BA682" s="26">
        <v>0</v>
      </c>
      <c r="BB682" s="164" t="str">
        <f t="shared" si="52"/>
        <v>立即对当前脚下敌人目标造成200%攻击伤害+2450点固定伤害和使目标眩晕1秒,并迅速跳跃至目标区域</v>
      </c>
      <c r="BC682" s="26">
        <v>0</v>
      </c>
      <c r="BD682" s="26">
        <v>0</v>
      </c>
      <c r="BE682" s="26">
        <v>0</v>
      </c>
      <c r="BF682" s="26">
        <v>0</v>
      </c>
      <c r="BG682" s="26">
        <v>0</v>
      </c>
      <c r="BH682" s="26">
        <v>0</v>
      </c>
      <c r="BI682" s="19">
        <v>0</v>
      </c>
      <c r="BJ682" s="26">
        <v>0</v>
      </c>
      <c r="BK682" s="26">
        <v>0</v>
      </c>
      <c r="BL682" s="26">
        <v>0</v>
      </c>
      <c r="BM682" s="26">
        <v>0</v>
      </c>
      <c r="BN682" s="26">
        <v>0</v>
      </c>
      <c r="BO682" s="26">
        <v>0</v>
      </c>
      <c r="BP682" s="8">
        <v>0</v>
      </c>
      <c r="BQ682" s="43">
        <v>0</v>
      </c>
    </row>
    <row r="683" spans="3:69" ht="20.100000000000001" customHeight="1">
      <c r="C683" s="62">
        <v>620211111</v>
      </c>
      <c r="D683" s="62" t="s">
        <v>946</v>
      </c>
      <c r="E683" s="62">
        <v>0</v>
      </c>
      <c r="F683" s="62">
        <v>61021101</v>
      </c>
      <c r="G683" s="26">
        <v>0</v>
      </c>
      <c r="H683" s="62">
        <v>0</v>
      </c>
      <c r="I683" s="62">
        <v>18</v>
      </c>
      <c r="J683" s="62">
        <v>5</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947</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620211121</v>
      </c>
      <c r="D684" s="62" t="s">
        <v>946</v>
      </c>
      <c r="E684" s="62">
        <v>1</v>
      </c>
      <c r="F684" s="62">
        <v>61021101</v>
      </c>
      <c r="G684" s="26">
        <v>0</v>
      </c>
      <c r="H684" s="62">
        <v>0</v>
      </c>
      <c r="I684" s="62">
        <v>27</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90002001</v>
      </c>
      <c r="AS684" s="62" t="s">
        <v>160</v>
      </c>
      <c r="AT684" s="62" t="s">
        <v>161</v>
      </c>
      <c r="AU684" s="62" t="s">
        <v>249</v>
      </c>
      <c r="AV684" s="62">
        <v>0</v>
      </c>
      <c r="AW684" s="62">
        <v>0</v>
      </c>
      <c r="AX684" s="62" t="s">
        <v>162</v>
      </c>
      <c r="AY684" s="62" t="s">
        <v>160</v>
      </c>
      <c r="AZ684" s="62">
        <v>0</v>
      </c>
      <c r="BA684" s="62">
        <v>0</v>
      </c>
      <c r="BB684" s="177" t="s">
        <v>947</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620211131</v>
      </c>
      <c r="D685" s="62" t="s">
        <v>946</v>
      </c>
      <c r="E685" s="62">
        <v>2</v>
      </c>
      <c r="F685" s="62">
        <v>61021101</v>
      </c>
      <c r="G685" s="26">
        <v>0</v>
      </c>
      <c r="H685" s="62">
        <v>0</v>
      </c>
      <c r="I685" s="62">
        <v>32</v>
      </c>
      <c r="J685" s="62">
        <v>2</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90002002</v>
      </c>
      <c r="AS685" s="62" t="s">
        <v>160</v>
      </c>
      <c r="AT685" s="62" t="s">
        <v>161</v>
      </c>
      <c r="AU685" s="62" t="s">
        <v>249</v>
      </c>
      <c r="AV685" s="62">
        <v>0</v>
      </c>
      <c r="AW685" s="62">
        <v>0</v>
      </c>
      <c r="AX685" s="62" t="s">
        <v>162</v>
      </c>
      <c r="AY685" s="62" t="s">
        <v>160</v>
      </c>
      <c r="AZ685" s="62">
        <v>0</v>
      </c>
      <c r="BA685" s="62">
        <v>0</v>
      </c>
      <c r="BB685" s="177" t="s">
        <v>948</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620211141</v>
      </c>
      <c r="D686" s="62" t="s">
        <v>946</v>
      </c>
      <c r="E686" s="62">
        <v>3</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90002003</v>
      </c>
      <c r="AS686" s="62" t="s">
        <v>160</v>
      </c>
      <c r="AT686" s="62" t="s">
        <v>161</v>
      </c>
      <c r="AU686" s="62" t="s">
        <v>249</v>
      </c>
      <c r="AV686" s="62">
        <v>0</v>
      </c>
      <c r="AW686" s="62">
        <v>0</v>
      </c>
      <c r="AX686" s="62" t="s">
        <v>162</v>
      </c>
      <c r="AY686" s="62" t="s">
        <v>160</v>
      </c>
      <c r="AZ686" s="62">
        <v>0</v>
      </c>
      <c r="BA686" s="62">
        <v>0</v>
      </c>
      <c r="BB686" s="177" t="s">
        <v>949</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620211151</v>
      </c>
      <c r="D687" s="62" t="s">
        <v>946</v>
      </c>
      <c r="E687" s="62">
        <v>4</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90002004</v>
      </c>
      <c r="AS687" s="62" t="s">
        <v>160</v>
      </c>
      <c r="AT687" s="62" t="s">
        <v>161</v>
      </c>
      <c r="AU687" s="62" t="s">
        <v>249</v>
      </c>
      <c r="AV687" s="62">
        <v>0</v>
      </c>
      <c r="AW687" s="62">
        <v>0</v>
      </c>
      <c r="AX687" s="62" t="s">
        <v>162</v>
      </c>
      <c r="AY687" s="62" t="s">
        <v>160</v>
      </c>
      <c r="AZ687" s="62">
        <v>0</v>
      </c>
      <c r="BA687" s="62">
        <v>0</v>
      </c>
      <c r="BB687" s="177" t="s">
        <v>250</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20.100000000000001" customHeight="1">
      <c r="C688" s="62">
        <v>620211161</v>
      </c>
      <c r="D688" s="62" t="s">
        <v>946</v>
      </c>
      <c r="E688" s="62">
        <v>5</v>
      </c>
      <c r="F688" s="62">
        <v>61021101</v>
      </c>
      <c r="G688" s="62">
        <v>0</v>
      </c>
      <c r="H688" s="62">
        <v>0</v>
      </c>
      <c r="I688" s="62">
        <v>0</v>
      </c>
      <c r="J688" s="62">
        <v>0</v>
      </c>
      <c r="K688" s="62">
        <v>0</v>
      </c>
      <c r="L688" s="62">
        <v>0</v>
      </c>
      <c r="M688" s="62">
        <v>0</v>
      </c>
      <c r="N688" s="62">
        <v>1</v>
      </c>
      <c r="O688" s="62">
        <v>0</v>
      </c>
      <c r="P688" s="62">
        <v>0</v>
      </c>
      <c r="Q688" s="62">
        <v>0</v>
      </c>
      <c r="R688" s="62">
        <v>0</v>
      </c>
      <c r="S688" s="62">
        <v>0</v>
      </c>
      <c r="T688" s="62">
        <v>1</v>
      </c>
      <c r="U688" s="62">
        <v>2</v>
      </c>
      <c r="V688" s="62">
        <v>0</v>
      </c>
      <c r="W688" s="62">
        <v>0</v>
      </c>
      <c r="X688" s="62">
        <v>0</v>
      </c>
      <c r="Y688" s="62">
        <v>0</v>
      </c>
      <c r="Z688" s="62">
        <v>0</v>
      </c>
      <c r="AA688" s="62">
        <v>0</v>
      </c>
      <c r="AB688" s="62">
        <v>0</v>
      </c>
      <c r="AC688" s="62">
        <v>0</v>
      </c>
      <c r="AD688" s="62">
        <v>30</v>
      </c>
      <c r="AE688" s="62">
        <v>0</v>
      </c>
      <c r="AF688" s="62">
        <v>0</v>
      </c>
      <c r="AG688" s="62">
        <v>2</v>
      </c>
      <c r="AH688" s="62">
        <v>0</v>
      </c>
      <c r="AI688" s="62">
        <v>0</v>
      </c>
      <c r="AJ688" s="62">
        <v>0</v>
      </c>
      <c r="AK688" s="62">
        <v>0</v>
      </c>
      <c r="AL688" s="62">
        <v>0</v>
      </c>
      <c r="AM688" s="62">
        <v>0</v>
      </c>
      <c r="AN688" s="62">
        <v>0</v>
      </c>
      <c r="AO688" s="62">
        <v>1000</v>
      </c>
      <c r="AP688" s="62">
        <v>0</v>
      </c>
      <c r="AQ688" s="62">
        <v>0</v>
      </c>
      <c r="AR688" s="62">
        <v>90002005</v>
      </c>
      <c r="AS688" s="62" t="s">
        <v>160</v>
      </c>
      <c r="AT688" s="62" t="s">
        <v>161</v>
      </c>
      <c r="AU688" s="62" t="s">
        <v>249</v>
      </c>
      <c r="AV688" s="62">
        <v>0</v>
      </c>
      <c r="AW688" s="62">
        <v>0</v>
      </c>
      <c r="AX688" s="62" t="s">
        <v>162</v>
      </c>
      <c r="AY688" s="62" t="s">
        <v>160</v>
      </c>
      <c r="AZ688" s="62">
        <v>0</v>
      </c>
      <c r="BA688" s="62">
        <v>0</v>
      </c>
      <c r="BB688" s="177" t="s">
        <v>950</v>
      </c>
      <c r="BC688" s="62">
        <v>0</v>
      </c>
      <c r="BD688" s="62">
        <v>0</v>
      </c>
      <c r="BE688" s="62">
        <v>0</v>
      </c>
      <c r="BF688" s="62">
        <v>0</v>
      </c>
      <c r="BG688" s="62">
        <v>0</v>
      </c>
      <c r="BH688" s="62">
        <v>0</v>
      </c>
      <c r="BI688" s="62">
        <v>0</v>
      </c>
      <c r="BJ688" s="62">
        <v>1</v>
      </c>
      <c r="BK688" s="62">
        <v>0</v>
      </c>
      <c r="BL688" s="62">
        <v>0</v>
      </c>
      <c r="BM688" s="62">
        <v>0</v>
      </c>
      <c r="BN688" s="62">
        <v>0</v>
      </c>
      <c r="BO688" s="62">
        <v>0</v>
      </c>
      <c r="BP688" s="8">
        <v>0</v>
      </c>
      <c r="BQ688" s="43">
        <v>0</v>
      </c>
    </row>
    <row r="689" spans="1:69" ht="19.5" customHeight="1">
      <c r="C689" s="13">
        <v>62021101</v>
      </c>
      <c r="D689" s="169" t="s">
        <v>872</v>
      </c>
      <c r="E689" s="170">
        <v>0</v>
      </c>
      <c r="F689" s="26">
        <v>62021201</v>
      </c>
      <c r="G689" s="171">
        <v>62021102</v>
      </c>
      <c r="H689" s="172">
        <v>0</v>
      </c>
      <c r="I689" s="170">
        <v>18</v>
      </c>
      <c r="J689" s="170">
        <v>5</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885</v>
      </c>
      <c r="AT689" s="169" t="s">
        <v>886</v>
      </c>
      <c r="AU689" s="174" t="s">
        <v>887</v>
      </c>
      <c r="AV689" s="174">
        <v>10000006</v>
      </c>
      <c r="AW689" s="174">
        <v>21101022</v>
      </c>
      <c r="AX689" s="178" t="s">
        <v>888</v>
      </c>
      <c r="AY689" s="169">
        <v>0</v>
      </c>
      <c r="AZ689" s="172">
        <v>0</v>
      </c>
      <c r="BA689" s="172">
        <v>0</v>
      </c>
      <c r="BB689" s="179" t="str">
        <f>"立即将目标周围的怪物强制拉到技能范围中,并对目标范围内的怪物造成"&amp;W689*100&amp;"%攻击伤害+"&amp;X689&amp;"点固定伤害"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62021102</v>
      </c>
      <c r="D690" s="169" t="s">
        <v>872</v>
      </c>
      <c r="E690" s="170">
        <v>1</v>
      </c>
      <c r="F690" s="26">
        <v>62021201</v>
      </c>
      <c r="G690" s="171">
        <v>62021103</v>
      </c>
      <c r="H690" s="172">
        <v>0</v>
      </c>
      <c r="I690" s="170">
        <v>27</v>
      </c>
      <c r="J690" s="170">
        <v>2</v>
      </c>
      <c r="K690" s="170">
        <v>0</v>
      </c>
      <c r="L690" s="174">
        <v>0</v>
      </c>
      <c r="M690" s="174">
        <v>0</v>
      </c>
      <c r="N690" s="174">
        <v>1</v>
      </c>
      <c r="O690" s="174">
        <v>0</v>
      </c>
      <c r="P690" s="174">
        <v>0</v>
      </c>
      <c r="Q690" s="174">
        <v>0</v>
      </c>
      <c r="R690" s="176">
        <v>0</v>
      </c>
      <c r="S690" s="172">
        <v>0</v>
      </c>
      <c r="T690" s="170">
        <v>1</v>
      </c>
      <c r="U690" s="174">
        <v>2</v>
      </c>
      <c r="V690" s="174">
        <v>0</v>
      </c>
      <c r="W690" s="174">
        <v>2.5</v>
      </c>
      <c r="X690" s="170">
        <v>900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885</v>
      </c>
      <c r="AT690" s="169" t="s">
        <v>886</v>
      </c>
      <c r="AU690" s="174" t="s">
        <v>887</v>
      </c>
      <c r="AV690" s="174">
        <v>10000006</v>
      </c>
      <c r="AW690" s="174">
        <v>21101022</v>
      </c>
      <c r="AX690" s="178" t="s">
        <v>888</v>
      </c>
      <c r="AY690" s="169">
        <v>0</v>
      </c>
      <c r="AZ690" s="172">
        <v>0</v>
      </c>
      <c r="BA690" s="172">
        <v>0</v>
      </c>
      <c r="BB690" s="179" t="str">
        <f t="shared" ref="BB690:BB694" si="53">"立即将目标周围的怪物强制拉到技能范围中,并对目标范围内的怪物造成"&amp;W690*100&amp;"%攻击伤害+"&amp;X690&amp;"点固定伤害"</f>
        <v>立即将目标周围的怪物强制拉到技能范围中,并对目标范围内的怪物造成250%攻击伤害+900点固定伤害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62021103</v>
      </c>
      <c r="D691" s="169" t="s">
        <v>872</v>
      </c>
      <c r="E691" s="170">
        <v>2</v>
      </c>
      <c r="F691" s="26">
        <v>62021201</v>
      </c>
      <c r="G691" s="171">
        <v>62021104</v>
      </c>
      <c r="H691" s="172">
        <v>0</v>
      </c>
      <c r="I691" s="170">
        <v>32</v>
      </c>
      <c r="J691" s="170">
        <v>2</v>
      </c>
      <c r="K691" s="170">
        <v>0</v>
      </c>
      <c r="L691" s="174">
        <v>0</v>
      </c>
      <c r="M691" s="174">
        <v>0</v>
      </c>
      <c r="N691" s="174">
        <v>1</v>
      </c>
      <c r="O691" s="174">
        <v>0</v>
      </c>
      <c r="P691" s="174">
        <v>0</v>
      </c>
      <c r="Q691" s="174">
        <v>0</v>
      </c>
      <c r="R691" s="176">
        <v>0</v>
      </c>
      <c r="S691" s="172">
        <v>0</v>
      </c>
      <c r="T691" s="170">
        <v>1</v>
      </c>
      <c r="U691" s="174">
        <v>2</v>
      </c>
      <c r="V691" s="174">
        <v>0</v>
      </c>
      <c r="W691" s="174">
        <v>2.75</v>
      </c>
      <c r="X691" s="170">
        <v>1800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885</v>
      </c>
      <c r="AT691" s="169" t="s">
        <v>886</v>
      </c>
      <c r="AU691" s="174" t="s">
        <v>887</v>
      </c>
      <c r="AV691" s="174">
        <v>10000006</v>
      </c>
      <c r="AW691" s="174">
        <v>21101022</v>
      </c>
      <c r="AX691" s="178" t="s">
        <v>888</v>
      </c>
      <c r="AY691" s="169">
        <v>0</v>
      </c>
      <c r="AZ691" s="172">
        <v>0</v>
      </c>
      <c r="BA691" s="172">
        <v>0</v>
      </c>
      <c r="BB691" s="179" t="str">
        <f t="shared" si="53"/>
        <v>立即将目标周围的怪物强制拉到技能范围中,并对目标范围内的怪物造成275%攻击伤害+1800点固定伤害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62021104</v>
      </c>
      <c r="D692" s="169" t="s">
        <v>872</v>
      </c>
      <c r="E692" s="170">
        <v>3</v>
      </c>
      <c r="F692" s="26">
        <v>62021201</v>
      </c>
      <c r="G692" s="170">
        <v>0</v>
      </c>
      <c r="H692" s="172">
        <v>0</v>
      </c>
      <c r="I692" s="170">
        <v>0</v>
      </c>
      <c r="J692" s="175">
        <v>0</v>
      </c>
      <c r="K692" s="170">
        <v>0</v>
      </c>
      <c r="L692" s="174">
        <v>0</v>
      </c>
      <c r="M692" s="174">
        <v>0</v>
      </c>
      <c r="N692" s="174">
        <v>1</v>
      </c>
      <c r="O692" s="174">
        <v>0</v>
      </c>
      <c r="P692" s="174">
        <v>0</v>
      </c>
      <c r="Q692" s="174">
        <v>0</v>
      </c>
      <c r="R692" s="176">
        <v>0</v>
      </c>
      <c r="S692" s="172">
        <v>0</v>
      </c>
      <c r="T692" s="170">
        <v>1</v>
      </c>
      <c r="U692" s="174">
        <v>2</v>
      </c>
      <c r="V692" s="174">
        <v>0</v>
      </c>
      <c r="W692" s="174">
        <v>3</v>
      </c>
      <c r="X692" s="170">
        <v>2800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885</v>
      </c>
      <c r="AT692" s="169" t="s">
        <v>886</v>
      </c>
      <c r="AU692" s="174" t="s">
        <v>887</v>
      </c>
      <c r="AV692" s="174">
        <v>10000006</v>
      </c>
      <c r="AW692" s="174">
        <v>21101022</v>
      </c>
      <c r="AX692" s="178" t="s">
        <v>888</v>
      </c>
      <c r="AY692" s="169">
        <v>0</v>
      </c>
      <c r="AZ692" s="172">
        <v>0</v>
      </c>
      <c r="BA692" s="172">
        <v>0</v>
      </c>
      <c r="BB692" s="179" t="str">
        <f t="shared" si="53"/>
        <v>立即将目标周围的怪物强制拉到技能范围中,并对目标范围内的怪物造成300%攻击伤害+2800点固定伤害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62021105</v>
      </c>
      <c r="D693" s="169" t="s">
        <v>872</v>
      </c>
      <c r="E693" s="170">
        <v>4</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3.25</v>
      </c>
      <c r="X693" s="170">
        <v>4000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885</v>
      </c>
      <c r="AT693" s="169" t="s">
        <v>886</v>
      </c>
      <c r="AU693" s="174" t="s">
        <v>887</v>
      </c>
      <c r="AV693" s="174">
        <v>10000006</v>
      </c>
      <c r="AW693" s="174">
        <v>21101022</v>
      </c>
      <c r="AX693" s="178" t="s">
        <v>888</v>
      </c>
      <c r="AY693" s="169">
        <v>0</v>
      </c>
      <c r="AZ693" s="172">
        <v>0</v>
      </c>
      <c r="BA693" s="172">
        <v>0</v>
      </c>
      <c r="BB693" s="179" t="str">
        <f t="shared" si="53"/>
        <v>立即将目标周围的怪物强制拉到技能范围中,并对目标范围内的怪物造成325%攻击伤害+4000点固定伤害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C694" s="13">
        <v>62021106</v>
      </c>
      <c r="D694" s="169" t="s">
        <v>872</v>
      </c>
      <c r="E694" s="170">
        <v>5</v>
      </c>
      <c r="F694" s="26">
        <v>62021201</v>
      </c>
      <c r="G694" s="170">
        <v>0</v>
      </c>
      <c r="H694" s="172">
        <v>0</v>
      </c>
      <c r="I694" s="170">
        <v>0</v>
      </c>
      <c r="J694" s="170">
        <v>0</v>
      </c>
      <c r="K694" s="170">
        <v>0</v>
      </c>
      <c r="L694" s="174">
        <v>0</v>
      </c>
      <c r="M694" s="174">
        <v>0</v>
      </c>
      <c r="N694" s="174">
        <v>1</v>
      </c>
      <c r="O694" s="174">
        <v>0</v>
      </c>
      <c r="P694" s="174">
        <v>0</v>
      </c>
      <c r="Q694" s="174">
        <v>0</v>
      </c>
      <c r="R694" s="176">
        <v>0</v>
      </c>
      <c r="S694" s="172">
        <v>0</v>
      </c>
      <c r="T694" s="170">
        <v>1</v>
      </c>
      <c r="U694" s="174">
        <v>2</v>
      </c>
      <c r="V694" s="174">
        <v>0</v>
      </c>
      <c r="W694" s="174">
        <v>3.5</v>
      </c>
      <c r="X694" s="170">
        <v>5200</v>
      </c>
      <c r="Y694" s="174">
        <v>0</v>
      </c>
      <c r="Z694" s="174">
        <v>0</v>
      </c>
      <c r="AA694" s="174">
        <v>0</v>
      </c>
      <c r="AB694" s="174">
        <v>0</v>
      </c>
      <c r="AC694" s="174">
        <v>0</v>
      </c>
      <c r="AD694" s="174">
        <v>7</v>
      </c>
      <c r="AE694" s="174">
        <v>1</v>
      </c>
      <c r="AF694" s="174">
        <v>4</v>
      </c>
      <c r="AG694" s="176">
        <v>2</v>
      </c>
      <c r="AH694" s="176">
        <v>1</v>
      </c>
      <c r="AI694" s="176">
        <v>0</v>
      </c>
      <c r="AJ694" s="176">
        <v>7</v>
      </c>
      <c r="AK694" s="174">
        <v>0</v>
      </c>
      <c r="AL694" s="174">
        <v>0</v>
      </c>
      <c r="AM694" s="174">
        <v>0</v>
      </c>
      <c r="AN694" s="174">
        <v>0.25</v>
      </c>
      <c r="AO694" s="174">
        <v>2000</v>
      </c>
      <c r="AP694" s="174">
        <v>0.25</v>
      </c>
      <c r="AQ694" s="174">
        <v>0</v>
      </c>
      <c r="AR694" s="176">
        <v>0</v>
      </c>
      <c r="AS694" s="303" t="s">
        <v>885</v>
      </c>
      <c r="AT694" s="169" t="s">
        <v>886</v>
      </c>
      <c r="AU694" s="174" t="s">
        <v>887</v>
      </c>
      <c r="AV694" s="174">
        <v>10000006</v>
      </c>
      <c r="AW694" s="174">
        <v>21101022</v>
      </c>
      <c r="AX694" s="178" t="s">
        <v>888</v>
      </c>
      <c r="AY694" s="169">
        <v>0</v>
      </c>
      <c r="AZ694" s="172">
        <v>0</v>
      </c>
      <c r="BA694" s="172">
        <v>0</v>
      </c>
      <c r="BB694" s="179" t="str">
        <f t="shared" si="53"/>
        <v>立即将目标周围的怪物强制拉到技能范围中,并对目标范围内的怪物造成350%攻击伤害+5200点固定伤害</v>
      </c>
      <c r="BC694" s="174">
        <v>0</v>
      </c>
      <c r="BD694" s="170">
        <v>0</v>
      </c>
      <c r="BE694" s="174">
        <v>0</v>
      </c>
      <c r="BF694" s="174">
        <v>0</v>
      </c>
      <c r="BG694" s="174">
        <v>0</v>
      </c>
      <c r="BH694" s="174">
        <v>0</v>
      </c>
      <c r="BI694" s="180">
        <v>0</v>
      </c>
      <c r="BJ694" s="176">
        <v>0</v>
      </c>
      <c r="BK694" s="176">
        <v>0</v>
      </c>
      <c r="BL694" s="176">
        <v>0</v>
      </c>
      <c r="BM694" s="176">
        <v>0</v>
      </c>
      <c r="BN694" s="176">
        <v>0</v>
      </c>
      <c r="BO694" s="176">
        <v>0</v>
      </c>
      <c r="BP694" s="8">
        <v>0</v>
      </c>
      <c r="BQ694" s="43">
        <v>0</v>
      </c>
    </row>
    <row r="695" spans="1:69" ht="19.5" customHeight="1">
      <c r="A695" s="173"/>
      <c r="B695" s="173"/>
      <c r="C695" s="13">
        <v>62021201</v>
      </c>
      <c r="D695" s="17" t="s">
        <v>828</v>
      </c>
      <c r="E695" s="13">
        <v>0</v>
      </c>
      <c r="F695" s="16">
        <v>62021301</v>
      </c>
      <c r="G695" s="13">
        <v>62021202</v>
      </c>
      <c r="H695" s="15">
        <v>0</v>
      </c>
      <c r="I695" s="13">
        <v>25</v>
      </c>
      <c r="J695" s="13">
        <v>5</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15</v>
      </c>
      <c r="AR695" s="8">
        <v>0</v>
      </c>
      <c r="AS695" s="16">
        <v>92002001</v>
      </c>
      <c r="AT695" s="17" t="s">
        <v>161</v>
      </c>
      <c r="AU695" s="16" t="s">
        <v>358</v>
      </c>
      <c r="AV695" s="16">
        <v>10003002</v>
      </c>
      <c r="AW695" s="16">
        <v>21101030</v>
      </c>
      <c r="AX695" s="17" t="s">
        <v>382</v>
      </c>
      <c r="AY695" s="17">
        <v>0</v>
      </c>
      <c r="AZ695" s="15">
        <v>0</v>
      </c>
      <c r="BA695" s="15">
        <v>0</v>
      </c>
      <c r="BB695" s="165" t="str">
        <f>"立即对指定前方区域释放冲击波,冲击波对触碰的怪物造成"&amp;W695*100&amp;"%攻击伤害+"&amp;X695&amp;"点固定伤害,并对触碰到的敌方目标附带1秒眩晕"</f>
        <v>立即对指定前方区域释放冲击波,冲击波对触碰的怪物造成250%攻击伤害+900点固定伤害,并对触碰到的敌方目标附带1秒眩晕</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62021202</v>
      </c>
      <c r="D696" s="17" t="s">
        <v>828</v>
      </c>
      <c r="E696" s="13">
        <v>1</v>
      </c>
      <c r="F696" s="16">
        <v>62021301</v>
      </c>
      <c r="G696" s="13">
        <v>62021203</v>
      </c>
      <c r="H696" s="15">
        <v>0</v>
      </c>
      <c r="I696" s="13">
        <v>32</v>
      </c>
      <c r="J696" s="13">
        <v>2</v>
      </c>
      <c r="K696" s="13">
        <v>0</v>
      </c>
      <c r="L696" s="16">
        <v>0</v>
      </c>
      <c r="M696" s="16">
        <v>0</v>
      </c>
      <c r="N696" s="16">
        <v>1</v>
      </c>
      <c r="O696" s="16">
        <v>0</v>
      </c>
      <c r="P696" s="16">
        <v>0</v>
      </c>
      <c r="Q696" s="16">
        <v>0</v>
      </c>
      <c r="R696" s="8">
        <v>0</v>
      </c>
      <c r="S696" s="15">
        <v>0</v>
      </c>
      <c r="T696" s="13">
        <v>1</v>
      </c>
      <c r="U696" s="16">
        <v>2</v>
      </c>
      <c r="V696" s="16">
        <v>0</v>
      </c>
      <c r="W696" s="16">
        <v>2.5</v>
      </c>
      <c r="X696" s="16">
        <v>900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15</v>
      </c>
      <c r="AR696" s="8">
        <v>0</v>
      </c>
      <c r="AS696" s="16">
        <v>92002001</v>
      </c>
      <c r="AT696" s="17" t="s">
        <v>161</v>
      </c>
      <c r="AU696" s="16" t="s">
        <v>358</v>
      </c>
      <c r="AV696" s="16">
        <v>10003002</v>
      </c>
      <c r="AW696" s="16">
        <v>21101030</v>
      </c>
      <c r="AX696" s="17" t="s">
        <v>382</v>
      </c>
      <c r="AY696" s="17">
        <v>0</v>
      </c>
      <c r="AZ696" s="15">
        <v>0</v>
      </c>
      <c r="BA696" s="15">
        <v>0</v>
      </c>
      <c r="BB696" s="165" t="str">
        <f t="shared" ref="BB696:BB700" si="54">"立即对指定前方区域释放冲击波,冲击波对触碰的怪物造成"&amp;W696*100&amp;"%攻击伤害+"&amp;X696&amp;"点固定伤害,并对触碰到的敌方目标附带1秒眩晕"</f>
        <v>立即对指定前方区域释放冲击波,冲击波对触碰的怪物造成250%攻击伤害+900点固定伤害,并对触碰到的敌方目标附带1秒眩晕</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62021203</v>
      </c>
      <c r="D697" s="17" t="s">
        <v>828</v>
      </c>
      <c r="E697" s="13">
        <v>2</v>
      </c>
      <c r="F697" s="16">
        <v>62021301</v>
      </c>
      <c r="G697" s="13">
        <v>62021204</v>
      </c>
      <c r="H697" s="15">
        <v>0</v>
      </c>
      <c r="I697" s="13">
        <v>37</v>
      </c>
      <c r="J697" s="13">
        <v>2</v>
      </c>
      <c r="K697" s="13">
        <v>0</v>
      </c>
      <c r="L697" s="16">
        <v>0</v>
      </c>
      <c r="M697" s="16">
        <v>0</v>
      </c>
      <c r="N697" s="16">
        <v>1</v>
      </c>
      <c r="O697" s="16">
        <v>0</v>
      </c>
      <c r="P697" s="16">
        <v>0</v>
      </c>
      <c r="Q697" s="16">
        <v>0</v>
      </c>
      <c r="R697" s="8">
        <v>0</v>
      </c>
      <c r="S697" s="15">
        <v>0</v>
      </c>
      <c r="T697" s="13">
        <v>1</v>
      </c>
      <c r="U697" s="16">
        <v>2</v>
      </c>
      <c r="V697" s="16">
        <v>0</v>
      </c>
      <c r="W697" s="16">
        <v>2.75</v>
      </c>
      <c r="X697" s="16">
        <v>1800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15</v>
      </c>
      <c r="AR697" s="8">
        <v>0</v>
      </c>
      <c r="AS697" s="16">
        <v>92002001</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立即对指定前方区域释放冲击波,冲击波对触碰的怪物造成275%攻击伤害+1800点固定伤害,并对触碰到的敌方目标附带1秒眩晕</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62021204</v>
      </c>
      <c r="D698" s="17" t="s">
        <v>828</v>
      </c>
      <c r="E698" s="13">
        <v>3</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v>
      </c>
      <c r="X698" s="16">
        <v>2800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15</v>
      </c>
      <c r="AR698" s="8">
        <v>0</v>
      </c>
      <c r="AS698" s="16">
        <v>92002001</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立即对指定前方区域释放冲击波,冲击波对触碰的怪物造成300%攻击伤害+2800点固定伤害,并对触碰到的敌方目标附带1秒眩晕</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62021205</v>
      </c>
      <c r="D699" s="17" t="s">
        <v>828</v>
      </c>
      <c r="E699" s="13">
        <v>4</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3.25</v>
      </c>
      <c r="X699" s="16">
        <v>4000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15</v>
      </c>
      <c r="AR699" s="8">
        <v>0</v>
      </c>
      <c r="AS699" s="16">
        <v>92002001</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立即对指定前方区域释放冲击波,冲击波对触碰的怪物造成325%攻击伤害+4000点固定伤害,并对触碰到的敌方目标附带1秒眩晕</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19.5" customHeight="1">
      <c r="C700" s="13">
        <v>62021206</v>
      </c>
      <c r="D700" s="17" t="s">
        <v>828</v>
      </c>
      <c r="E700" s="13">
        <v>5</v>
      </c>
      <c r="F700" s="16">
        <v>62021301</v>
      </c>
      <c r="G700" s="16">
        <v>0</v>
      </c>
      <c r="H700" s="15">
        <v>0</v>
      </c>
      <c r="I700" s="13">
        <v>0</v>
      </c>
      <c r="J700" s="13">
        <v>0</v>
      </c>
      <c r="K700" s="13">
        <v>0</v>
      </c>
      <c r="L700" s="16">
        <v>0</v>
      </c>
      <c r="M700" s="16">
        <v>0</v>
      </c>
      <c r="N700" s="16">
        <v>1</v>
      </c>
      <c r="O700" s="16">
        <v>0</v>
      </c>
      <c r="P700" s="16">
        <v>0</v>
      </c>
      <c r="Q700" s="16">
        <v>0</v>
      </c>
      <c r="R700" s="8">
        <v>0</v>
      </c>
      <c r="S700" s="15">
        <v>0</v>
      </c>
      <c r="T700" s="13">
        <v>1</v>
      </c>
      <c r="U700" s="16">
        <v>2</v>
      </c>
      <c r="V700" s="16">
        <v>0</v>
      </c>
      <c r="W700" s="16">
        <v>3.5</v>
      </c>
      <c r="X700" s="16">
        <v>5200</v>
      </c>
      <c r="Y700" s="16">
        <v>0</v>
      </c>
      <c r="Z700" s="16">
        <v>0</v>
      </c>
      <c r="AA700" s="16">
        <v>0</v>
      </c>
      <c r="AB700" s="16">
        <v>0</v>
      </c>
      <c r="AC700" s="16">
        <v>0</v>
      </c>
      <c r="AD700" s="16">
        <v>12</v>
      </c>
      <c r="AE700" s="16">
        <v>1</v>
      </c>
      <c r="AF700" s="16">
        <v>3</v>
      </c>
      <c r="AG700" s="8">
        <v>2</v>
      </c>
      <c r="AH700" s="8">
        <v>2</v>
      </c>
      <c r="AI700" s="8">
        <v>0</v>
      </c>
      <c r="AJ700" s="8">
        <v>4</v>
      </c>
      <c r="AK700" s="16">
        <v>0</v>
      </c>
      <c r="AL700" s="16">
        <v>0</v>
      </c>
      <c r="AM700" s="16">
        <v>0</v>
      </c>
      <c r="AN700" s="16">
        <v>0.25</v>
      </c>
      <c r="AO700" s="16">
        <v>2000</v>
      </c>
      <c r="AP700" s="16">
        <v>0.5</v>
      </c>
      <c r="AQ700" s="16">
        <v>15</v>
      </c>
      <c r="AR700" s="8">
        <v>0</v>
      </c>
      <c r="AS700" s="16">
        <v>92002001</v>
      </c>
      <c r="AT700" s="17" t="s">
        <v>161</v>
      </c>
      <c r="AU700" s="16" t="s">
        <v>358</v>
      </c>
      <c r="AV700" s="16">
        <v>10003002</v>
      </c>
      <c r="AW700" s="16">
        <v>21101030</v>
      </c>
      <c r="AX700" s="17" t="s">
        <v>382</v>
      </c>
      <c r="AY700" s="17">
        <v>0</v>
      </c>
      <c r="AZ700" s="15">
        <v>0</v>
      </c>
      <c r="BA700" s="15">
        <v>0</v>
      </c>
      <c r="BB700" s="165" t="str">
        <f t="shared" si="54"/>
        <v>立即对指定前方区域释放冲击波,冲击波对触碰的怪物造成350%攻击伤害+5200点固定伤害,并对触碰到的敌方目标附带1秒眩晕</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62021301</v>
      </c>
      <c r="D701" s="17" t="s">
        <v>259</v>
      </c>
      <c r="E701" s="13">
        <v>0</v>
      </c>
      <c r="F701" s="13">
        <v>62021401</v>
      </c>
      <c r="G701" s="16">
        <f>C702</f>
        <v>62021302</v>
      </c>
      <c r="H701" s="15">
        <v>0</v>
      </c>
      <c r="I701" s="13">
        <v>20</v>
      </c>
      <c r="J701" s="13">
        <v>5</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951</v>
      </c>
      <c r="AZ701" s="15">
        <v>0</v>
      </c>
      <c r="BA701" s="15">
        <v>0</v>
      </c>
      <c r="BB701" s="165" t="str">
        <f>"对目标区域持续造成伤害,在此范围内的敌方目标每秒造成2次"&amp;W701*100&amp;"%攻击伤害+"&amp;X701&amp;"点固定伤害,目标移动速度降低75%,持续6秒,当在施法过程中进行移动会中断此技能施放"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62021302</v>
      </c>
      <c r="D702" s="17" t="s">
        <v>259</v>
      </c>
      <c r="E702" s="13">
        <v>1</v>
      </c>
      <c r="F702" s="13">
        <v>62021401</v>
      </c>
      <c r="G702" s="16">
        <f t="shared" ref="G702:G703" si="55">C703</f>
        <v>62021303</v>
      </c>
      <c r="H702" s="15">
        <v>0</v>
      </c>
      <c r="I702" s="13">
        <v>27</v>
      </c>
      <c r="J702" s="13">
        <v>2</v>
      </c>
      <c r="K702" s="13">
        <v>0</v>
      </c>
      <c r="L702" s="16">
        <v>0</v>
      </c>
      <c r="M702" s="16">
        <v>0</v>
      </c>
      <c r="N702" s="16">
        <v>1</v>
      </c>
      <c r="O702" s="16">
        <v>0</v>
      </c>
      <c r="P702" s="16">
        <v>0</v>
      </c>
      <c r="Q702" s="16">
        <v>0</v>
      </c>
      <c r="R702" s="8">
        <v>0</v>
      </c>
      <c r="S702" s="15">
        <v>0</v>
      </c>
      <c r="T702" s="13">
        <v>1</v>
      </c>
      <c r="U702" s="16">
        <v>2</v>
      </c>
      <c r="V702" s="16">
        <v>0</v>
      </c>
      <c r="W702" s="16">
        <v>1.2</v>
      </c>
      <c r="X702" s="16">
        <v>1000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951</v>
      </c>
      <c r="AZ702" s="15">
        <v>0</v>
      </c>
      <c r="BA702" s="15">
        <v>0</v>
      </c>
      <c r="BB702" s="165" t="str">
        <f t="shared" ref="BB702:BB706" si="56">"对目标区域持续造成伤害,在此范围内的敌方目标每秒造成2次"&amp;W702*100&amp;"%攻击伤害+"&amp;X702&amp;"点固定伤害,目标移动速度降低75%,持续6秒,当在施法过程中进行移动会中断此技能施放"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62021303</v>
      </c>
      <c r="D703" s="17" t="s">
        <v>259</v>
      </c>
      <c r="E703" s="13">
        <v>2</v>
      </c>
      <c r="F703" s="13">
        <v>62021401</v>
      </c>
      <c r="G703" s="16">
        <f t="shared" si="55"/>
        <v>62021304</v>
      </c>
      <c r="H703" s="15">
        <v>0</v>
      </c>
      <c r="I703" s="13">
        <v>32</v>
      </c>
      <c r="J703" s="13">
        <v>2</v>
      </c>
      <c r="K703" s="13">
        <v>0</v>
      </c>
      <c r="L703" s="16">
        <v>0</v>
      </c>
      <c r="M703" s="16">
        <v>0</v>
      </c>
      <c r="N703" s="16">
        <v>1</v>
      </c>
      <c r="O703" s="16">
        <v>0</v>
      </c>
      <c r="P703" s="16">
        <v>0</v>
      </c>
      <c r="Q703" s="16">
        <v>0</v>
      </c>
      <c r="R703" s="8">
        <v>0</v>
      </c>
      <c r="S703" s="15">
        <v>0</v>
      </c>
      <c r="T703" s="13">
        <v>1</v>
      </c>
      <c r="U703" s="16">
        <v>2</v>
      </c>
      <c r="V703" s="16">
        <v>0</v>
      </c>
      <c r="W703" s="16">
        <v>1.4</v>
      </c>
      <c r="X703" s="16">
        <v>1500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951</v>
      </c>
      <c r="AZ703" s="15">
        <v>0</v>
      </c>
      <c r="BA703" s="15">
        <v>0</v>
      </c>
      <c r="BB703" s="165" t="str">
        <f t="shared" si="56"/>
        <v>对目标区域持续造成伤害,在此范围内的敌方目标每秒造成2次140%攻击伤害+1500点固定伤害,目标移动速度降低75%,持续6秒,当在施法过程中进行移动会中断此技能施放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62021304</v>
      </c>
      <c r="D704" s="17" t="s">
        <v>259</v>
      </c>
      <c r="E704" s="13">
        <v>3</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1.6</v>
      </c>
      <c r="X704" s="16">
        <v>2000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951</v>
      </c>
      <c r="AZ704" s="15">
        <v>0</v>
      </c>
      <c r="BA704" s="15">
        <v>0</v>
      </c>
      <c r="BB704" s="165" t="str">
        <f t="shared" si="56"/>
        <v>对目标区域持续造成伤害,在此范围内的敌方目标每秒造成2次160%攻击伤害+2000点固定伤害,目标移动速度降低75%,持续6秒,当在施法过程中进行移动会中断此技能施放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62021305</v>
      </c>
      <c r="D705" s="17" t="s">
        <v>259</v>
      </c>
      <c r="E705" s="13">
        <v>4</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1.8</v>
      </c>
      <c r="X705" s="16">
        <v>2750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951</v>
      </c>
      <c r="AZ705" s="15">
        <v>0</v>
      </c>
      <c r="BA705" s="15">
        <v>0</v>
      </c>
      <c r="BB705" s="165" t="str">
        <f t="shared" si="56"/>
        <v>对目标区域持续造成伤害,在此范围内的敌方目标每秒造成2次180%攻击伤害+2750点固定伤害,目标移动速度降低75%,持续6秒,当在施法过程中进行移动会中断此技能施放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62021306</v>
      </c>
      <c r="D706" s="17" t="s">
        <v>259</v>
      </c>
      <c r="E706" s="13">
        <v>5</v>
      </c>
      <c r="F706" s="13">
        <v>62021401</v>
      </c>
      <c r="G706" s="13">
        <v>0</v>
      </c>
      <c r="H706" s="15">
        <v>0</v>
      </c>
      <c r="I706" s="16">
        <v>0</v>
      </c>
      <c r="J706" s="13">
        <v>0</v>
      </c>
      <c r="K706" s="13">
        <v>0</v>
      </c>
      <c r="L706" s="16">
        <v>0</v>
      </c>
      <c r="M706" s="16">
        <v>0</v>
      </c>
      <c r="N706" s="16">
        <v>1</v>
      </c>
      <c r="O706" s="16">
        <v>0</v>
      </c>
      <c r="P706" s="16">
        <v>0</v>
      </c>
      <c r="Q706" s="16">
        <v>0</v>
      </c>
      <c r="R706" s="8">
        <v>0</v>
      </c>
      <c r="S706" s="15">
        <v>0</v>
      </c>
      <c r="T706" s="13">
        <v>1</v>
      </c>
      <c r="U706" s="16">
        <v>2</v>
      </c>
      <c r="V706" s="16">
        <v>0</v>
      </c>
      <c r="W706" s="16">
        <v>2</v>
      </c>
      <c r="X706" s="16">
        <v>3500</v>
      </c>
      <c r="Y706" s="16">
        <v>0</v>
      </c>
      <c r="Z706" s="16">
        <v>0</v>
      </c>
      <c r="AA706" s="16">
        <v>0</v>
      </c>
      <c r="AB706" s="16">
        <v>0</v>
      </c>
      <c r="AC706" s="16">
        <v>0</v>
      </c>
      <c r="AD706" s="16">
        <v>6</v>
      </c>
      <c r="AE706" s="16">
        <v>1</v>
      </c>
      <c r="AF706" s="16">
        <v>3</v>
      </c>
      <c r="AG706" s="8">
        <v>2</v>
      </c>
      <c r="AH706" s="8">
        <v>1</v>
      </c>
      <c r="AI706" s="8">
        <v>0</v>
      </c>
      <c r="AJ706" s="8">
        <v>7</v>
      </c>
      <c r="AK706" s="16">
        <v>0</v>
      </c>
      <c r="AL706" s="16">
        <v>0</v>
      </c>
      <c r="AM706" s="16">
        <v>6</v>
      </c>
      <c r="AN706" s="16">
        <v>0.25</v>
      </c>
      <c r="AO706" s="16">
        <v>6000</v>
      </c>
      <c r="AP706" s="16">
        <v>0</v>
      </c>
      <c r="AQ706" s="16">
        <v>0</v>
      </c>
      <c r="AR706" s="8">
        <v>0</v>
      </c>
      <c r="AS706" s="16">
        <v>92014001</v>
      </c>
      <c r="AT706" s="17" t="s">
        <v>260</v>
      </c>
      <c r="AU706" s="16" t="s">
        <v>261</v>
      </c>
      <c r="AV706" s="16">
        <v>10002001</v>
      </c>
      <c r="AW706" s="16">
        <v>21101040</v>
      </c>
      <c r="AX706" s="17" t="s">
        <v>232</v>
      </c>
      <c r="AY706" s="17" t="s">
        <v>951</v>
      </c>
      <c r="AZ706" s="15">
        <v>0</v>
      </c>
      <c r="BA706" s="15">
        <v>0</v>
      </c>
      <c r="BB706" s="165" t="str">
        <f t="shared" si="56"/>
        <v>对目标区域持续造成伤害,在此范围内的敌方目标每秒造成2次200%攻击伤害+3500点固定伤害,目标移动速度降低75%,持续6秒,当在施法过程中进行移动会中断此技能施放</v>
      </c>
      <c r="BC706" s="16">
        <v>0</v>
      </c>
      <c r="BD706" s="13">
        <v>0</v>
      </c>
      <c r="BE706" s="16">
        <v>0</v>
      </c>
      <c r="BF706" s="16">
        <v>0</v>
      </c>
      <c r="BG706" s="16">
        <v>0</v>
      </c>
      <c r="BH706" s="16">
        <v>0</v>
      </c>
      <c r="BI706" s="11">
        <v>0</v>
      </c>
      <c r="BJ706" s="8">
        <v>0</v>
      </c>
      <c r="BK706" s="8">
        <v>0</v>
      </c>
      <c r="BL706" s="8">
        <v>0</v>
      </c>
      <c r="BM706" s="8">
        <v>0</v>
      </c>
      <c r="BN706" s="8">
        <v>0</v>
      </c>
      <c r="BO706" s="8">
        <v>0</v>
      </c>
      <c r="BP706" s="8">
        <v>0</v>
      </c>
      <c r="BQ706" s="43">
        <v>0</v>
      </c>
    </row>
    <row r="707" spans="3:69" ht="20.100000000000001" customHeight="1">
      <c r="C707" s="13">
        <v>62021401</v>
      </c>
      <c r="D707" s="14" t="s">
        <v>952</v>
      </c>
      <c r="E707" s="16">
        <v>0</v>
      </c>
      <c r="F707" s="13">
        <v>62021501</v>
      </c>
      <c r="G707" s="13">
        <v>62021402</v>
      </c>
      <c r="H707" s="15">
        <v>0</v>
      </c>
      <c r="I707" s="13">
        <v>35</v>
      </c>
      <c r="J707" s="13">
        <v>5</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953</v>
      </c>
      <c r="AZ707" s="15">
        <v>0</v>
      </c>
      <c r="BA707" s="15">
        <v>0</v>
      </c>
      <c r="BB707" s="36" t="s">
        <v>954</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62021402</v>
      </c>
      <c r="D708" s="14" t="s">
        <v>952</v>
      </c>
      <c r="E708" s="16">
        <v>1</v>
      </c>
      <c r="F708" s="13">
        <v>62021501</v>
      </c>
      <c r="G708" s="13">
        <v>62021403</v>
      </c>
      <c r="H708" s="15">
        <v>0</v>
      </c>
      <c r="I708" s="13">
        <v>42</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953</v>
      </c>
      <c r="AZ708" s="15">
        <v>0</v>
      </c>
      <c r="BA708" s="15">
        <v>0</v>
      </c>
      <c r="BB708" s="36" t="s">
        <v>954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20.100000000000001" customHeight="1">
      <c r="C709" s="13">
        <v>62021403</v>
      </c>
      <c r="D709" s="14" t="s">
        <v>952</v>
      </c>
      <c r="E709" s="16">
        <v>2</v>
      </c>
      <c r="F709" s="13">
        <v>62021501</v>
      </c>
      <c r="G709" s="13">
        <v>62021404</v>
      </c>
      <c r="H709" s="15">
        <v>0</v>
      </c>
      <c r="I709" s="13">
        <v>47</v>
      </c>
      <c r="J709" s="13">
        <v>2</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955</v>
      </c>
      <c r="AZ709" s="15">
        <v>0</v>
      </c>
      <c r="BA709" s="15">
        <v>0</v>
      </c>
      <c r="BB709" s="36" t="s">
        <v>956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62021404</v>
      </c>
      <c r="D710" s="14" t="s">
        <v>952</v>
      </c>
      <c r="E710" s="16">
        <v>3</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957</v>
      </c>
      <c r="AZ710" s="15">
        <v>0</v>
      </c>
      <c r="BA710" s="15">
        <v>0</v>
      </c>
      <c r="BB710" s="36" t="s">
        <v>958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62021405</v>
      </c>
      <c r="D711" s="14" t="s">
        <v>952</v>
      </c>
      <c r="E711" s="16">
        <v>4</v>
      </c>
      <c r="F711" s="13">
        <v>62021501</v>
      </c>
      <c r="G711" s="13">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959</v>
      </c>
      <c r="AZ711" s="15">
        <v>0</v>
      </c>
      <c r="BA711" s="15">
        <v>0</v>
      </c>
      <c r="BB711" s="36" t="s">
        <v>960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19.5" customHeight="1">
      <c r="C712" s="13">
        <v>62021406</v>
      </c>
      <c r="D712" s="14" t="s">
        <v>952</v>
      </c>
      <c r="E712" s="16">
        <v>5</v>
      </c>
      <c r="F712" s="13">
        <v>62021501</v>
      </c>
      <c r="G712" s="16">
        <v>0</v>
      </c>
      <c r="H712" s="15">
        <v>0</v>
      </c>
      <c r="I712" s="13">
        <v>1</v>
      </c>
      <c r="J712" s="13">
        <v>0</v>
      </c>
      <c r="K712" s="16">
        <v>0</v>
      </c>
      <c r="L712" s="13">
        <v>0</v>
      </c>
      <c r="M712" s="13">
        <v>0</v>
      </c>
      <c r="N712" s="13">
        <v>1</v>
      </c>
      <c r="O712" s="13">
        <v>0</v>
      </c>
      <c r="P712" s="13">
        <v>0</v>
      </c>
      <c r="Q712" s="13">
        <v>0</v>
      </c>
      <c r="R712" s="8">
        <v>0</v>
      </c>
      <c r="S712" s="13">
        <v>0</v>
      </c>
      <c r="T712" s="13">
        <v>1</v>
      </c>
      <c r="U712" s="13">
        <v>2</v>
      </c>
      <c r="V712" s="13">
        <v>0</v>
      </c>
      <c r="W712" s="13">
        <v>0</v>
      </c>
      <c r="X712" s="13">
        <v>0</v>
      </c>
      <c r="Y712" s="13">
        <v>0</v>
      </c>
      <c r="Z712" s="13">
        <v>0</v>
      </c>
      <c r="AA712" s="13">
        <v>0</v>
      </c>
      <c r="AB712" s="13">
        <v>0</v>
      </c>
      <c r="AC712" s="13">
        <v>0</v>
      </c>
      <c r="AD712" s="13">
        <v>50</v>
      </c>
      <c r="AE712" s="13">
        <v>0</v>
      </c>
      <c r="AF712" s="13">
        <v>0</v>
      </c>
      <c r="AG712" s="8">
        <v>2</v>
      </c>
      <c r="AH712" s="8">
        <v>2</v>
      </c>
      <c r="AI712" s="8">
        <v>0</v>
      </c>
      <c r="AJ712" s="8">
        <v>1.5</v>
      </c>
      <c r="AK712" s="13">
        <v>0</v>
      </c>
      <c r="AL712" s="13">
        <v>0.5</v>
      </c>
      <c r="AM712" s="13">
        <v>0</v>
      </c>
      <c r="AN712" s="16">
        <v>0.25</v>
      </c>
      <c r="AO712" s="13">
        <v>3000</v>
      </c>
      <c r="AP712" s="13">
        <v>0</v>
      </c>
      <c r="AQ712" s="13">
        <v>0</v>
      </c>
      <c r="AR712" s="8">
        <v>0</v>
      </c>
      <c r="AS712" s="13" t="s">
        <v>160</v>
      </c>
      <c r="AT712" s="14" t="s">
        <v>161</v>
      </c>
      <c r="AU712" s="13" t="s">
        <v>358</v>
      </c>
      <c r="AV712" s="16">
        <v>0</v>
      </c>
      <c r="AW712" s="16">
        <v>21101051</v>
      </c>
      <c r="AX712" s="14" t="s">
        <v>743</v>
      </c>
      <c r="AY712" s="304" t="s">
        <v>961</v>
      </c>
      <c r="AZ712" s="15">
        <v>0</v>
      </c>
      <c r="BA712" s="15">
        <v>0</v>
      </c>
      <c r="BB712" s="36" t="s">
        <v>962</v>
      </c>
      <c r="BC712" s="13">
        <v>0</v>
      </c>
      <c r="BD712" s="13">
        <v>0</v>
      </c>
      <c r="BE712" s="13">
        <v>0</v>
      </c>
      <c r="BF712" s="13">
        <v>0</v>
      </c>
      <c r="BG712" s="13">
        <v>0</v>
      </c>
      <c r="BH712" s="13">
        <v>0</v>
      </c>
      <c r="BI712" s="11">
        <v>0</v>
      </c>
      <c r="BJ712" s="8">
        <v>0</v>
      </c>
      <c r="BK712" s="8">
        <v>0</v>
      </c>
      <c r="BL712" s="8">
        <v>0</v>
      </c>
      <c r="BM712" s="8">
        <v>0</v>
      </c>
      <c r="BN712" s="8">
        <v>0</v>
      </c>
      <c r="BO712" s="8">
        <v>0</v>
      </c>
      <c r="BP712" s="8">
        <v>0</v>
      </c>
      <c r="BQ712" s="43">
        <v>0</v>
      </c>
    </row>
    <row r="713" spans="3:69" ht="20.100000000000001" customHeight="1">
      <c r="C713" s="13">
        <v>62021511</v>
      </c>
      <c r="D713" s="17" t="s">
        <v>963</v>
      </c>
      <c r="E713" s="13">
        <v>1</v>
      </c>
      <c r="F713" s="16">
        <v>61021101</v>
      </c>
      <c r="G713" s="16">
        <v>0</v>
      </c>
      <c r="H713" s="15">
        <v>0</v>
      </c>
      <c r="I713" s="13">
        <v>1</v>
      </c>
      <c r="J713" s="13">
        <v>0</v>
      </c>
      <c r="K713" s="13">
        <v>0</v>
      </c>
      <c r="L713" s="16">
        <v>0</v>
      </c>
      <c r="M713" s="16">
        <v>0</v>
      </c>
      <c r="N713" s="16">
        <v>2</v>
      </c>
      <c r="O713" s="16">
        <v>2</v>
      </c>
      <c r="P713" s="16">
        <v>1</v>
      </c>
      <c r="Q713" s="16">
        <v>0</v>
      </c>
      <c r="R713" s="8">
        <v>0</v>
      </c>
      <c r="S713" s="15">
        <v>0</v>
      </c>
      <c r="T713" s="13">
        <v>1</v>
      </c>
      <c r="U713" s="16">
        <v>2</v>
      </c>
      <c r="V713" s="16">
        <v>0</v>
      </c>
      <c r="W713" s="16">
        <v>0</v>
      </c>
      <c r="X713" s="16">
        <v>0</v>
      </c>
      <c r="Y713" s="16">
        <v>0</v>
      </c>
      <c r="Z713" s="16">
        <v>0</v>
      </c>
      <c r="AA713" s="16">
        <v>0</v>
      </c>
      <c r="AB713" s="16">
        <v>0</v>
      </c>
      <c r="AC713" s="16">
        <v>0</v>
      </c>
      <c r="AD713" s="16">
        <v>9999999</v>
      </c>
      <c r="AE713" s="16">
        <v>0</v>
      </c>
      <c r="AF713" s="16">
        <v>0</v>
      </c>
      <c r="AG713" s="8">
        <v>2</v>
      </c>
      <c r="AH713" s="8">
        <v>0</v>
      </c>
      <c r="AI713" s="8">
        <v>0</v>
      </c>
      <c r="AJ713" s="8">
        <v>0</v>
      </c>
      <c r="AK713" s="16">
        <v>0</v>
      </c>
      <c r="AL713" s="16">
        <v>0</v>
      </c>
      <c r="AM713" s="16">
        <v>0</v>
      </c>
      <c r="AN713" s="16">
        <v>0</v>
      </c>
      <c r="AO713" s="16">
        <v>1000</v>
      </c>
      <c r="AP713" s="16">
        <v>0</v>
      </c>
      <c r="AQ713" s="16">
        <v>0</v>
      </c>
      <c r="AR713" s="8">
        <v>0</v>
      </c>
      <c r="AS713" s="16" t="s">
        <v>160</v>
      </c>
      <c r="AT713" s="17" t="s">
        <v>161</v>
      </c>
      <c r="AU713" s="16" t="s">
        <v>249</v>
      </c>
      <c r="AV713" s="16">
        <v>0</v>
      </c>
      <c r="AW713" s="16">
        <v>21101050</v>
      </c>
      <c r="AX713" s="17" t="s">
        <v>162</v>
      </c>
      <c r="AY713" s="17" t="s">
        <v>160</v>
      </c>
      <c r="AZ713" s="15">
        <v>0</v>
      </c>
      <c r="BA713" s="15">
        <v>0</v>
      </c>
      <c r="BB713" s="165" t="s">
        <v>250</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62021512</v>
      </c>
      <c r="D714" s="17" t="s">
        <v>964</v>
      </c>
      <c r="E714" s="13">
        <v>1</v>
      </c>
      <c r="F714" s="16">
        <v>62021301</v>
      </c>
      <c r="G714" s="16">
        <v>0</v>
      </c>
      <c r="H714" s="15">
        <v>0</v>
      </c>
      <c r="I714" s="13">
        <v>1</v>
      </c>
      <c r="J714" s="16">
        <v>0</v>
      </c>
      <c r="K714" s="13">
        <v>0</v>
      </c>
      <c r="L714" s="16">
        <v>0</v>
      </c>
      <c r="M714" s="16">
        <v>0</v>
      </c>
      <c r="N714" s="16">
        <v>2</v>
      </c>
      <c r="O714" s="16">
        <v>10</v>
      </c>
      <c r="P714" s="16">
        <v>0.8</v>
      </c>
      <c r="Q714" s="16">
        <v>0</v>
      </c>
      <c r="R714" s="8">
        <v>0</v>
      </c>
      <c r="S714" s="15">
        <v>0</v>
      </c>
      <c r="T714" s="13">
        <v>1</v>
      </c>
      <c r="U714" s="16">
        <v>2</v>
      </c>
      <c r="V714" s="16">
        <v>0</v>
      </c>
      <c r="W714" s="16">
        <v>2.5</v>
      </c>
      <c r="X714" s="16">
        <v>1500</v>
      </c>
      <c r="Y714" s="16">
        <v>0</v>
      </c>
      <c r="Z714" s="16">
        <v>0</v>
      </c>
      <c r="AA714" s="16">
        <v>0</v>
      </c>
      <c r="AB714" s="16">
        <v>0</v>
      </c>
      <c r="AC714" s="16">
        <v>0</v>
      </c>
      <c r="AD714" s="16">
        <v>5</v>
      </c>
      <c r="AE714" s="16">
        <v>1</v>
      </c>
      <c r="AF714" s="16">
        <v>2</v>
      </c>
      <c r="AG714" s="8">
        <v>2</v>
      </c>
      <c r="AH714" s="8">
        <v>2</v>
      </c>
      <c r="AI714" s="8">
        <v>0</v>
      </c>
      <c r="AJ714" s="8">
        <v>4</v>
      </c>
      <c r="AK714" s="16">
        <v>0</v>
      </c>
      <c r="AL714" s="16">
        <v>0</v>
      </c>
      <c r="AM714" s="16">
        <v>0</v>
      </c>
      <c r="AN714" s="16">
        <v>0.25</v>
      </c>
      <c r="AO714" s="16">
        <v>5000</v>
      </c>
      <c r="AP714" s="16">
        <v>0.5</v>
      </c>
      <c r="AQ714" s="16">
        <v>10</v>
      </c>
      <c r="AR714" s="8">
        <v>0</v>
      </c>
      <c r="AS714" s="16">
        <v>92002001</v>
      </c>
      <c r="AT714" s="17" t="s">
        <v>161</v>
      </c>
      <c r="AU714" s="16" t="s">
        <v>358</v>
      </c>
      <c r="AV714" s="16">
        <v>10003002</v>
      </c>
      <c r="AW714" s="16">
        <v>21101030</v>
      </c>
      <c r="AX714" s="17" t="s">
        <v>382</v>
      </c>
      <c r="AY714" s="17">
        <v>0</v>
      </c>
      <c r="AZ714" s="15">
        <v>0</v>
      </c>
      <c r="BA714" s="15">
        <v>0</v>
      </c>
      <c r="BB714" s="165" t="str">
        <f t="shared" ref="BB714" si="57">"立即对指定前方区域释放冲击波,冲击波对触碰的怪物造成"&amp;W714*100&amp;"%攻击伤害+"&amp;X714&amp;"点固定伤害"</f>
        <v>立即对指定前方区域释放冲击波,冲击波对触碰的怪物造成250%攻击伤害+1500点固定伤害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19.5" customHeight="1">
      <c r="C715" s="13">
        <v>62021513</v>
      </c>
      <c r="D715" s="17" t="s">
        <v>965</v>
      </c>
      <c r="E715" s="13">
        <v>1</v>
      </c>
      <c r="F715" s="16">
        <v>62011101</v>
      </c>
      <c r="G715" s="13">
        <v>0</v>
      </c>
      <c r="H715" s="15">
        <v>0</v>
      </c>
      <c r="I715" s="13">
        <v>1</v>
      </c>
      <c r="J715" s="13">
        <v>0</v>
      </c>
      <c r="K715" s="13">
        <v>0</v>
      </c>
      <c r="L715" s="16">
        <v>0</v>
      </c>
      <c r="M715" s="16">
        <v>0</v>
      </c>
      <c r="N715" s="16">
        <v>2</v>
      </c>
      <c r="O715" s="16">
        <v>10</v>
      </c>
      <c r="P715" s="16">
        <v>0.8</v>
      </c>
      <c r="Q715" s="16">
        <v>0</v>
      </c>
      <c r="R715" s="8">
        <v>0</v>
      </c>
      <c r="S715" s="15">
        <v>0</v>
      </c>
      <c r="T715" s="13">
        <v>1</v>
      </c>
      <c r="U715" s="16">
        <v>2</v>
      </c>
      <c r="V715" s="16">
        <v>0</v>
      </c>
      <c r="W715" s="16">
        <v>2.5</v>
      </c>
      <c r="X715" s="16">
        <v>2000</v>
      </c>
      <c r="Y715" s="16">
        <v>0</v>
      </c>
      <c r="Z715" s="16">
        <v>0</v>
      </c>
      <c r="AA715" s="16">
        <v>0</v>
      </c>
      <c r="AB715" s="16">
        <v>0</v>
      </c>
      <c r="AC715" s="16">
        <v>0</v>
      </c>
      <c r="AD715" s="16">
        <v>8</v>
      </c>
      <c r="AE715" s="16">
        <v>1</v>
      </c>
      <c r="AF715" s="16">
        <v>3</v>
      </c>
      <c r="AG715" s="8">
        <v>2</v>
      </c>
      <c r="AH715" s="8">
        <v>1</v>
      </c>
      <c r="AI715" s="8">
        <v>0</v>
      </c>
      <c r="AJ715" s="8">
        <v>6</v>
      </c>
      <c r="AK715" s="16">
        <v>0</v>
      </c>
      <c r="AL715" s="16">
        <v>0</v>
      </c>
      <c r="AM715" s="16">
        <v>0</v>
      </c>
      <c r="AN715" s="16">
        <v>0.25</v>
      </c>
      <c r="AO715" s="16">
        <v>3000</v>
      </c>
      <c r="AP715" s="16">
        <v>0.5</v>
      </c>
      <c r="AQ715" s="16">
        <v>0</v>
      </c>
      <c r="AR715" s="8">
        <v>0</v>
      </c>
      <c r="AS715" s="16">
        <v>0</v>
      </c>
      <c r="AT715" s="17" t="s">
        <v>161</v>
      </c>
      <c r="AU715" s="16" t="s">
        <v>941</v>
      </c>
      <c r="AV715" s="16">
        <v>10000006</v>
      </c>
      <c r="AW715" s="16">
        <v>21100010</v>
      </c>
      <c r="AX715" s="17" t="s">
        <v>162</v>
      </c>
      <c r="AY715" s="17">
        <v>0</v>
      </c>
      <c r="AZ715" s="15">
        <v>0</v>
      </c>
      <c r="BA715" s="15">
        <v>0</v>
      </c>
      <c r="BB715" s="165" t="str">
        <f t="shared" ref="BB715" si="58">"立即对目标范围内的怪物造成"&amp;W715*100&amp;"%攻击伤害+"&amp;X715&amp;"点固定伤害"</f>
        <v>立即对目标范围内的怪物造成250%攻击伤害+2000点固定伤害</v>
      </c>
      <c r="BC715" s="16">
        <v>0</v>
      </c>
      <c r="BD715" s="13">
        <v>0</v>
      </c>
      <c r="BE715" s="16">
        <v>0</v>
      </c>
      <c r="BF715" s="16">
        <v>0</v>
      </c>
      <c r="BG715" s="16">
        <v>0</v>
      </c>
      <c r="BH715" s="16">
        <v>0</v>
      </c>
      <c r="BI715" s="11">
        <v>0</v>
      </c>
      <c r="BJ715" s="8">
        <v>0</v>
      </c>
      <c r="BK715" s="8">
        <v>0</v>
      </c>
      <c r="BL715" s="8">
        <v>0</v>
      </c>
      <c r="BM715" s="8">
        <v>0</v>
      </c>
      <c r="BN715" s="8">
        <v>0</v>
      </c>
      <c r="BO715" s="8">
        <v>0</v>
      </c>
      <c r="BP715" s="8">
        <v>0</v>
      </c>
      <c r="BQ715" s="43">
        <v>0</v>
      </c>
    </row>
    <row r="716" spans="3:69" ht="20.100000000000001" customHeight="1">
      <c r="C716" s="13">
        <v>62021514</v>
      </c>
      <c r="D716" s="14" t="s">
        <v>966</v>
      </c>
      <c r="E716" s="13">
        <v>1</v>
      </c>
      <c r="F716" s="13">
        <v>60010500</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967</v>
      </c>
      <c r="AZ716" s="15">
        <v>0</v>
      </c>
      <c r="BA716" s="15">
        <v>0</v>
      </c>
      <c r="BB716" s="36" t="s">
        <v>968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3">
        <v>62021515</v>
      </c>
      <c r="D717" s="14" t="s">
        <v>966</v>
      </c>
      <c r="E717" s="13">
        <v>1</v>
      </c>
      <c r="F717" s="13">
        <v>60011301</v>
      </c>
      <c r="G717" s="16">
        <v>0</v>
      </c>
      <c r="H717" s="15">
        <v>0</v>
      </c>
      <c r="I717" s="16">
        <v>1</v>
      </c>
      <c r="J717" s="16">
        <v>0</v>
      </c>
      <c r="K717" s="16">
        <v>0</v>
      </c>
      <c r="L717" s="13">
        <v>0</v>
      </c>
      <c r="M717" s="13">
        <v>0</v>
      </c>
      <c r="N717" s="13">
        <v>5</v>
      </c>
      <c r="O717" s="13">
        <v>0</v>
      </c>
      <c r="P717" s="13">
        <v>0</v>
      </c>
      <c r="Q717" s="13">
        <v>0</v>
      </c>
      <c r="R717" s="8">
        <v>0</v>
      </c>
      <c r="S717" s="13">
        <v>0</v>
      </c>
      <c r="T717" s="13">
        <v>1</v>
      </c>
      <c r="U717" s="13">
        <v>2</v>
      </c>
      <c r="V717" s="13">
        <v>0</v>
      </c>
      <c r="W717" s="13">
        <v>0</v>
      </c>
      <c r="X717" s="13">
        <v>0</v>
      </c>
      <c r="Y717" s="13">
        <v>0</v>
      </c>
      <c r="Z717" s="13">
        <v>0</v>
      </c>
      <c r="AA717" s="13">
        <v>0</v>
      </c>
      <c r="AB717" s="13">
        <v>0</v>
      </c>
      <c r="AC717" s="13">
        <v>0</v>
      </c>
      <c r="AD717" s="13">
        <v>9</v>
      </c>
      <c r="AE717" s="13">
        <v>2</v>
      </c>
      <c r="AF717" s="13" t="s">
        <v>169</v>
      </c>
      <c r="AG717" s="8">
        <v>2</v>
      </c>
      <c r="AH717" s="8">
        <v>2</v>
      </c>
      <c r="AI717" s="8">
        <v>0</v>
      </c>
      <c r="AJ717" s="8">
        <v>1.5</v>
      </c>
      <c r="AK717" s="13">
        <v>0</v>
      </c>
      <c r="AL717" s="13">
        <v>0</v>
      </c>
      <c r="AM717" s="13">
        <v>0</v>
      </c>
      <c r="AN717" s="13">
        <v>0</v>
      </c>
      <c r="AO717" s="13">
        <v>3000</v>
      </c>
      <c r="AP717" s="13">
        <v>0</v>
      </c>
      <c r="AQ717" s="13">
        <v>0</v>
      </c>
      <c r="AR717" s="8">
        <v>0</v>
      </c>
      <c r="AS717" s="13" t="s">
        <v>160</v>
      </c>
      <c r="AT717" s="14" t="s">
        <v>161</v>
      </c>
      <c r="AU717" s="13">
        <v>0</v>
      </c>
      <c r="AV717" s="16">
        <v>0</v>
      </c>
      <c r="AW717" s="16">
        <v>0</v>
      </c>
      <c r="AX717" s="14" t="s">
        <v>162</v>
      </c>
      <c r="AY717" s="13" t="s">
        <v>969</v>
      </c>
      <c r="AZ717" s="15">
        <v>0</v>
      </c>
      <c r="BA717" s="15">
        <v>0</v>
      </c>
      <c r="BB717" s="36" t="s">
        <v>970</v>
      </c>
      <c r="BC717" s="13">
        <v>0</v>
      </c>
      <c r="BD717" s="13">
        <v>0</v>
      </c>
      <c r="BE717" s="13">
        <v>0</v>
      </c>
      <c r="BF717" s="13">
        <v>0</v>
      </c>
      <c r="BG717" s="13">
        <v>0</v>
      </c>
      <c r="BH717" s="16">
        <v>0</v>
      </c>
      <c r="BI717" s="13">
        <v>0</v>
      </c>
      <c r="BJ717" s="8">
        <v>0</v>
      </c>
      <c r="BK717" s="8">
        <v>0</v>
      </c>
      <c r="BL717" s="8">
        <v>0</v>
      </c>
      <c r="BM717" s="8">
        <v>0</v>
      </c>
      <c r="BN717" s="8">
        <v>0</v>
      </c>
      <c r="BO717" s="8">
        <v>0</v>
      </c>
      <c r="BP717" s="8">
        <v>0</v>
      </c>
      <c r="BQ717" s="43">
        <v>0</v>
      </c>
    </row>
    <row r="718" spans="3:69" ht="20.100000000000001" customHeight="1">
      <c r="C718" s="16">
        <v>62022101</v>
      </c>
      <c r="D718" s="9" t="s">
        <v>971</v>
      </c>
      <c r="E718" s="13">
        <v>0</v>
      </c>
      <c r="F718" s="16">
        <v>62022101</v>
      </c>
      <c r="G718" s="16">
        <v>62022102</v>
      </c>
      <c r="H718" s="8">
        <v>0</v>
      </c>
      <c r="I718" s="13">
        <v>18</v>
      </c>
      <c r="J718" s="13">
        <v>5</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972</v>
      </c>
      <c r="AT718" s="9" t="s">
        <v>199</v>
      </c>
      <c r="AU718" s="8" t="s">
        <v>941</v>
      </c>
      <c r="AV718" s="8">
        <v>21102010</v>
      </c>
      <c r="AW718" s="8">
        <v>0</v>
      </c>
      <c r="AX718" s="9" t="s">
        <v>162</v>
      </c>
      <c r="AY718" s="8">
        <v>0</v>
      </c>
      <c r="AZ718" s="15">
        <v>0</v>
      </c>
      <c r="BA718" s="15">
        <v>0</v>
      </c>
      <c r="BB718" s="165" t="str">
        <f>"立即对当前目标怪物造成"&amp;W718*100&amp;"%攻击伤害+"&amp;X718&amp;"点固定伤害,并使目标眩晕1.5秒和双防降低30%,持续6秒"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62022102</v>
      </c>
      <c r="D719" s="9" t="s">
        <v>971</v>
      </c>
      <c r="E719" s="13">
        <v>1</v>
      </c>
      <c r="F719" s="16">
        <v>62022101</v>
      </c>
      <c r="G719" s="16">
        <v>62022103</v>
      </c>
      <c r="H719" s="8">
        <v>0</v>
      </c>
      <c r="I719" s="13">
        <v>27</v>
      </c>
      <c r="J719" s="13">
        <v>2</v>
      </c>
      <c r="K719" s="13">
        <v>0</v>
      </c>
      <c r="L719" s="8">
        <v>0</v>
      </c>
      <c r="M719" s="8">
        <v>0</v>
      </c>
      <c r="N719" s="8">
        <v>1</v>
      </c>
      <c r="O719" s="8">
        <v>0</v>
      </c>
      <c r="P719" s="8">
        <v>0</v>
      </c>
      <c r="Q719" s="8">
        <v>0</v>
      </c>
      <c r="R719" s="8">
        <v>0</v>
      </c>
      <c r="S719" s="8">
        <v>0</v>
      </c>
      <c r="T719" s="13">
        <v>1</v>
      </c>
      <c r="U719" s="8">
        <v>2</v>
      </c>
      <c r="V719" s="8">
        <v>0</v>
      </c>
      <c r="W719" s="16">
        <v>2.5</v>
      </c>
      <c r="X719" s="16">
        <v>750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972</v>
      </c>
      <c r="AT719" s="9" t="s">
        <v>199</v>
      </c>
      <c r="AU719" s="8" t="s">
        <v>941</v>
      </c>
      <c r="AV719" s="8">
        <v>21102010</v>
      </c>
      <c r="AW719" s="8">
        <v>0</v>
      </c>
      <c r="AX719" s="9" t="s">
        <v>162</v>
      </c>
      <c r="AY719" s="8">
        <v>0</v>
      </c>
      <c r="AZ719" s="15">
        <v>0</v>
      </c>
      <c r="BA719" s="15">
        <v>0</v>
      </c>
      <c r="BB719" s="165" t="str">
        <f t="shared" ref="BB719:BB723" si="59">"立即对当前目标怪物造成"&amp;W719*100&amp;"%攻击伤害+"&amp;X719&amp;"点固定伤害,并使目标眩晕1.5秒和双防降低30%,持续6秒"</f>
        <v>立即对当前目标怪物造成250%攻击伤害+750点固定伤害,并使目标眩晕1.5秒和双防降低30%,持续6秒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62022103</v>
      </c>
      <c r="D720" s="9" t="s">
        <v>971</v>
      </c>
      <c r="E720" s="13">
        <v>2</v>
      </c>
      <c r="F720" s="16">
        <v>62022101</v>
      </c>
      <c r="G720" s="16">
        <v>62022104</v>
      </c>
      <c r="H720" s="8">
        <v>0</v>
      </c>
      <c r="I720" s="13">
        <v>32</v>
      </c>
      <c r="J720" s="13">
        <v>2</v>
      </c>
      <c r="K720" s="13">
        <v>0</v>
      </c>
      <c r="L720" s="8">
        <v>0</v>
      </c>
      <c r="M720" s="8">
        <v>0</v>
      </c>
      <c r="N720" s="8">
        <v>1</v>
      </c>
      <c r="O720" s="8">
        <v>0</v>
      </c>
      <c r="P720" s="8">
        <v>0</v>
      </c>
      <c r="Q720" s="8">
        <v>0</v>
      </c>
      <c r="R720" s="8">
        <v>0</v>
      </c>
      <c r="S720" s="8">
        <v>0</v>
      </c>
      <c r="T720" s="13">
        <v>1</v>
      </c>
      <c r="U720" s="8">
        <v>2</v>
      </c>
      <c r="V720" s="8">
        <v>0</v>
      </c>
      <c r="W720" s="16">
        <v>2.75</v>
      </c>
      <c r="X720" s="16">
        <v>1500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972</v>
      </c>
      <c r="AT720" s="9" t="s">
        <v>199</v>
      </c>
      <c r="AU720" s="8" t="s">
        <v>941</v>
      </c>
      <c r="AV720" s="8">
        <v>21102010</v>
      </c>
      <c r="AW720" s="8">
        <v>0</v>
      </c>
      <c r="AX720" s="9" t="s">
        <v>162</v>
      </c>
      <c r="AY720" s="8">
        <v>0</v>
      </c>
      <c r="AZ720" s="15">
        <v>0</v>
      </c>
      <c r="BA720" s="15">
        <v>0</v>
      </c>
      <c r="BB720" s="165" t="str">
        <f t="shared" si="59"/>
        <v>立即对当前目标怪物造成275%攻击伤害+1500点固定伤害,并使目标眩晕1.5秒和双防降低30%,持续6秒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62022104</v>
      </c>
      <c r="D721" s="9" t="s">
        <v>971</v>
      </c>
      <c r="E721" s="13">
        <v>3</v>
      </c>
      <c r="F721" s="16">
        <v>62022101</v>
      </c>
      <c r="G721" s="8">
        <v>0</v>
      </c>
      <c r="H721" s="8">
        <v>0</v>
      </c>
      <c r="I721" s="13">
        <v>0</v>
      </c>
      <c r="J721" s="162">
        <v>0</v>
      </c>
      <c r="K721" s="13">
        <v>0</v>
      </c>
      <c r="L721" s="8">
        <v>0</v>
      </c>
      <c r="M721" s="8">
        <v>0</v>
      </c>
      <c r="N721" s="8">
        <v>1</v>
      </c>
      <c r="O721" s="8">
        <v>0</v>
      </c>
      <c r="P721" s="8">
        <v>0</v>
      </c>
      <c r="Q721" s="8">
        <v>0</v>
      </c>
      <c r="R721" s="8">
        <v>0</v>
      </c>
      <c r="S721" s="8">
        <v>0</v>
      </c>
      <c r="T721" s="13">
        <v>1</v>
      </c>
      <c r="U721" s="8">
        <v>2</v>
      </c>
      <c r="V721" s="8">
        <v>0</v>
      </c>
      <c r="W721" s="16">
        <v>3</v>
      </c>
      <c r="X721" s="16">
        <v>2250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972</v>
      </c>
      <c r="AT721" s="9" t="s">
        <v>199</v>
      </c>
      <c r="AU721" s="8" t="s">
        <v>941</v>
      </c>
      <c r="AV721" s="8">
        <v>21102010</v>
      </c>
      <c r="AW721" s="8">
        <v>0</v>
      </c>
      <c r="AX721" s="9" t="s">
        <v>162</v>
      </c>
      <c r="AY721" s="8">
        <v>0</v>
      </c>
      <c r="AZ721" s="15">
        <v>0</v>
      </c>
      <c r="BA721" s="15">
        <v>0</v>
      </c>
      <c r="BB721" s="165" t="str">
        <f t="shared" si="59"/>
        <v>立即对当前目标怪物造成300%攻击伤害+2250点固定伤害,并使目标眩晕1.5秒和双防降低30%,持续6秒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62022105</v>
      </c>
      <c r="D722" s="9" t="s">
        <v>971</v>
      </c>
      <c r="E722" s="13">
        <v>4</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3.25</v>
      </c>
      <c r="X722" s="16">
        <v>3250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972</v>
      </c>
      <c r="AT722" s="9" t="s">
        <v>199</v>
      </c>
      <c r="AU722" s="8" t="s">
        <v>941</v>
      </c>
      <c r="AV722" s="8">
        <v>21102010</v>
      </c>
      <c r="AW722" s="8">
        <v>0</v>
      </c>
      <c r="AX722" s="9" t="s">
        <v>162</v>
      </c>
      <c r="AY722" s="8">
        <v>0</v>
      </c>
      <c r="AZ722" s="15">
        <v>0</v>
      </c>
      <c r="BA722" s="15">
        <v>0</v>
      </c>
      <c r="BB722" s="165" t="str">
        <f t="shared" si="59"/>
        <v>立即对当前目标怪物造成325%攻击伤害+3250点固定伤害,并使目标眩晕1.5秒和双防降低30%,持续6秒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62022106</v>
      </c>
      <c r="D723" s="9" t="s">
        <v>971</v>
      </c>
      <c r="E723" s="13">
        <v>5</v>
      </c>
      <c r="F723" s="16">
        <v>62022101</v>
      </c>
      <c r="G723" s="8">
        <v>0</v>
      </c>
      <c r="H723" s="8">
        <v>0</v>
      </c>
      <c r="I723" s="13">
        <v>0</v>
      </c>
      <c r="J723" s="13">
        <v>0</v>
      </c>
      <c r="K723" s="13">
        <v>0</v>
      </c>
      <c r="L723" s="8">
        <v>0</v>
      </c>
      <c r="M723" s="8">
        <v>0</v>
      </c>
      <c r="N723" s="8">
        <v>1</v>
      </c>
      <c r="O723" s="8">
        <v>0</v>
      </c>
      <c r="P723" s="8">
        <v>0</v>
      </c>
      <c r="Q723" s="8">
        <v>0</v>
      </c>
      <c r="R723" s="8">
        <v>0</v>
      </c>
      <c r="S723" s="8">
        <v>0</v>
      </c>
      <c r="T723" s="13">
        <v>1</v>
      </c>
      <c r="U723" s="8">
        <v>2</v>
      </c>
      <c r="V723" s="8">
        <v>0</v>
      </c>
      <c r="W723" s="16">
        <v>3.5</v>
      </c>
      <c r="X723" s="16">
        <v>4250</v>
      </c>
      <c r="Y723" s="8">
        <v>0</v>
      </c>
      <c r="Z723" s="8">
        <v>0</v>
      </c>
      <c r="AA723" s="8">
        <v>0</v>
      </c>
      <c r="AB723" s="8">
        <v>0</v>
      </c>
      <c r="AC723" s="8">
        <v>0</v>
      </c>
      <c r="AD723" s="8">
        <v>10</v>
      </c>
      <c r="AE723" s="8">
        <v>0</v>
      </c>
      <c r="AF723" s="8">
        <v>0</v>
      </c>
      <c r="AG723" s="8">
        <v>7</v>
      </c>
      <c r="AH723" s="8">
        <v>0</v>
      </c>
      <c r="AI723" s="8">
        <v>0</v>
      </c>
      <c r="AJ723" s="8">
        <v>9</v>
      </c>
      <c r="AK723" s="8">
        <v>0</v>
      </c>
      <c r="AL723" s="8">
        <v>0</v>
      </c>
      <c r="AM723" s="8">
        <v>0</v>
      </c>
      <c r="AN723" s="8">
        <v>0.25</v>
      </c>
      <c r="AO723" s="8">
        <v>1000</v>
      </c>
      <c r="AP723" s="8">
        <v>0</v>
      </c>
      <c r="AQ723" s="8">
        <v>0</v>
      </c>
      <c r="AR723" s="8">
        <v>0</v>
      </c>
      <c r="AS723" s="293" t="s">
        <v>972</v>
      </c>
      <c r="AT723" s="9" t="s">
        <v>199</v>
      </c>
      <c r="AU723" s="8" t="s">
        <v>941</v>
      </c>
      <c r="AV723" s="8">
        <v>21102010</v>
      </c>
      <c r="AW723" s="8">
        <v>0</v>
      </c>
      <c r="AX723" s="9" t="s">
        <v>162</v>
      </c>
      <c r="AY723" s="8">
        <v>0</v>
      </c>
      <c r="AZ723" s="15">
        <v>0</v>
      </c>
      <c r="BA723" s="15">
        <v>0</v>
      </c>
      <c r="BB723" s="165" t="str">
        <f t="shared" si="59"/>
        <v>立即对当前目标怪物造成350%攻击伤害+4250点固定伤害,并使目标眩晕1.5秒和双防降低30%,持续6秒</v>
      </c>
      <c r="BC723" s="8">
        <v>0</v>
      </c>
      <c r="BD723" s="13">
        <v>0</v>
      </c>
      <c r="BE723" s="8">
        <v>0</v>
      </c>
      <c r="BF723" s="8">
        <v>0</v>
      </c>
      <c r="BG723" s="8">
        <v>0</v>
      </c>
      <c r="BH723" s="8">
        <v>0</v>
      </c>
      <c r="BI723" s="11">
        <v>0</v>
      </c>
      <c r="BJ723" s="8">
        <v>0</v>
      </c>
      <c r="BK723" s="8">
        <v>0</v>
      </c>
      <c r="BL723" s="8">
        <v>0</v>
      </c>
      <c r="BM723" s="8">
        <v>0</v>
      </c>
      <c r="BN723" s="8">
        <v>0</v>
      </c>
      <c r="BO723" s="8">
        <v>0</v>
      </c>
      <c r="BP723" s="8">
        <v>0</v>
      </c>
      <c r="BQ723" s="43">
        <v>0</v>
      </c>
    </row>
    <row r="724" spans="3:69" ht="20.100000000000001" customHeight="1">
      <c r="C724" s="16">
        <v>62022201</v>
      </c>
      <c r="D724" s="17" t="s">
        <v>973</v>
      </c>
      <c r="E724" s="13">
        <v>0</v>
      </c>
      <c r="F724" s="16">
        <v>62022201</v>
      </c>
      <c r="G724" s="16">
        <f>C725</f>
        <v>62022202</v>
      </c>
      <c r="H724" s="15">
        <v>0</v>
      </c>
      <c r="I724" s="13">
        <v>25</v>
      </c>
      <c r="J724" s="13">
        <v>5</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856</v>
      </c>
      <c r="AV724" s="16">
        <v>10002001</v>
      </c>
      <c r="AW724" s="16">
        <v>21102020</v>
      </c>
      <c r="AX724" s="17" t="s">
        <v>232</v>
      </c>
      <c r="AY724" s="17" t="s">
        <v>262</v>
      </c>
      <c r="AZ724" s="15">
        <v>0</v>
      </c>
      <c r="BA724" s="15">
        <v>0</v>
      </c>
      <c r="BB724" s="165" t="str">
        <f>"对目标区域释放法术,在此范围内的目标每秒造成"&amp;W724*100&amp;"%攻击伤害+"&amp;X724&amp;"点固定伤害,并将目标移动速度降低50%,持续6秒"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62022202</v>
      </c>
      <c r="D725" s="17" t="s">
        <v>973</v>
      </c>
      <c r="E725" s="13">
        <v>1</v>
      </c>
      <c r="F725" s="16">
        <v>62022201</v>
      </c>
      <c r="G725" s="16">
        <f t="shared" ref="G725:G726" si="60">C726</f>
        <v>62022203</v>
      </c>
      <c r="H725" s="15">
        <v>0</v>
      </c>
      <c r="I725" s="13">
        <v>32</v>
      </c>
      <c r="J725" s="13">
        <v>2</v>
      </c>
      <c r="K725" s="13">
        <v>0</v>
      </c>
      <c r="L725" s="16">
        <v>0</v>
      </c>
      <c r="M725" s="16">
        <v>0</v>
      </c>
      <c r="N725" s="16">
        <v>1</v>
      </c>
      <c r="O725" s="16">
        <v>0</v>
      </c>
      <c r="P725" s="16">
        <v>0</v>
      </c>
      <c r="Q725" s="16">
        <v>0</v>
      </c>
      <c r="R725" s="8">
        <v>0</v>
      </c>
      <c r="S725" s="15">
        <v>0</v>
      </c>
      <c r="T725" s="13">
        <v>1</v>
      </c>
      <c r="U725" s="16">
        <v>2</v>
      </c>
      <c r="V725" s="16">
        <v>0</v>
      </c>
      <c r="W725" s="16">
        <v>1.1000000000000001</v>
      </c>
      <c r="X725" s="16">
        <v>1000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856</v>
      </c>
      <c r="AV725" s="16">
        <v>10002001</v>
      </c>
      <c r="AW725" s="16">
        <v>21102020</v>
      </c>
      <c r="AX725" s="17" t="s">
        <v>232</v>
      </c>
      <c r="AY725" s="17" t="s">
        <v>262</v>
      </c>
      <c r="AZ725" s="15">
        <v>0</v>
      </c>
      <c r="BA725" s="15">
        <v>0</v>
      </c>
      <c r="BB725" s="165" t="str">
        <f t="shared" ref="BB725:BB729" si="61">"对目标区域释放法术,在此范围内的目标每秒造成"&amp;W725*100&amp;"%攻击伤害+"&amp;X725&amp;"点固定伤害,并将目标移动速度降低50%,持续6秒"</f>
        <v>对目标区域释放法术,在此范围内的目标每秒造成110%攻击伤害+1000点固定伤害,并将目标移动速度降低50%,持续6秒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62022203</v>
      </c>
      <c r="D726" s="17" t="s">
        <v>973</v>
      </c>
      <c r="E726" s="13">
        <v>2</v>
      </c>
      <c r="F726" s="16">
        <v>62022201</v>
      </c>
      <c r="G726" s="16">
        <f t="shared" si="60"/>
        <v>62022204</v>
      </c>
      <c r="H726" s="15">
        <v>0</v>
      </c>
      <c r="I726" s="13">
        <v>37</v>
      </c>
      <c r="J726" s="13">
        <v>2</v>
      </c>
      <c r="K726" s="13">
        <v>0</v>
      </c>
      <c r="L726" s="16">
        <v>0</v>
      </c>
      <c r="M726" s="16">
        <v>0</v>
      </c>
      <c r="N726" s="16">
        <v>1</v>
      </c>
      <c r="O726" s="16">
        <v>0</v>
      </c>
      <c r="P726" s="16">
        <v>0</v>
      </c>
      <c r="Q726" s="16">
        <v>0</v>
      </c>
      <c r="R726" s="8">
        <v>0</v>
      </c>
      <c r="S726" s="15">
        <v>0</v>
      </c>
      <c r="T726" s="13">
        <v>1</v>
      </c>
      <c r="U726" s="16">
        <v>2</v>
      </c>
      <c r="V726" s="16">
        <v>0</v>
      </c>
      <c r="W726" s="16">
        <v>1.2</v>
      </c>
      <c r="X726" s="16">
        <v>1500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856</v>
      </c>
      <c r="AV726" s="16">
        <v>10002001</v>
      </c>
      <c r="AW726" s="16">
        <v>21102020</v>
      </c>
      <c r="AX726" s="17" t="s">
        <v>232</v>
      </c>
      <c r="AY726" s="17" t="s">
        <v>262</v>
      </c>
      <c r="AZ726" s="15">
        <v>0</v>
      </c>
      <c r="BA726" s="15">
        <v>0</v>
      </c>
      <c r="BB726" s="165" t="str">
        <f t="shared" si="61"/>
        <v>对目标区域释放法术,在此范围内的目标每秒造成120%攻击伤害+1500点固定伤害,并将目标移动速度降低50%,持续6秒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62022204</v>
      </c>
      <c r="D727" s="17" t="s">
        <v>973</v>
      </c>
      <c r="E727" s="13">
        <v>3</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1.3</v>
      </c>
      <c r="X727" s="16">
        <v>2000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856</v>
      </c>
      <c r="AV727" s="16">
        <v>10002001</v>
      </c>
      <c r="AW727" s="16">
        <v>21102020</v>
      </c>
      <c r="AX727" s="17" t="s">
        <v>232</v>
      </c>
      <c r="AY727" s="17" t="s">
        <v>262</v>
      </c>
      <c r="AZ727" s="15">
        <v>0</v>
      </c>
      <c r="BA727" s="15">
        <v>0</v>
      </c>
      <c r="BB727" s="165" t="str">
        <f t="shared" si="61"/>
        <v>对目标区域释放法术,在此范围内的目标每秒造成130%攻击伤害+2000点固定伤害,并将目标移动速度降低50%,持续6秒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62022205</v>
      </c>
      <c r="D728" s="17" t="s">
        <v>973</v>
      </c>
      <c r="E728" s="13">
        <v>4</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1.4</v>
      </c>
      <c r="X728" s="16">
        <v>2750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856</v>
      </c>
      <c r="AV728" s="16">
        <v>10002001</v>
      </c>
      <c r="AW728" s="16">
        <v>21102020</v>
      </c>
      <c r="AX728" s="17" t="s">
        <v>232</v>
      </c>
      <c r="AY728" s="17" t="s">
        <v>262</v>
      </c>
      <c r="AZ728" s="15">
        <v>0</v>
      </c>
      <c r="BA728" s="15">
        <v>0</v>
      </c>
      <c r="BB728" s="165" t="str">
        <f t="shared" si="61"/>
        <v>对目标区域释放法术,在此范围内的目标每秒造成140%攻击伤害+2750点固定伤害,并将目标移动速度降低50%,持续6秒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62022206</v>
      </c>
      <c r="D729" s="17" t="s">
        <v>973</v>
      </c>
      <c r="E729" s="13">
        <v>5</v>
      </c>
      <c r="F729" s="16">
        <v>62022201</v>
      </c>
      <c r="G729" s="13">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1.5</v>
      </c>
      <c r="X729" s="16">
        <v>3500</v>
      </c>
      <c r="Y729" s="16">
        <v>0</v>
      </c>
      <c r="Z729" s="16">
        <v>0</v>
      </c>
      <c r="AA729" s="16">
        <v>0</v>
      </c>
      <c r="AB729" s="16">
        <v>0</v>
      </c>
      <c r="AC729" s="16">
        <v>0</v>
      </c>
      <c r="AD729" s="8">
        <v>9</v>
      </c>
      <c r="AE729" s="16">
        <v>1</v>
      </c>
      <c r="AF729" s="16">
        <v>3</v>
      </c>
      <c r="AG729" s="8">
        <v>2</v>
      </c>
      <c r="AH729" s="8">
        <v>1</v>
      </c>
      <c r="AI729" s="8">
        <v>0</v>
      </c>
      <c r="AJ729" s="8">
        <v>6</v>
      </c>
      <c r="AK729" s="16">
        <v>0</v>
      </c>
      <c r="AL729" s="16">
        <v>0</v>
      </c>
      <c r="AM729" s="16">
        <v>0</v>
      </c>
      <c r="AN729" s="8">
        <v>0.25</v>
      </c>
      <c r="AO729" s="16">
        <v>6000</v>
      </c>
      <c r="AP729" s="16">
        <v>0.5</v>
      </c>
      <c r="AQ729" s="16">
        <v>0</v>
      </c>
      <c r="AR729" s="8">
        <v>0</v>
      </c>
      <c r="AS729" s="16">
        <v>92023001</v>
      </c>
      <c r="AT729" s="17" t="s">
        <v>161</v>
      </c>
      <c r="AU729" s="16" t="s">
        <v>856</v>
      </c>
      <c r="AV729" s="16">
        <v>10002001</v>
      </c>
      <c r="AW729" s="16">
        <v>21102020</v>
      </c>
      <c r="AX729" s="17" t="s">
        <v>232</v>
      </c>
      <c r="AY729" s="17" t="s">
        <v>262</v>
      </c>
      <c r="AZ729" s="15">
        <v>0</v>
      </c>
      <c r="BA729" s="15">
        <v>0</v>
      </c>
      <c r="BB729" s="165" t="str">
        <f t="shared" si="61"/>
        <v>对目标区域释放法术,在此范围内的目标每秒造成150%攻击伤害+3500点固定伤害,并将目标移动速度降低50%,持续6秒</v>
      </c>
      <c r="BC729" s="16">
        <v>0</v>
      </c>
      <c r="BD729" s="13">
        <v>0</v>
      </c>
      <c r="BE729" s="16">
        <v>0</v>
      </c>
      <c r="BF729" s="16">
        <v>0</v>
      </c>
      <c r="BG729" s="16">
        <v>0</v>
      </c>
      <c r="BH729" s="16">
        <v>0</v>
      </c>
      <c r="BI729" s="11">
        <v>0</v>
      </c>
      <c r="BJ729" s="8">
        <v>0</v>
      </c>
      <c r="BK729" s="8">
        <v>0</v>
      </c>
      <c r="BL729" s="8">
        <v>0</v>
      </c>
      <c r="BM729" s="8">
        <v>0</v>
      </c>
      <c r="BN729" s="8">
        <v>0</v>
      </c>
      <c r="BO729" s="8">
        <v>0</v>
      </c>
      <c r="BP729" s="8">
        <v>0</v>
      </c>
      <c r="BQ729" s="43">
        <v>0</v>
      </c>
    </row>
    <row r="730" spans="3:69" ht="20.100000000000001" customHeight="1">
      <c r="C730" s="16">
        <v>62022301</v>
      </c>
      <c r="D730" s="9" t="s">
        <v>974</v>
      </c>
      <c r="E730" s="13">
        <v>0</v>
      </c>
      <c r="F730" s="16">
        <v>62022301</v>
      </c>
      <c r="G730" s="16">
        <v>62022302</v>
      </c>
      <c r="H730" s="8">
        <v>0</v>
      </c>
      <c r="I730" s="13">
        <v>30</v>
      </c>
      <c r="J730" s="16">
        <v>5</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975</v>
      </c>
      <c r="AT730" s="9" t="s">
        <v>199</v>
      </c>
      <c r="AU730" s="8" t="s">
        <v>976</v>
      </c>
      <c r="AV730" s="8" t="s">
        <v>160</v>
      </c>
      <c r="AW730" s="8">
        <v>0</v>
      </c>
      <c r="AX730" s="9" t="s">
        <v>162</v>
      </c>
      <c r="AY730" s="8">
        <v>0</v>
      </c>
      <c r="AZ730" s="15">
        <v>0</v>
      </c>
      <c r="BA730" s="15">
        <v>0</v>
      </c>
      <c r="BB730" s="165" t="str">
        <f t="shared" ref="BB730:BB735" si="62">"给目标释放一个持续8秒的灼烧效果,此效果每2秒会自动释放一个范围伤害,对敌方目标造成"&amp;W736*100&amp;"%攻击伤害+"&amp;X736&amp;"点固定伤害,如果目标为怪物,会对其额外造成50%的伤害"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62022302</v>
      </c>
      <c r="D731" s="9" t="s">
        <v>974</v>
      </c>
      <c r="E731" s="13">
        <v>1</v>
      </c>
      <c r="F731" s="16">
        <v>62022301</v>
      </c>
      <c r="G731" s="16">
        <v>62022303</v>
      </c>
      <c r="H731" s="8">
        <v>0</v>
      </c>
      <c r="I731" s="13">
        <v>37</v>
      </c>
      <c r="J731" s="16">
        <v>2</v>
      </c>
      <c r="K731" s="13">
        <v>0</v>
      </c>
      <c r="L731" s="8">
        <v>0</v>
      </c>
      <c r="M731" s="8">
        <v>0</v>
      </c>
      <c r="N731" s="8">
        <v>1</v>
      </c>
      <c r="O731" s="8">
        <v>0</v>
      </c>
      <c r="P731" s="8">
        <v>0</v>
      </c>
      <c r="Q731" s="8">
        <v>0</v>
      </c>
      <c r="R731" s="8">
        <v>0</v>
      </c>
      <c r="S731" s="8">
        <v>0</v>
      </c>
      <c r="T731" s="13">
        <v>1</v>
      </c>
      <c r="U731" s="8">
        <v>2</v>
      </c>
      <c r="V731" s="8">
        <v>0</v>
      </c>
      <c r="W731" s="16">
        <v>1.75</v>
      </c>
      <c r="X731" s="16">
        <v>1500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975</v>
      </c>
      <c r="AT731" s="9" t="s">
        <v>199</v>
      </c>
      <c r="AU731" s="8" t="s">
        <v>976</v>
      </c>
      <c r="AV731" s="8" t="s">
        <v>160</v>
      </c>
      <c r="AW731" s="8">
        <v>0</v>
      </c>
      <c r="AX731" s="9" t="s">
        <v>162</v>
      </c>
      <c r="AY731" s="8">
        <v>0</v>
      </c>
      <c r="AZ731" s="15">
        <v>0</v>
      </c>
      <c r="BA731" s="15">
        <v>0</v>
      </c>
      <c r="BB731" s="165" t="str">
        <f t="shared" si="62"/>
        <v>给目标释放一个持续8秒的灼烧效果,此效果每2秒会自动释放一个范围伤害,对敌方目标造成200%攻击伤害+1800点固定伤害,如果目标为怪物,会对其额外造成50%的伤害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62022303</v>
      </c>
      <c r="D732" s="9" t="s">
        <v>974</v>
      </c>
      <c r="E732" s="13">
        <v>2</v>
      </c>
      <c r="F732" s="16">
        <v>62022301</v>
      </c>
      <c r="G732" s="16">
        <v>62022304</v>
      </c>
      <c r="H732" s="8">
        <v>0</v>
      </c>
      <c r="I732" s="13">
        <v>42</v>
      </c>
      <c r="J732" s="16">
        <v>2</v>
      </c>
      <c r="K732" s="13">
        <v>0</v>
      </c>
      <c r="L732" s="8">
        <v>0</v>
      </c>
      <c r="M732" s="8">
        <v>0</v>
      </c>
      <c r="N732" s="8">
        <v>1</v>
      </c>
      <c r="O732" s="8">
        <v>0</v>
      </c>
      <c r="P732" s="8">
        <v>0</v>
      </c>
      <c r="Q732" s="8">
        <v>0</v>
      </c>
      <c r="R732" s="8">
        <v>0</v>
      </c>
      <c r="S732" s="8">
        <v>0</v>
      </c>
      <c r="T732" s="13">
        <v>1</v>
      </c>
      <c r="U732" s="8">
        <v>2</v>
      </c>
      <c r="V732" s="8">
        <v>0</v>
      </c>
      <c r="W732" s="16">
        <v>2</v>
      </c>
      <c r="X732" s="16">
        <v>2000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977</v>
      </c>
      <c r="AT732" s="9" t="s">
        <v>199</v>
      </c>
      <c r="AU732" s="8" t="s">
        <v>976</v>
      </c>
      <c r="AV732" s="8" t="s">
        <v>160</v>
      </c>
      <c r="AW732" s="8">
        <v>0</v>
      </c>
      <c r="AX732" s="9" t="s">
        <v>162</v>
      </c>
      <c r="AY732" s="8">
        <v>0</v>
      </c>
      <c r="AZ732" s="15">
        <v>0</v>
      </c>
      <c r="BA732" s="15">
        <v>0</v>
      </c>
      <c r="BB732" s="165" t="str">
        <f t="shared" si="62"/>
        <v>给目标释放一个持续8秒的灼烧效果,此效果每2秒会自动释放一个范围伤害,对敌方目标造成225%攻击伤害+2800点固定伤害,如果目标为怪物,会对其额外造成50%的伤害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62022304</v>
      </c>
      <c r="D733" s="9" t="s">
        <v>974</v>
      </c>
      <c r="E733" s="13">
        <v>3</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2.25</v>
      </c>
      <c r="X733" s="16">
        <v>2500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978</v>
      </c>
      <c r="AT733" s="9" t="s">
        <v>199</v>
      </c>
      <c r="AU733" s="8" t="s">
        <v>976</v>
      </c>
      <c r="AV733" s="8" t="s">
        <v>160</v>
      </c>
      <c r="AW733" s="8">
        <v>0</v>
      </c>
      <c r="AX733" s="9" t="s">
        <v>162</v>
      </c>
      <c r="AY733" s="8">
        <v>0</v>
      </c>
      <c r="AZ733" s="15">
        <v>0</v>
      </c>
      <c r="BA733" s="15">
        <v>0</v>
      </c>
      <c r="BB733" s="165" t="str">
        <f t="shared" si="62"/>
        <v>给目标释放一个持续8秒的灼烧效果,此效果每2秒会自动释放一个范围伤害,对敌方目标造成250%攻击伤害+4000点固定伤害,如果目标为怪物,会对其额外造成50%的伤害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62022305</v>
      </c>
      <c r="D734" s="9" t="s">
        <v>974</v>
      </c>
      <c r="E734" s="13">
        <v>4</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2.5</v>
      </c>
      <c r="X734" s="16">
        <v>3000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979</v>
      </c>
      <c r="AT734" s="9" t="s">
        <v>199</v>
      </c>
      <c r="AU734" s="8" t="s">
        <v>976</v>
      </c>
      <c r="AV734" s="8" t="s">
        <v>160</v>
      </c>
      <c r="AW734" s="8">
        <v>0</v>
      </c>
      <c r="AX734" s="9" t="s">
        <v>162</v>
      </c>
      <c r="AY734" s="8">
        <v>0</v>
      </c>
      <c r="AZ734" s="15">
        <v>0</v>
      </c>
      <c r="BA734" s="15">
        <v>0</v>
      </c>
      <c r="BB734" s="165" t="str">
        <f t="shared" si="62"/>
        <v>给目标释放一个持续8秒的灼烧效果,此效果每2秒会自动释放一个范围伤害,对敌方目标造成275%攻击伤害+5200点固定伤害,如果目标为怪物,会对其额外造成50%的伤害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20.100000000000001" customHeight="1">
      <c r="C735" s="16">
        <v>62022306</v>
      </c>
      <c r="D735" s="9" t="s">
        <v>974</v>
      </c>
      <c r="E735" s="13">
        <v>5</v>
      </c>
      <c r="F735" s="16">
        <v>62022301</v>
      </c>
      <c r="G735" s="8">
        <v>0</v>
      </c>
      <c r="H735" s="8">
        <v>0</v>
      </c>
      <c r="I735" s="16">
        <v>0</v>
      </c>
      <c r="J735" s="16">
        <v>0</v>
      </c>
      <c r="K735" s="13">
        <v>0</v>
      </c>
      <c r="L735" s="8">
        <v>0</v>
      </c>
      <c r="M735" s="8">
        <v>0</v>
      </c>
      <c r="N735" s="8">
        <v>1</v>
      </c>
      <c r="O735" s="8">
        <v>0</v>
      </c>
      <c r="P735" s="8">
        <v>0</v>
      </c>
      <c r="Q735" s="8">
        <v>0</v>
      </c>
      <c r="R735" s="8">
        <v>0</v>
      </c>
      <c r="S735" s="8">
        <v>0</v>
      </c>
      <c r="T735" s="13">
        <v>1</v>
      </c>
      <c r="U735" s="8">
        <v>2</v>
      </c>
      <c r="V735" s="8">
        <v>0</v>
      </c>
      <c r="W735" s="16">
        <v>2.75</v>
      </c>
      <c r="X735" s="16">
        <v>3500</v>
      </c>
      <c r="Y735" s="8">
        <v>0</v>
      </c>
      <c r="Z735" s="8">
        <v>0</v>
      </c>
      <c r="AA735" s="8">
        <v>0</v>
      </c>
      <c r="AB735" s="8">
        <v>0</v>
      </c>
      <c r="AC735" s="8">
        <v>0</v>
      </c>
      <c r="AD735" s="8">
        <v>15</v>
      </c>
      <c r="AE735" s="8">
        <v>0</v>
      </c>
      <c r="AF735" s="8">
        <v>0</v>
      </c>
      <c r="AG735" s="8">
        <v>7</v>
      </c>
      <c r="AH735" s="8">
        <v>0</v>
      </c>
      <c r="AI735" s="8">
        <v>0</v>
      </c>
      <c r="AJ735" s="8">
        <v>8</v>
      </c>
      <c r="AK735" s="8">
        <v>0</v>
      </c>
      <c r="AL735" s="8">
        <v>0</v>
      </c>
      <c r="AM735" s="8">
        <v>0</v>
      </c>
      <c r="AN735" s="8">
        <v>0.25</v>
      </c>
      <c r="AO735" s="8">
        <v>1000</v>
      </c>
      <c r="AP735" s="8">
        <v>0</v>
      </c>
      <c r="AQ735" s="8">
        <v>0</v>
      </c>
      <c r="AR735" s="8">
        <v>0</v>
      </c>
      <c r="AS735" s="301" t="s">
        <v>980</v>
      </c>
      <c r="AT735" s="9" t="s">
        <v>199</v>
      </c>
      <c r="AU735" s="8" t="s">
        <v>976</v>
      </c>
      <c r="AV735" s="8" t="s">
        <v>160</v>
      </c>
      <c r="AW735" s="8">
        <v>0</v>
      </c>
      <c r="AX735" s="9" t="s">
        <v>162</v>
      </c>
      <c r="AY735" s="8">
        <v>0</v>
      </c>
      <c r="AZ735" s="15">
        <v>0</v>
      </c>
      <c r="BA735" s="15">
        <v>0</v>
      </c>
      <c r="BB735" s="165" t="str">
        <f t="shared" si="62"/>
        <v>给目标释放一个持续8秒的灼烧效果,此效果每2秒会自动释放一个范围伤害,对敌方目标造成300%攻击伤害+900点固定伤害,如果目标为怪物,会对其额外造成50%的伤害</v>
      </c>
      <c r="BC735" s="8">
        <v>0</v>
      </c>
      <c r="BD735" s="13">
        <v>0</v>
      </c>
      <c r="BE735" s="8">
        <v>0</v>
      </c>
      <c r="BF735" s="8">
        <v>0</v>
      </c>
      <c r="BG735" s="8">
        <v>0</v>
      </c>
      <c r="BH735" s="8">
        <v>0</v>
      </c>
      <c r="BI735" s="11">
        <v>0</v>
      </c>
      <c r="BJ735" s="8">
        <v>0</v>
      </c>
      <c r="BK735" s="8">
        <v>0</v>
      </c>
      <c r="BL735" s="8">
        <v>0</v>
      </c>
      <c r="BM735" s="8">
        <v>0</v>
      </c>
      <c r="BN735" s="8">
        <v>0</v>
      </c>
      <c r="BO735" s="8">
        <v>0</v>
      </c>
      <c r="BP735" s="8">
        <v>0</v>
      </c>
      <c r="BQ735" s="43">
        <v>0</v>
      </c>
    </row>
    <row r="736" spans="3:69" ht="19.5" customHeight="1">
      <c r="C736" s="16">
        <v>62022311</v>
      </c>
      <c r="D736" s="17" t="s">
        <v>981</v>
      </c>
      <c r="E736" s="13">
        <v>0</v>
      </c>
      <c r="F736" s="16">
        <v>62022401</v>
      </c>
      <c r="G736" s="16">
        <f>C737</f>
        <v>62022312</v>
      </c>
      <c r="H736" s="15">
        <v>0</v>
      </c>
      <c r="I736" s="13">
        <v>35</v>
      </c>
      <c r="J736" s="16">
        <v>0</v>
      </c>
      <c r="K736" s="13">
        <v>0</v>
      </c>
      <c r="L736" s="16">
        <v>0</v>
      </c>
      <c r="M736" s="16">
        <v>0</v>
      </c>
      <c r="N736" s="16">
        <v>1</v>
      </c>
      <c r="O736" s="16">
        <v>0</v>
      </c>
      <c r="P736" s="16">
        <v>0</v>
      </c>
      <c r="Q736" s="16">
        <v>0</v>
      </c>
      <c r="R736" s="8">
        <v>0</v>
      </c>
      <c r="S736" s="15">
        <v>0</v>
      </c>
      <c r="T736" s="13">
        <v>1</v>
      </c>
      <c r="U736" s="16">
        <v>2</v>
      </c>
      <c r="V736" s="16">
        <v>0</v>
      </c>
      <c r="W736" s="16">
        <v>1.75</v>
      </c>
      <c r="X736" s="16">
        <v>900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982</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62022312</v>
      </c>
      <c r="D737" s="17" t="s">
        <v>981</v>
      </c>
      <c r="E737" s="13">
        <v>1</v>
      </c>
      <c r="F737" s="16">
        <v>62022401</v>
      </c>
      <c r="G737" s="16">
        <f t="shared" ref="G737:G738" si="63">C738</f>
        <v>62022313</v>
      </c>
      <c r="H737" s="15">
        <v>0</v>
      </c>
      <c r="I737" s="13">
        <v>42</v>
      </c>
      <c r="J737" s="16">
        <v>0</v>
      </c>
      <c r="K737" s="13">
        <v>0</v>
      </c>
      <c r="L737" s="16">
        <v>0</v>
      </c>
      <c r="M737" s="16">
        <v>0</v>
      </c>
      <c r="N737" s="16">
        <v>1</v>
      </c>
      <c r="O737" s="16">
        <v>0</v>
      </c>
      <c r="P737" s="16">
        <v>0</v>
      </c>
      <c r="Q737" s="16">
        <v>0</v>
      </c>
      <c r="R737" s="8">
        <v>0</v>
      </c>
      <c r="S737" s="15">
        <v>0</v>
      </c>
      <c r="T737" s="13">
        <v>1</v>
      </c>
      <c r="U737" s="16">
        <v>2</v>
      </c>
      <c r="V737" s="16">
        <v>0</v>
      </c>
      <c r="W737" s="16">
        <v>2</v>
      </c>
      <c r="X737" s="16">
        <v>1800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982</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62022313</v>
      </c>
      <c r="D738" s="17" t="s">
        <v>981</v>
      </c>
      <c r="E738" s="13">
        <v>2</v>
      </c>
      <c r="F738" s="16">
        <v>62022401</v>
      </c>
      <c r="G738" s="16">
        <f t="shared" si="63"/>
        <v>62022314</v>
      </c>
      <c r="H738" s="15">
        <v>0</v>
      </c>
      <c r="I738" s="13">
        <v>47</v>
      </c>
      <c r="J738" s="16">
        <v>0</v>
      </c>
      <c r="K738" s="13">
        <v>0</v>
      </c>
      <c r="L738" s="16">
        <v>0</v>
      </c>
      <c r="M738" s="16">
        <v>0</v>
      </c>
      <c r="N738" s="16">
        <v>1</v>
      </c>
      <c r="O738" s="16">
        <v>0</v>
      </c>
      <c r="P738" s="16">
        <v>0</v>
      </c>
      <c r="Q738" s="16">
        <v>0</v>
      </c>
      <c r="R738" s="8">
        <v>0</v>
      </c>
      <c r="S738" s="15">
        <v>0</v>
      </c>
      <c r="T738" s="13">
        <v>1</v>
      </c>
      <c r="U738" s="16">
        <v>2</v>
      </c>
      <c r="V738" s="16">
        <v>0</v>
      </c>
      <c r="W738" s="16">
        <v>2.25</v>
      </c>
      <c r="X738" s="16">
        <v>2800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982</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62022314</v>
      </c>
      <c r="D739" s="17" t="s">
        <v>981</v>
      </c>
      <c r="E739" s="13">
        <v>3</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2.5</v>
      </c>
      <c r="X739" s="16">
        <v>4000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982</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62022315</v>
      </c>
      <c r="D740" s="17" t="s">
        <v>981</v>
      </c>
      <c r="E740" s="13">
        <v>4</v>
      </c>
      <c r="F740" s="16">
        <v>62022401</v>
      </c>
      <c r="G740" s="16">
        <v>0</v>
      </c>
      <c r="H740" s="15">
        <v>0</v>
      </c>
      <c r="I740" s="16">
        <v>0</v>
      </c>
      <c r="J740" s="16">
        <v>0</v>
      </c>
      <c r="K740" s="13">
        <v>0</v>
      </c>
      <c r="L740" s="16">
        <v>0</v>
      </c>
      <c r="M740" s="16">
        <v>0</v>
      </c>
      <c r="N740" s="16">
        <v>1</v>
      </c>
      <c r="O740" s="16">
        <v>0</v>
      </c>
      <c r="P740" s="16">
        <v>0</v>
      </c>
      <c r="Q740" s="16">
        <v>0</v>
      </c>
      <c r="R740" s="8">
        <v>0</v>
      </c>
      <c r="S740" s="15">
        <v>0</v>
      </c>
      <c r="T740" s="13">
        <v>1</v>
      </c>
      <c r="U740" s="16">
        <v>2</v>
      </c>
      <c r="V740" s="16">
        <v>0</v>
      </c>
      <c r="W740" s="16">
        <v>2.75</v>
      </c>
      <c r="X740" s="16">
        <v>5200</v>
      </c>
      <c r="Y740" s="16">
        <v>0</v>
      </c>
      <c r="Z740" s="16">
        <v>0</v>
      </c>
      <c r="AA740" s="16">
        <v>0</v>
      </c>
      <c r="AB740" s="16">
        <v>1</v>
      </c>
      <c r="AC740" s="16">
        <v>0</v>
      </c>
      <c r="AD740" s="16">
        <v>1</v>
      </c>
      <c r="AE740" s="16">
        <v>1</v>
      </c>
      <c r="AF740" s="16">
        <v>4</v>
      </c>
      <c r="AG740" s="8">
        <v>2</v>
      </c>
      <c r="AH740" s="8">
        <v>1</v>
      </c>
      <c r="AI740" s="8">
        <v>0</v>
      </c>
      <c r="AJ740" s="8">
        <v>6</v>
      </c>
      <c r="AK740" s="16">
        <v>0</v>
      </c>
      <c r="AL740" s="16">
        <v>0</v>
      </c>
      <c r="AM740" s="16">
        <v>0</v>
      </c>
      <c r="AN740" s="16">
        <v>0</v>
      </c>
      <c r="AO740" s="16">
        <v>30000</v>
      </c>
      <c r="AP740" s="16">
        <v>0</v>
      </c>
      <c r="AQ740" s="16">
        <v>0</v>
      </c>
      <c r="AR740" s="8">
        <v>0</v>
      </c>
      <c r="AS740" s="16">
        <v>0</v>
      </c>
      <c r="AT740" s="17" t="s">
        <v>161</v>
      </c>
      <c r="AU740" s="16" t="s">
        <v>982</v>
      </c>
      <c r="AV740" s="16">
        <v>10003002</v>
      </c>
      <c r="AW740" s="16">
        <v>21102031</v>
      </c>
      <c r="AX740" s="17" t="s">
        <v>162</v>
      </c>
      <c r="AY740" s="17">
        <v>0</v>
      </c>
      <c r="AZ740" s="15">
        <v>0</v>
      </c>
      <c r="BA740" s="15">
        <v>0</v>
      </c>
      <c r="BB740" s="165"/>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62022401</v>
      </c>
      <c r="D741" s="17" t="s">
        <v>983</v>
      </c>
      <c r="E741" s="13">
        <v>0</v>
      </c>
      <c r="F741" s="16">
        <v>62022401</v>
      </c>
      <c r="G741" s="16">
        <f>C742</f>
        <v>62022402</v>
      </c>
      <c r="H741" s="15">
        <v>0</v>
      </c>
      <c r="I741" s="16">
        <v>35</v>
      </c>
      <c r="J741" s="16">
        <v>5</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3</v>
      </c>
      <c r="AG741" s="8">
        <v>2</v>
      </c>
      <c r="AH741" s="8">
        <v>1</v>
      </c>
      <c r="AI741" s="8">
        <v>0</v>
      </c>
      <c r="AJ741" s="8">
        <v>6</v>
      </c>
      <c r="AK741" s="16">
        <v>0</v>
      </c>
      <c r="AL741" s="16">
        <v>0.5</v>
      </c>
      <c r="AM741" s="16">
        <v>0</v>
      </c>
      <c r="AN741" s="16">
        <v>0</v>
      </c>
      <c r="AO741" s="16">
        <v>30000</v>
      </c>
      <c r="AP741" s="16">
        <v>0</v>
      </c>
      <c r="AQ741" s="16">
        <v>0</v>
      </c>
      <c r="AR741" s="8">
        <v>0</v>
      </c>
      <c r="AS741" s="301" t="s">
        <v>984</v>
      </c>
      <c r="AT741" s="17" t="s">
        <v>161</v>
      </c>
      <c r="AU741" s="16" t="s">
        <v>982</v>
      </c>
      <c r="AV741" s="16">
        <v>10003002</v>
      </c>
      <c r="AW741" s="16">
        <v>21102031</v>
      </c>
      <c r="AX741" s="17" t="s">
        <v>162</v>
      </c>
      <c r="AY741" s="17">
        <v>0</v>
      </c>
      <c r="AZ741" s="15">
        <v>0</v>
      </c>
      <c r="BA741" s="15">
        <v>0</v>
      </c>
      <c r="BB741" s="165" t="str">
        <f>"吟唱0.5秒,立即对目标范围内的怪物造成"&amp;W741*100&amp;"%攻击伤害+"&amp;X741&amp;"点固定伤害,并造成2秒眩晕,并使其受到暴击伤害额外提升25%"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62022402</v>
      </c>
      <c r="D742" s="17" t="s">
        <v>983</v>
      </c>
      <c r="E742" s="13">
        <v>1</v>
      </c>
      <c r="F742" s="16">
        <v>62022401</v>
      </c>
      <c r="G742" s="16">
        <f t="shared" ref="G742:G743" si="64">C743</f>
        <v>62022403</v>
      </c>
      <c r="H742" s="15">
        <v>0</v>
      </c>
      <c r="I742" s="13">
        <v>42</v>
      </c>
      <c r="J742" s="16">
        <v>2</v>
      </c>
      <c r="K742" s="13">
        <v>0</v>
      </c>
      <c r="L742" s="16">
        <v>0</v>
      </c>
      <c r="M742" s="16">
        <v>0</v>
      </c>
      <c r="N742" s="16">
        <v>1</v>
      </c>
      <c r="O742" s="16">
        <v>0</v>
      </c>
      <c r="P742" s="16">
        <v>0</v>
      </c>
      <c r="Q742" s="16">
        <v>0</v>
      </c>
      <c r="R742" s="8">
        <v>0</v>
      </c>
      <c r="S742" s="15">
        <v>0</v>
      </c>
      <c r="T742" s="13">
        <v>1</v>
      </c>
      <c r="U742" s="16">
        <v>2</v>
      </c>
      <c r="V742" s="16">
        <v>0</v>
      </c>
      <c r="W742" s="16">
        <v>3</v>
      </c>
      <c r="X742" s="16">
        <v>900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984</v>
      </c>
      <c r="AT742" s="17" t="s">
        <v>161</v>
      </c>
      <c r="AU742" s="16" t="s">
        <v>982</v>
      </c>
      <c r="AV742" s="16">
        <v>10003002</v>
      </c>
      <c r="AW742" s="16">
        <v>21102040</v>
      </c>
      <c r="AX742" s="17" t="s">
        <v>162</v>
      </c>
      <c r="AY742" s="17">
        <v>0</v>
      </c>
      <c r="AZ742" s="15">
        <v>0</v>
      </c>
      <c r="BA742" s="15">
        <v>0</v>
      </c>
      <c r="BB742" s="165" t="str">
        <f t="shared" ref="BB742:BB746" si="65">"吟唱0.5秒,立即对目标范围内的怪物造成"&amp;W742*100&amp;"%攻击伤害+"&amp;X742&amp;"点固定伤害,并造成2秒眩晕,并使其受到暴击伤害额外提升25%"</f>
        <v>吟唱0.5秒,立即对目标范围内的怪物造成300%攻击伤害+900点固定伤害,并造成2秒眩晕,并使其受到暴击伤害额外提升25%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62022403</v>
      </c>
      <c r="D743" s="17" t="s">
        <v>983</v>
      </c>
      <c r="E743" s="13">
        <v>2</v>
      </c>
      <c r="F743" s="16">
        <v>62022401</v>
      </c>
      <c r="G743" s="16">
        <f t="shared" si="64"/>
        <v>62022404</v>
      </c>
      <c r="H743" s="15">
        <v>0</v>
      </c>
      <c r="I743" s="13">
        <v>47</v>
      </c>
      <c r="J743" s="16">
        <v>2</v>
      </c>
      <c r="K743" s="13">
        <v>0</v>
      </c>
      <c r="L743" s="16">
        <v>0</v>
      </c>
      <c r="M743" s="16">
        <v>0</v>
      </c>
      <c r="N743" s="16">
        <v>1</v>
      </c>
      <c r="O743" s="16">
        <v>0</v>
      </c>
      <c r="P743" s="16">
        <v>0</v>
      </c>
      <c r="Q743" s="16">
        <v>0</v>
      </c>
      <c r="R743" s="8">
        <v>0</v>
      </c>
      <c r="S743" s="15">
        <v>0</v>
      </c>
      <c r="T743" s="13">
        <v>1</v>
      </c>
      <c r="U743" s="16">
        <v>2</v>
      </c>
      <c r="V743" s="16">
        <v>0</v>
      </c>
      <c r="W743" s="16">
        <v>3.25</v>
      </c>
      <c r="X743" s="16">
        <v>1800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984</v>
      </c>
      <c r="AT743" s="17" t="s">
        <v>161</v>
      </c>
      <c r="AU743" s="16" t="s">
        <v>982</v>
      </c>
      <c r="AV743" s="16">
        <v>10003002</v>
      </c>
      <c r="AW743" s="16">
        <v>21102040</v>
      </c>
      <c r="AX743" s="17" t="s">
        <v>162</v>
      </c>
      <c r="AY743" s="17">
        <v>0</v>
      </c>
      <c r="AZ743" s="15">
        <v>0</v>
      </c>
      <c r="BA743" s="15">
        <v>0</v>
      </c>
      <c r="BB743" s="165" t="str">
        <f t="shared" si="65"/>
        <v>吟唱0.5秒,立即对目标范围内的怪物造成325%攻击伤害+1800点固定伤害,并造成2秒眩晕,并使其受到暴击伤害额外提升25%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62022404</v>
      </c>
      <c r="D744" s="17" t="s">
        <v>983</v>
      </c>
      <c r="E744" s="13">
        <v>3</v>
      </c>
      <c r="F744" s="16">
        <v>62022401</v>
      </c>
      <c r="G744" s="16">
        <v>0</v>
      </c>
      <c r="H744" s="15">
        <v>0</v>
      </c>
      <c r="I744" s="13">
        <v>0</v>
      </c>
      <c r="J744" s="16">
        <v>0</v>
      </c>
      <c r="K744" s="13">
        <v>0</v>
      </c>
      <c r="L744" s="16">
        <v>0</v>
      </c>
      <c r="M744" s="16">
        <v>0</v>
      </c>
      <c r="N744" s="16">
        <v>1</v>
      </c>
      <c r="O744" s="16">
        <v>0</v>
      </c>
      <c r="P744" s="16">
        <v>0</v>
      </c>
      <c r="Q744" s="16">
        <v>0</v>
      </c>
      <c r="R744" s="8">
        <v>0</v>
      </c>
      <c r="S744" s="15">
        <v>0</v>
      </c>
      <c r="T744" s="13">
        <v>1</v>
      </c>
      <c r="U744" s="16">
        <v>2</v>
      </c>
      <c r="V744" s="16">
        <v>0</v>
      </c>
      <c r="W744" s="16">
        <v>3.5</v>
      </c>
      <c r="X744" s="16">
        <v>2800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984</v>
      </c>
      <c r="AT744" s="17" t="s">
        <v>161</v>
      </c>
      <c r="AU744" s="16" t="s">
        <v>982</v>
      </c>
      <c r="AV744" s="16">
        <v>10003002</v>
      </c>
      <c r="AW744" s="16">
        <v>21102040</v>
      </c>
      <c r="AX744" s="17" t="s">
        <v>162</v>
      </c>
      <c r="AY744" s="17">
        <v>0</v>
      </c>
      <c r="AZ744" s="15">
        <v>0</v>
      </c>
      <c r="BA744" s="15">
        <v>0</v>
      </c>
      <c r="BB744" s="165" t="str">
        <f t="shared" si="65"/>
        <v>吟唱0.5秒,立即对目标范围内的怪物造成350%攻击伤害+2800点固定伤害,并造成2秒眩晕,并使其受到暴击伤害额外提升25%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62022405</v>
      </c>
      <c r="D745" s="17" t="s">
        <v>983</v>
      </c>
      <c r="E745" s="13">
        <v>4</v>
      </c>
      <c r="F745" s="16">
        <v>62022401</v>
      </c>
      <c r="G745" s="16">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3.75</v>
      </c>
      <c r="X745" s="16">
        <v>4000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984</v>
      </c>
      <c r="AT745" s="17" t="s">
        <v>161</v>
      </c>
      <c r="AU745" s="16" t="s">
        <v>982</v>
      </c>
      <c r="AV745" s="16">
        <v>10003002</v>
      </c>
      <c r="AW745" s="16">
        <v>21102040</v>
      </c>
      <c r="AX745" s="17" t="s">
        <v>162</v>
      </c>
      <c r="AY745" s="17">
        <v>0</v>
      </c>
      <c r="AZ745" s="15">
        <v>0</v>
      </c>
      <c r="BA745" s="15">
        <v>0</v>
      </c>
      <c r="BB745" s="165" t="str">
        <f t="shared" si="65"/>
        <v>吟唱0.5秒,立即对目标范围内的怪物造成375%攻击伤害+4000点固定伤害,并造成2秒眩晕,并使其受到暴击伤害额外提升25%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19.5" customHeight="1">
      <c r="C746" s="16">
        <v>62022406</v>
      </c>
      <c r="D746" s="17" t="s">
        <v>983</v>
      </c>
      <c r="E746" s="13">
        <v>5</v>
      </c>
      <c r="F746" s="16">
        <v>62022401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4</v>
      </c>
      <c r="X746" s="16">
        <v>5200</v>
      </c>
      <c r="Y746" s="16">
        <v>0</v>
      </c>
      <c r="Z746" s="16">
        <v>0</v>
      </c>
      <c r="AA746" s="16">
        <v>0</v>
      </c>
      <c r="AB746" s="16">
        <v>0</v>
      </c>
      <c r="AC746" s="16">
        <v>0</v>
      </c>
      <c r="AD746" s="8">
        <v>20</v>
      </c>
      <c r="AE746" s="16">
        <v>1</v>
      </c>
      <c r="AF746" s="16">
        <v>4</v>
      </c>
      <c r="AG746" s="8">
        <v>2</v>
      </c>
      <c r="AH746" s="8">
        <v>1</v>
      </c>
      <c r="AI746" s="8">
        <v>0</v>
      </c>
      <c r="AJ746" s="8">
        <v>6</v>
      </c>
      <c r="AK746" s="16">
        <v>0</v>
      </c>
      <c r="AL746" s="16">
        <v>0.5</v>
      </c>
      <c r="AM746" s="16">
        <v>0</v>
      </c>
      <c r="AN746" s="16">
        <v>0</v>
      </c>
      <c r="AO746" s="16">
        <v>30000</v>
      </c>
      <c r="AP746" s="16">
        <v>0</v>
      </c>
      <c r="AQ746" s="16">
        <v>0</v>
      </c>
      <c r="AR746" s="8">
        <v>0</v>
      </c>
      <c r="AS746" s="301" t="s">
        <v>984</v>
      </c>
      <c r="AT746" s="17" t="s">
        <v>161</v>
      </c>
      <c r="AU746" s="16" t="s">
        <v>982</v>
      </c>
      <c r="AV746" s="16">
        <v>10003002</v>
      </c>
      <c r="AW746" s="16">
        <v>21102040</v>
      </c>
      <c r="AX746" s="17" t="s">
        <v>162</v>
      </c>
      <c r="AY746" s="17">
        <v>0</v>
      </c>
      <c r="AZ746" s="15">
        <v>0</v>
      </c>
      <c r="BA746" s="15">
        <v>0</v>
      </c>
      <c r="BB746" s="165" t="str">
        <f t="shared" si="65"/>
        <v>吟唱0.5秒,立即对目标范围内的怪物造成400%攻击伤害+5200点固定伤害,并造成2秒眩晕,并使其受到暴击伤害额外提升25%</v>
      </c>
      <c r="BC746" s="16">
        <v>0</v>
      </c>
      <c r="BD746" s="13">
        <v>0</v>
      </c>
      <c r="BE746" s="16">
        <v>0</v>
      </c>
      <c r="BF746" s="16">
        <v>0</v>
      </c>
      <c r="BG746" s="16">
        <v>0</v>
      </c>
      <c r="BH746" s="16">
        <v>0</v>
      </c>
      <c r="BI746" s="11">
        <v>0</v>
      </c>
      <c r="BJ746" s="8">
        <v>0</v>
      </c>
      <c r="BK746" s="8">
        <v>0</v>
      </c>
      <c r="BL746" s="8">
        <v>0</v>
      </c>
      <c r="BM746" s="8">
        <v>0</v>
      </c>
      <c r="BN746" s="8">
        <v>0</v>
      </c>
      <c r="BO746" s="8">
        <v>0</v>
      </c>
      <c r="BP746" s="8">
        <v>0</v>
      </c>
      <c r="BQ746" s="43">
        <v>0</v>
      </c>
    </row>
    <row r="747" spans="3:69" ht="20.100000000000001" customHeight="1">
      <c r="C747" s="26">
        <v>620231011</v>
      </c>
      <c r="D747" s="37" t="s">
        <v>985</v>
      </c>
      <c r="E747" s="26">
        <v>0</v>
      </c>
      <c r="F747" s="26">
        <v>62023101</v>
      </c>
      <c r="G747" s="26">
        <v>0</v>
      </c>
      <c r="H747" s="26">
        <v>0</v>
      </c>
      <c r="I747" s="26">
        <v>20</v>
      </c>
      <c r="J747" s="26">
        <v>5</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986</v>
      </c>
      <c r="AV747" s="26">
        <v>0</v>
      </c>
      <c r="AW747" s="26">
        <v>21103010</v>
      </c>
      <c r="AX747" s="37" t="s">
        <v>162</v>
      </c>
      <c r="AY747" s="37" t="s">
        <v>160</v>
      </c>
      <c r="AZ747" s="26">
        <v>0</v>
      </c>
      <c r="BA747" s="26">
        <v>0</v>
      </c>
      <c r="BB747" s="164" t="s">
        <v>987</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620231021</v>
      </c>
      <c r="D748" s="37" t="s">
        <v>985</v>
      </c>
      <c r="E748" s="26">
        <v>1</v>
      </c>
      <c r="F748" s="26">
        <v>62023101</v>
      </c>
      <c r="G748" s="26">
        <v>0</v>
      </c>
      <c r="H748" s="26">
        <v>0</v>
      </c>
      <c r="I748" s="26">
        <v>27</v>
      </c>
      <c r="J748" s="26">
        <v>2</v>
      </c>
      <c r="K748" s="26">
        <v>0</v>
      </c>
      <c r="L748" s="26">
        <v>0</v>
      </c>
      <c r="M748" s="26">
        <v>0</v>
      </c>
      <c r="N748" s="26">
        <v>1</v>
      </c>
      <c r="O748" s="26">
        <v>0</v>
      </c>
      <c r="P748" s="26">
        <v>0</v>
      </c>
      <c r="Q748" s="26">
        <v>0</v>
      </c>
      <c r="R748" s="8">
        <v>0</v>
      </c>
      <c r="S748" s="26">
        <v>0</v>
      </c>
      <c r="T748" s="26">
        <v>1</v>
      </c>
      <c r="U748" s="26">
        <v>2</v>
      </c>
      <c r="V748" s="26">
        <v>0</v>
      </c>
      <c r="W748" s="26">
        <v>2</v>
      </c>
      <c r="X748" s="26">
        <v>1050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986</v>
      </c>
      <c r="AV748" s="26">
        <v>0</v>
      </c>
      <c r="AW748" s="26">
        <v>21103010</v>
      </c>
      <c r="AX748" s="37" t="s">
        <v>162</v>
      </c>
      <c r="AY748" s="37" t="s">
        <v>160</v>
      </c>
      <c r="AZ748" s="26">
        <v>0</v>
      </c>
      <c r="BA748" s="26">
        <v>0</v>
      </c>
      <c r="BB748" s="164" t="s">
        <v>987</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620231031</v>
      </c>
      <c r="D749" s="37" t="s">
        <v>985</v>
      </c>
      <c r="E749" s="26">
        <v>2</v>
      </c>
      <c r="F749" s="26">
        <v>62023101</v>
      </c>
      <c r="G749" s="26">
        <v>0</v>
      </c>
      <c r="H749" s="26">
        <v>0</v>
      </c>
      <c r="I749" s="26">
        <v>32</v>
      </c>
      <c r="J749" s="26">
        <v>2</v>
      </c>
      <c r="K749" s="26">
        <v>0</v>
      </c>
      <c r="L749" s="26">
        <v>0</v>
      </c>
      <c r="M749" s="26">
        <v>0</v>
      </c>
      <c r="N749" s="26">
        <v>1</v>
      </c>
      <c r="O749" s="26">
        <v>0</v>
      </c>
      <c r="P749" s="26">
        <v>0</v>
      </c>
      <c r="Q749" s="26">
        <v>0</v>
      </c>
      <c r="R749" s="8">
        <v>0</v>
      </c>
      <c r="S749" s="26">
        <v>0</v>
      </c>
      <c r="T749" s="26">
        <v>1</v>
      </c>
      <c r="U749" s="26">
        <v>2</v>
      </c>
      <c r="V749" s="26">
        <v>0</v>
      </c>
      <c r="W749" s="26">
        <v>2</v>
      </c>
      <c r="X749" s="26">
        <v>1400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986</v>
      </c>
      <c r="AV749" s="26">
        <v>0</v>
      </c>
      <c r="AW749" s="26">
        <v>21103010</v>
      </c>
      <c r="AX749" s="37" t="s">
        <v>162</v>
      </c>
      <c r="AY749" s="37" t="s">
        <v>160</v>
      </c>
      <c r="AZ749" s="26">
        <v>0</v>
      </c>
      <c r="BA749" s="26">
        <v>0</v>
      </c>
      <c r="BB749" s="164" t="s">
        <v>988</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620231041</v>
      </c>
      <c r="D750" s="37" t="s">
        <v>985</v>
      </c>
      <c r="E750" s="26">
        <v>3</v>
      </c>
      <c r="F750" s="26">
        <v>62023101</v>
      </c>
      <c r="G750" s="26">
        <v>0</v>
      </c>
      <c r="H750" s="26">
        <v>0</v>
      </c>
      <c r="I750" s="26">
        <v>0</v>
      </c>
      <c r="J750" s="163">
        <v>0</v>
      </c>
      <c r="K750" s="26">
        <v>0</v>
      </c>
      <c r="L750" s="26">
        <v>0</v>
      </c>
      <c r="M750" s="26">
        <v>0</v>
      </c>
      <c r="N750" s="26">
        <v>1</v>
      </c>
      <c r="O750" s="26">
        <v>0</v>
      </c>
      <c r="P750" s="26">
        <v>0</v>
      </c>
      <c r="Q750" s="26">
        <v>0</v>
      </c>
      <c r="R750" s="8">
        <v>0</v>
      </c>
      <c r="S750" s="26">
        <v>0</v>
      </c>
      <c r="T750" s="26">
        <v>1</v>
      </c>
      <c r="U750" s="26">
        <v>2</v>
      </c>
      <c r="V750" s="26">
        <v>0</v>
      </c>
      <c r="W750" s="26">
        <v>2</v>
      </c>
      <c r="X750" s="26">
        <v>1750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986</v>
      </c>
      <c r="AV750" s="26">
        <v>0</v>
      </c>
      <c r="AW750" s="26">
        <v>21103010</v>
      </c>
      <c r="AX750" s="37" t="s">
        <v>162</v>
      </c>
      <c r="AY750" s="37" t="s">
        <v>160</v>
      </c>
      <c r="AZ750" s="26">
        <v>0</v>
      </c>
      <c r="BA750" s="26">
        <v>0</v>
      </c>
      <c r="BB750" s="164" t="s">
        <v>989</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620231051</v>
      </c>
      <c r="D751" s="37" t="s">
        <v>985</v>
      </c>
      <c r="E751" s="26">
        <v>4</v>
      </c>
      <c r="F751" s="26">
        <v>62023101</v>
      </c>
      <c r="G751" s="26">
        <v>0</v>
      </c>
      <c r="H751" s="26">
        <v>0</v>
      </c>
      <c r="I751" s="26">
        <v>0</v>
      </c>
      <c r="J751" s="26">
        <v>0</v>
      </c>
      <c r="K751" s="26">
        <v>0</v>
      </c>
      <c r="L751" s="26">
        <v>0</v>
      </c>
      <c r="M751" s="26">
        <v>0</v>
      </c>
      <c r="N751" s="26">
        <v>1</v>
      </c>
      <c r="O751" s="26">
        <v>0</v>
      </c>
      <c r="P751" s="26">
        <v>0</v>
      </c>
      <c r="Q751" s="26">
        <v>0</v>
      </c>
      <c r="R751" s="8">
        <v>0</v>
      </c>
      <c r="S751" s="26">
        <v>0</v>
      </c>
      <c r="T751" s="26">
        <v>1</v>
      </c>
      <c r="U751" s="26">
        <v>2</v>
      </c>
      <c r="V751" s="26">
        <v>0</v>
      </c>
      <c r="W751" s="26">
        <v>2</v>
      </c>
      <c r="X751" s="26">
        <v>2100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986</v>
      </c>
      <c r="AV751" s="26">
        <v>0</v>
      </c>
      <c r="AW751" s="26">
        <v>21103010</v>
      </c>
      <c r="AX751" s="37" t="s">
        <v>162</v>
      </c>
      <c r="AY751" s="37" t="s">
        <v>160</v>
      </c>
      <c r="AZ751" s="26">
        <v>0</v>
      </c>
      <c r="BA751" s="26">
        <v>0</v>
      </c>
      <c r="BB751" s="164" t="s">
        <v>990</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26">
        <v>620231061</v>
      </c>
      <c r="D752" s="37" t="s">
        <v>985</v>
      </c>
      <c r="E752" s="26">
        <v>5</v>
      </c>
      <c r="F752" s="26">
        <v>62023101</v>
      </c>
      <c r="G752" s="26">
        <v>0</v>
      </c>
      <c r="H752" s="26">
        <v>0</v>
      </c>
      <c r="I752" s="26">
        <v>25</v>
      </c>
      <c r="J752" s="26">
        <v>5</v>
      </c>
      <c r="K752" s="26">
        <v>0</v>
      </c>
      <c r="L752" s="26">
        <v>0</v>
      </c>
      <c r="M752" s="26">
        <v>0</v>
      </c>
      <c r="N752" s="26">
        <v>1</v>
      </c>
      <c r="O752" s="26">
        <v>0</v>
      </c>
      <c r="P752" s="26">
        <v>0</v>
      </c>
      <c r="Q752" s="26">
        <v>0</v>
      </c>
      <c r="R752" s="8">
        <v>0</v>
      </c>
      <c r="S752" s="26">
        <v>0</v>
      </c>
      <c r="T752" s="26">
        <v>1</v>
      </c>
      <c r="U752" s="26">
        <v>2</v>
      </c>
      <c r="V752" s="26">
        <v>0</v>
      </c>
      <c r="W752" s="26">
        <v>2</v>
      </c>
      <c r="X752" s="26">
        <v>2450</v>
      </c>
      <c r="Y752" s="26">
        <v>0</v>
      </c>
      <c r="Z752" s="26">
        <v>0</v>
      </c>
      <c r="AA752" s="26">
        <v>0</v>
      </c>
      <c r="AB752" s="26">
        <v>1</v>
      </c>
      <c r="AC752" s="26">
        <v>0</v>
      </c>
      <c r="AD752" s="26">
        <v>12</v>
      </c>
      <c r="AE752" s="26">
        <v>0</v>
      </c>
      <c r="AF752" s="26">
        <v>0</v>
      </c>
      <c r="AG752" s="26">
        <v>7</v>
      </c>
      <c r="AH752" s="26">
        <v>0</v>
      </c>
      <c r="AI752" s="8">
        <v>0</v>
      </c>
      <c r="AJ752" s="26">
        <v>7</v>
      </c>
      <c r="AK752" s="26">
        <v>0</v>
      </c>
      <c r="AL752" s="26">
        <v>0</v>
      </c>
      <c r="AM752" s="26">
        <v>0</v>
      </c>
      <c r="AN752" s="26">
        <v>0</v>
      </c>
      <c r="AO752" s="26">
        <v>1000</v>
      </c>
      <c r="AP752" s="26">
        <v>0</v>
      </c>
      <c r="AQ752" s="26">
        <v>0</v>
      </c>
      <c r="AR752" s="26">
        <v>92031001</v>
      </c>
      <c r="AS752" s="26">
        <v>92031001</v>
      </c>
      <c r="AT752" s="37" t="s">
        <v>161</v>
      </c>
      <c r="AU752" s="26" t="s">
        <v>986</v>
      </c>
      <c r="AV752" s="26">
        <v>0</v>
      </c>
      <c r="AW752" s="26">
        <v>21103010</v>
      </c>
      <c r="AX752" s="37" t="s">
        <v>162</v>
      </c>
      <c r="AY752" s="37" t="s">
        <v>160</v>
      </c>
      <c r="AZ752" s="26">
        <v>0</v>
      </c>
      <c r="BA752" s="26">
        <v>0</v>
      </c>
      <c r="BB752" s="164" t="s">
        <v>991</v>
      </c>
      <c r="BC752" s="26">
        <v>0</v>
      </c>
      <c r="BD752" s="13">
        <v>0</v>
      </c>
      <c r="BE752" s="26">
        <v>0</v>
      </c>
      <c r="BF752" s="26">
        <v>0</v>
      </c>
      <c r="BG752" s="26">
        <v>0</v>
      </c>
      <c r="BH752" s="26">
        <v>0</v>
      </c>
      <c r="BI752" s="11">
        <v>0</v>
      </c>
      <c r="BJ752" s="8">
        <v>0</v>
      </c>
      <c r="BK752" s="8">
        <v>0</v>
      </c>
      <c r="BL752" s="8">
        <v>0</v>
      </c>
      <c r="BM752" s="8">
        <v>0</v>
      </c>
      <c r="BN752" s="8">
        <v>0</v>
      </c>
      <c r="BO752" s="8">
        <v>0</v>
      </c>
      <c r="BP752" s="8">
        <v>0</v>
      </c>
      <c r="BQ752" s="43">
        <v>0</v>
      </c>
    </row>
    <row r="753" spans="3:69" ht="20.100000000000001" customHeight="1">
      <c r="C753" s="16">
        <v>62023101</v>
      </c>
      <c r="D753" s="17" t="s">
        <v>245</v>
      </c>
      <c r="E753" s="13">
        <v>0</v>
      </c>
      <c r="F753" s="16">
        <v>62021101</v>
      </c>
      <c r="G753" s="16">
        <f>C754</f>
        <v>62023102</v>
      </c>
      <c r="H753" s="15">
        <v>0</v>
      </c>
      <c r="I753" s="13">
        <v>18</v>
      </c>
      <c r="J753" s="13">
        <v>5</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992</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62023102</v>
      </c>
      <c r="D754" s="17" t="s">
        <v>245</v>
      </c>
      <c r="E754" s="13">
        <v>1</v>
      </c>
      <c r="F754" s="16">
        <v>62021101</v>
      </c>
      <c r="G754" s="16">
        <f t="shared" ref="G754:G755" si="66">C755</f>
        <v>62023103</v>
      </c>
      <c r="H754" s="15">
        <v>0</v>
      </c>
      <c r="I754" s="13">
        <v>27</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92011001</v>
      </c>
      <c r="AS754" s="16" t="s">
        <v>160</v>
      </c>
      <c r="AT754" s="17" t="s">
        <v>161</v>
      </c>
      <c r="AU754" s="16" t="s">
        <v>249</v>
      </c>
      <c r="AV754" s="16">
        <v>0</v>
      </c>
      <c r="AW754" s="16">
        <v>0</v>
      </c>
      <c r="AX754" s="17" t="s">
        <v>162</v>
      </c>
      <c r="AY754" s="17" t="s">
        <v>160</v>
      </c>
      <c r="AZ754" s="15">
        <v>0</v>
      </c>
      <c r="BA754" s="15">
        <v>0</v>
      </c>
      <c r="BB754" s="73" t="s">
        <v>992</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62023103</v>
      </c>
      <c r="D755" s="17" t="s">
        <v>245</v>
      </c>
      <c r="E755" s="13">
        <v>2</v>
      </c>
      <c r="F755" s="16">
        <v>62021101</v>
      </c>
      <c r="G755" s="16">
        <f t="shared" si="66"/>
        <v>62023104</v>
      </c>
      <c r="H755" s="15">
        <v>0</v>
      </c>
      <c r="I755" s="13">
        <v>32</v>
      </c>
      <c r="J755" s="13">
        <v>2</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92011002</v>
      </c>
      <c r="AS755" s="16" t="s">
        <v>160</v>
      </c>
      <c r="AT755" s="17" t="s">
        <v>161</v>
      </c>
      <c r="AU755" s="16" t="s">
        <v>249</v>
      </c>
      <c r="AV755" s="16">
        <v>0</v>
      </c>
      <c r="AW755" s="16">
        <v>0</v>
      </c>
      <c r="AX755" s="17" t="s">
        <v>162</v>
      </c>
      <c r="AY755" s="17" t="s">
        <v>160</v>
      </c>
      <c r="AZ755" s="15">
        <v>0</v>
      </c>
      <c r="BA755" s="15">
        <v>0</v>
      </c>
      <c r="BB755" s="73" t="s">
        <v>993</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62023104</v>
      </c>
      <c r="D756" s="17" t="s">
        <v>245</v>
      </c>
      <c r="E756" s="13">
        <v>3</v>
      </c>
      <c r="F756" s="16">
        <v>62021101</v>
      </c>
      <c r="G756" s="13">
        <v>0</v>
      </c>
      <c r="H756" s="15">
        <v>0</v>
      </c>
      <c r="I756" s="13">
        <v>0</v>
      </c>
      <c r="J756" s="162">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92011003</v>
      </c>
      <c r="AS756" s="16" t="s">
        <v>160</v>
      </c>
      <c r="AT756" s="17" t="s">
        <v>161</v>
      </c>
      <c r="AU756" s="16" t="s">
        <v>249</v>
      </c>
      <c r="AV756" s="16">
        <v>0</v>
      </c>
      <c r="AW756" s="16">
        <v>0</v>
      </c>
      <c r="AX756" s="17" t="s">
        <v>162</v>
      </c>
      <c r="AY756" s="17" t="s">
        <v>160</v>
      </c>
      <c r="AZ756" s="15">
        <v>0</v>
      </c>
      <c r="BA756" s="15">
        <v>0</v>
      </c>
      <c r="BB756" s="73" t="s">
        <v>994</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62023105</v>
      </c>
      <c r="D757" s="17" t="s">
        <v>245</v>
      </c>
      <c r="E757" s="13">
        <v>4</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92011004</v>
      </c>
      <c r="AS757" s="16" t="s">
        <v>160</v>
      </c>
      <c r="AT757" s="17" t="s">
        <v>161</v>
      </c>
      <c r="AU757" s="16" t="s">
        <v>249</v>
      </c>
      <c r="AV757" s="16">
        <v>0</v>
      </c>
      <c r="AW757" s="16">
        <v>0</v>
      </c>
      <c r="AX757" s="17" t="s">
        <v>162</v>
      </c>
      <c r="AY757" s="17" t="s">
        <v>160</v>
      </c>
      <c r="AZ757" s="15">
        <v>0</v>
      </c>
      <c r="BA757" s="15">
        <v>0</v>
      </c>
      <c r="BB757" s="73" t="s">
        <v>995</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62023106</v>
      </c>
      <c r="D758" s="17" t="s">
        <v>245</v>
      </c>
      <c r="E758" s="13">
        <v>5</v>
      </c>
      <c r="F758" s="16">
        <v>62021101</v>
      </c>
      <c r="G758" s="13">
        <v>0</v>
      </c>
      <c r="H758" s="15">
        <v>0</v>
      </c>
      <c r="I758" s="13">
        <v>0</v>
      </c>
      <c r="J758" s="13">
        <v>0</v>
      </c>
      <c r="K758" s="13">
        <v>0</v>
      </c>
      <c r="L758" s="16">
        <v>0</v>
      </c>
      <c r="M758" s="16">
        <v>0</v>
      </c>
      <c r="N758" s="16">
        <v>1</v>
      </c>
      <c r="O758" s="16">
        <v>0</v>
      </c>
      <c r="P758" s="16">
        <v>0</v>
      </c>
      <c r="Q758" s="16">
        <v>0</v>
      </c>
      <c r="R758" s="8">
        <v>0</v>
      </c>
      <c r="S758" s="15">
        <v>0</v>
      </c>
      <c r="T758" s="13">
        <v>1</v>
      </c>
      <c r="U758" s="16">
        <v>2</v>
      </c>
      <c r="V758" s="16">
        <v>0</v>
      </c>
      <c r="W758" s="16">
        <v>0</v>
      </c>
      <c r="X758" s="16">
        <v>0</v>
      </c>
      <c r="Y758" s="16">
        <v>0</v>
      </c>
      <c r="Z758" s="16">
        <v>0</v>
      </c>
      <c r="AA758" s="16">
        <v>0</v>
      </c>
      <c r="AB758" s="16">
        <v>0</v>
      </c>
      <c r="AC758" s="16">
        <v>0</v>
      </c>
      <c r="AD758" s="16">
        <v>30</v>
      </c>
      <c r="AE758" s="16">
        <v>0</v>
      </c>
      <c r="AF758" s="16">
        <v>0</v>
      </c>
      <c r="AG758" s="8">
        <v>2</v>
      </c>
      <c r="AH758" s="8">
        <v>0</v>
      </c>
      <c r="AI758" s="8">
        <v>0</v>
      </c>
      <c r="AJ758" s="8">
        <v>0</v>
      </c>
      <c r="AK758" s="16">
        <v>0</v>
      </c>
      <c r="AL758" s="16">
        <v>0</v>
      </c>
      <c r="AM758" s="16">
        <v>0</v>
      </c>
      <c r="AN758" s="26">
        <v>0</v>
      </c>
      <c r="AO758" s="16">
        <v>1000</v>
      </c>
      <c r="AP758" s="16">
        <v>0</v>
      </c>
      <c r="AQ758" s="16">
        <v>0</v>
      </c>
      <c r="AR758" s="8">
        <v>92011005</v>
      </c>
      <c r="AS758" s="16" t="s">
        <v>160</v>
      </c>
      <c r="AT758" s="17" t="s">
        <v>161</v>
      </c>
      <c r="AU758" s="16" t="s">
        <v>249</v>
      </c>
      <c r="AV758" s="16">
        <v>0</v>
      </c>
      <c r="AW758" s="16">
        <v>0</v>
      </c>
      <c r="AX758" s="17" t="s">
        <v>162</v>
      </c>
      <c r="AY758" s="17" t="s">
        <v>160</v>
      </c>
      <c r="AZ758" s="15">
        <v>0</v>
      </c>
      <c r="BA758" s="15">
        <v>0</v>
      </c>
      <c r="BB758" s="73" t="s">
        <v>996</v>
      </c>
      <c r="BC758" s="16">
        <v>0</v>
      </c>
      <c r="BD758" s="13">
        <v>0</v>
      </c>
      <c r="BE758" s="16">
        <v>0</v>
      </c>
      <c r="BF758" s="16">
        <v>0</v>
      </c>
      <c r="BG758" s="16">
        <v>0</v>
      </c>
      <c r="BH758" s="16">
        <v>0</v>
      </c>
      <c r="BI758" s="11">
        <v>0</v>
      </c>
      <c r="BJ758" s="8">
        <v>1</v>
      </c>
      <c r="BK758" s="8">
        <v>0</v>
      </c>
      <c r="BL758" s="8">
        <v>0</v>
      </c>
      <c r="BM758" s="8">
        <v>0</v>
      </c>
      <c r="BN758" s="8">
        <v>0</v>
      </c>
      <c r="BO758" s="8">
        <v>0</v>
      </c>
      <c r="BP758" s="8">
        <v>0</v>
      </c>
      <c r="BQ758" s="43">
        <v>0</v>
      </c>
    </row>
    <row r="759" spans="3:69" ht="20.100000000000001" customHeight="1">
      <c r="C759" s="16">
        <v>62023201</v>
      </c>
      <c r="D759" s="17" t="s">
        <v>997</v>
      </c>
      <c r="E759" s="13">
        <v>0</v>
      </c>
      <c r="F759" s="16">
        <v>62023201</v>
      </c>
      <c r="G759" s="16">
        <v>62023202</v>
      </c>
      <c r="H759" s="15">
        <v>0</v>
      </c>
      <c r="I759" s="13">
        <v>25</v>
      </c>
      <c r="J759" s="13">
        <v>5</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998</v>
      </c>
      <c r="AV759" s="16">
        <v>10002001</v>
      </c>
      <c r="AW759" s="16">
        <v>21103020</v>
      </c>
      <c r="AX759" s="17" t="s">
        <v>232</v>
      </c>
      <c r="AY759" s="17" t="s">
        <v>262</v>
      </c>
      <c r="AZ759" s="15">
        <v>0</v>
      </c>
      <c r="BA759" s="15">
        <v>0</v>
      </c>
      <c r="BB759" s="73" t="str">
        <f t="shared" ref="BB759:BB764" si="67">"对目标区域释放治愈之境,附近己方单位每秒恢复最大生命值3%的生命值,对敌方目标每秒损失"&amp;W759*100&amp;"%攻击伤害+"&amp;X759&amp;",持续10秒"</f>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62023202</v>
      </c>
      <c r="D760" s="17" t="s">
        <v>997</v>
      </c>
      <c r="E760" s="13">
        <v>1</v>
      </c>
      <c r="F760" s="16">
        <v>62023201</v>
      </c>
      <c r="G760" s="16">
        <v>62023203</v>
      </c>
      <c r="H760" s="15">
        <v>0</v>
      </c>
      <c r="I760" s="13">
        <v>32</v>
      </c>
      <c r="J760" s="13">
        <v>2</v>
      </c>
      <c r="K760" s="13">
        <v>0</v>
      </c>
      <c r="L760" s="16">
        <v>0</v>
      </c>
      <c r="M760" s="16">
        <v>0</v>
      </c>
      <c r="N760" s="16">
        <v>1</v>
      </c>
      <c r="O760" s="16">
        <v>0</v>
      </c>
      <c r="P760" s="16">
        <v>0</v>
      </c>
      <c r="Q760" s="16">
        <v>0</v>
      </c>
      <c r="R760" s="8">
        <v>0</v>
      </c>
      <c r="S760" s="15">
        <v>0</v>
      </c>
      <c r="T760" s="13">
        <v>1</v>
      </c>
      <c r="U760" s="16">
        <v>2</v>
      </c>
      <c r="V760" s="16">
        <v>0</v>
      </c>
      <c r="W760" s="16">
        <v>1.1000000000000001</v>
      </c>
      <c r="X760" s="16">
        <v>500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998</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对目标区域释放治愈之境,附近己方单位每秒恢复最大生命值3%的生命值,对敌方目标每秒损失110%攻击伤害+500,持续10秒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62023203</v>
      </c>
      <c r="D761" s="17" t="s">
        <v>997</v>
      </c>
      <c r="E761" s="13">
        <v>2</v>
      </c>
      <c r="F761" s="16">
        <v>62023201</v>
      </c>
      <c r="G761" s="16">
        <v>62023204</v>
      </c>
      <c r="H761" s="15">
        <v>0</v>
      </c>
      <c r="I761" s="13">
        <v>37</v>
      </c>
      <c r="J761" s="13">
        <v>2</v>
      </c>
      <c r="K761" s="13">
        <v>0</v>
      </c>
      <c r="L761" s="16">
        <v>0</v>
      </c>
      <c r="M761" s="16">
        <v>0</v>
      </c>
      <c r="N761" s="16">
        <v>1</v>
      </c>
      <c r="O761" s="16">
        <v>0</v>
      </c>
      <c r="P761" s="16">
        <v>0</v>
      </c>
      <c r="Q761" s="16">
        <v>0</v>
      </c>
      <c r="R761" s="8">
        <v>0</v>
      </c>
      <c r="S761" s="15">
        <v>0</v>
      </c>
      <c r="T761" s="13">
        <v>1</v>
      </c>
      <c r="U761" s="16">
        <v>2</v>
      </c>
      <c r="V761" s="16">
        <v>0</v>
      </c>
      <c r="W761" s="16">
        <v>1.2</v>
      </c>
      <c r="X761" s="16">
        <v>800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998</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对目标区域释放治愈之境,附近己方单位每秒恢复最大生命值3%的生命值,对敌方目标每秒损失120%攻击伤害+800,持续10秒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62023204</v>
      </c>
      <c r="D762" s="17" t="s">
        <v>997</v>
      </c>
      <c r="E762" s="13">
        <v>3</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1.3</v>
      </c>
      <c r="X762" s="16">
        <v>1150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998</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对目标区域释放治愈之境,附近己方单位每秒恢复最大生命值3%的生命值,对敌方目标每秒损失130%攻击伤害+1150,持续10秒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62023205</v>
      </c>
      <c r="D763" s="17" t="s">
        <v>997</v>
      </c>
      <c r="E763" s="13">
        <v>4</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1.4</v>
      </c>
      <c r="X763" s="16">
        <v>1550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998</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对目标区域释放治愈之境,附近己方单位每秒恢复最大生命值3%的生命值,对敌方目标每秒损失140%攻击伤害+1550,持续10秒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20.100000000000001" customHeight="1">
      <c r="C764" s="16">
        <v>62023206</v>
      </c>
      <c r="D764" s="17" t="s">
        <v>997</v>
      </c>
      <c r="E764" s="13">
        <v>5</v>
      </c>
      <c r="F764" s="16">
        <v>62023201</v>
      </c>
      <c r="G764" s="13">
        <v>0</v>
      </c>
      <c r="H764" s="15">
        <v>0</v>
      </c>
      <c r="I764" s="13">
        <v>0</v>
      </c>
      <c r="J764" s="13">
        <v>0</v>
      </c>
      <c r="K764" s="13">
        <v>0</v>
      </c>
      <c r="L764" s="16">
        <v>0</v>
      </c>
      <c r="M764" s="16">
        <v>0</v>
      </c>
      <c r="N764" s="16">
        <v>1</v>
      </c>
      <c r="O764" s="16">
        <v>0</v>
      </c>
      <c r="P764" s="16">
        <v>0</v>
      </c>
      <c r="Q764" s="16">
        <v>0</v>
      </c>
      <c r="R764" s="8">
        <v>0</v>
      </c>
      <c r="S764" s="15">
        <v>0</v>
      </c>
      <c r="T764" s="13">
        <v>1</v>
      </c>
      <c r="U764" s="16">
        <v>2</v>
      </c>
      <c r="V764" s="16">
        <v>0</v>
      </c>
      <c r="W764" s="16">
        <v>1.5</v>
      </c>
      <c r="X764" s="16">
        <v>2050</v>
      </c>
      <c r="Y764" s="16">
        <v>0</v>
      </c>
      <c r="Z764" s="16">
        <v>0</v>
      </c>
      <c r="AA764" s="16">
        <v>0</v>
      </c>
      <c r="AB764" s="16">
        <v>0</v>
      </c>
      <c r="AC764" s="16">
        <v>0</v>
      </c>
      <c r="AD764" s="16">
        <v>18</v>
      </c>
      <c r="AE764" s="16">
        <v>1</v>
      </c>
      <c r="AF764" s="16">
        <v>4</v>
      </c>
      <c r="AG764" s="8">
        <v>2</v>
      </c>
      <c r="AH764" s="8">
        <v>1</v>
      </c>
      <c r="AI764" s="8">
        <v>0</v>
      </c>
      <c r="AJ764" s="8">
        <v>6</v>
      </c>
      <c r="AK764" s="16">
        <v>0</v>
      </c>
      <c r="AL764" s="16">
        <v>0</v>
      </c>
      <c r="AM764" s="16">
        <v>0</v>
      </c>
      <c r="AN764" s="16">
        <v>0.25</v>
      </c>
      <c r="AO764" s="16">
        <v>10000</v>
      </c>
      <c r="AP764" s="16">
        <v>0.5</v>
      </c>
      <c r="AQ764" s="16">
        <v>0</v>
      </c>
      <c r="AR764" s="8">
        <v>0</v>
      </c>
      <c r="AS764" s="8">
        <v>92032001</v>
      </c>
      <c r="AT764" s="17" t="s">
        <v>161</v>
      </c>
      <c r="AU764" s="16" t="s">
        <v>998</v>
      </c>
      <c r="AV764" s="16">
        <v>10002001</v>
      </c>
      <c r="AW764" s="16">
        <v>21103020</v>
      </c>
      <c r="AX764" s="17" t="s">
        <v>232</v>
      </c>
      <c r="AY764" s="17" t="s">
        <v>262</v>
      </c>
      <c r="AZ764" s="15">
        <v>0</v>
      </c>
      <c r="BA764" s="15">
        <v>0</v>
      </c>
      <c r="BB764" s="73" t="str">
        <f t="shared" si="67"/>
        <v>对目标区域释放治愈之境,附近己方单位每秒恢复最大生命值3%的生命值,对敌方目标每秒损失150%攻击伤害+2050,持续10秒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62023301</v>
      </c>
      <c r="D765" s="17" t="s">
        <v>999</v>
      </c>
      <c r="E765" s="13">
        <v>0</v>
      </c>
      <c r="F765" s="16">
        <v>62023301</v>
      </c>
      <c r="G765" s="16">
        <v>62023302</v>
      </c>
      <c r="H765" s="15">
        <v>0</v>
      </c>
      <c r="I765" s="13">
        <v>30</v>
      </c>
      <c r="J765" s="16">
        <v>5</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1000</v>
      </c>
      <c r="AT765" s="17" t="s">
        <v>161</v>
      </c>
      <c r="AU765" s="16" t="s">
        <v>1001</v>
      </c>
      <c r="AV765" s="16">
        <v>10003002</v>
      </c>
      <c r="AW765" s="16">
        <v>21103030</v>
      </c>
      <c r="AX765" s="17" t="s">
        <v>162</v>
      </c>
      <c r="AY765" s="17">
        <v>0</v>
      </c>
      <c r="AZ765" s="15">
        <v>0</v>
      </c>
      <c r="BA765" s="15">
        <v>0</v>
      </c>
      <c r="BB765" s="165" t="str">
        <f>"立即对目标范围内的怪物造成"&amp;W765*100&amp;"%攻击伤害+"&amp;X765&amp;"点固定伤害,并使目标受到伤害额外增加50%且眩晕2秒,此效果只对怪物有效,持续10秒"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62023302</v>
      </c>
      <c r="D766" s="17" t="s">
        <v>999</v>
      </c>
      <c r="E766" s="13">
        <v>1</v>
      </c>
      <c r="F766" s="16">
        <v>62023301</v>
      </c>
      <c r="G766" s="16">
        <v>62023303</v>
      </c>
      <c r="H766" s="15">
        <v>0</v>
      </c>
      <c r="I766" s="13">
        <v>37</v>
      </c>
      <c r="J766" s="16">
        <v>2</v>
      </c>
      <c r="K766" s="13">
        <v>0</v>
      </c>
      <c r="L766" s="16">
        <v>0</v>
      </c>
      <c r="M766" s="16">
        <v>0</v>
      </c>
      <c r="N766" s="16">
        <v>1</v>
      </c>
      <c r="O766" s="16">
        <v>0</v>
      </c>
      <c r="P766" s="16">
        <v>0</v>
      </c>
      <c r="Q766" s="16">
        <v>0</v>
      </c>
      <c r="R766" s="8">
        <v>0</v>
      </c>
      <c r="S766" s="15">
        <v>0</v>
      </c>
      <c r="T766" s="13">
        <v>1</v>
      </c>
      <c r="U766" s="16">
        <v>2</v>
      </c>
      <c r="V766" s="16">
        <v>0</v>
      </c>
      <c r="W766" s="16">
        <v>2</v>
      </c>
      <c r="X766" s="16">
        <v>750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1000</v>
      </c>
      <c r="AT766" s="17" t="s">
        <v>161</v>
      </c>
      <c r="AU766" s="16" t="s">
        <v>1001</v>
      </c>
      <c r="AV766" s="16">
        <v>10003002</v>
      </c>
      <c r="AW766" s="16">
        <v>21103030</v>
      </c>
      <c r="AX766" s="17" t="s">
        <v>162</v>
      </c>
      <c r="AY766" s="17">
        <v>0</v>
      </c>
      <c r="AZ766" s="15">
        <v>0</v>
      </c>
      <c r="BA766" s="15">
        <v>0</v>
      </c>
      <c r="BB766" s="165" t="str">
        <f t="shared" ref="BB766:BB770" si="68">"立即对目标范围内的怪物造成"&amp;W766*100&amp;"%攻击伤害+"&amp;X766&amp;"点固定伤害,并使目标受到伤害额外增加50%且眩晕2秒,此效果只对怪物有效,持续10秒"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62023303</v>
      </c>
      <c r="D767" s="17" t="s">
        <v>999</v>
      </c>
      <c r="E767" s="13">
        <v>2</v>
      </c>
      <c r="F767" s="16">
        <v>62023301</v>
      </c>
      <c r="G767" s="16">
        <v>62023304</v>
      </c>
      <c r="H767" s="15">
        <v>0</v>
      </c>
      <c r="I767" s="13">
        <v>42</v>
      </c>
      <c r="J767" s="16">
        <v>2</v>
      </c>
      <c r="K767" s="13">
        <v>0</v>
      </c>
      <c r="L767" s="16">
        <v>0</v>
      </c>
      <c r="M767" s="16">
        <v>0</v>
      </c>
      <c r="N767" s="16">
        <v>1</v>
      </c>
      <c r="O767" s="16">
        <v>0</v>
      </c>
      <c r="P767" s="16">
        <v>0</v>
      </c>
      <c r="Q767" s="16">
        <v>0</v>
      </c>
      <c r="R767" s="8">
        <v>0</v>
      </c>
      <c r="S767" s="15">
        <v>0</v>
      </c>
      <c r="T767" s="13">
        <v>1</v>
      </c>
      <c r="U767" s="16">
        <v>2</v>
      </c>
      <c r="V767" s="16">
        <v>0</v>
      </c>
      <c r="W767" s="16">
        <v>2.25</v>
      </c>
      <c r="X767" s="16">
        <v>1500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1000</v>
      </c>
      <c r="AT767" s="17" t="s">
        <v>161</v>
      </c>
      <c r="AU767" s="16" t="s">
        <v>1001</v>
      </c>
      <c r="AV767" s="16">
        <v>10003002</v>
      </c>
      <c r="AW767" s="16">
        <v>21103030</v>
      </c>
      <c r="AX767" s="17" t="s">
        <v>162</v>
      </c>
      <c r="AY767" s="17">
        <v>0</v>
      </c>
      <c r="AZ767" s="15">
        <v>0</v>
      </c>
      <c r="BA767" s="15">
        <v>0</v>
      </c>
      <c r="BB767" s="165" t="str">
        <f t="shared" si="68"/>
        <v>立即对目标范围内的怪物造成225%攻击伤害+1500点固定伤害,并使目标受到伤害额外增加50%且眩晕2秒,此效果只对怪物有效,持续10秒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62023304</v>
      </c>
      <c r="D768" s="17" t="s">
        <v>999</v>
      </c>
      <c r="E768" s="13">
        <v>3</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2.5</v>
      </c>
      <c r="X768" s="16">
        <v>2250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1000</v>
      </c>
      <c r="AT768" s="17" t="s">
        <v>161</v>
      </c>
      <c r="AU768" s="16" t="s">
        <v>1001</v>
      </c>
      <c r="AV768" s="16">
        <v>10003002</v>
      </c>
      <c r="AW768" s="16">
        <v>21103030</v>
      </c>
      <c r="AX768" s="17" t="s">
        <v>162</v>
      </c>
      <c r="AY768" s="17">
        <v>0</v>
      </c>
      <c r="AZ768" s="15">
        <v>0</v>
      </c>
      <c r="BA768" s="15">
        <v>0</v>
      </c>
      <c r="BB768" s="165" t="str">
        <f t="shared" si="68"/>
        <v>立即对目标范围内的怪物造成250%攻击伤害+2250点固定伤害,并使目标受到伤害额外增加50%且眩晕2秒,此效果只对怪物有效,持续10秒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62023305</v>
      </c>
      <c r="D769" s="17" t="s">
        <v>999</v>
      </c>
      <c r="E769" s="13">
        <v>4</v>
      </c>
      <c r="F769" s="16">
        <v>62023301</v>
      </c>
      <c r="G769" s="16">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2.75</v>
      </c>
      <c r="X769" s="16">
        <v>3250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1000</v>
      </c>
      <c r="AT769" s="17" t="s">
        <v>161</v>
      </c>
      <c r="AU769" s="16" t="s">
        <v>1001</v>
      </c>
      <c r="AV769" s="16">
        <v>10003002</v>
      </c>
      <c r="AW769" s="16">
        <v>21103030</v>
      </c>
      <c r="AX769" s="17" t="s">
        <v>162</v>
      </c>
      <c r="AY769" s="17">
        <v>0</v>
      </c>
      <c r="AZ769" s="15">
        <v>0</v>
      </c>
      <c r="BA769" s="15">
        <v>0</v>
      </c>
      <c r="BB769" s="165" t="str">
        <f t="shared" si="68"/>
        <v>立即对目标范围内的怪物造成275%攻击伤害+3250点固定伤害,并使目标受到伤害额外增加50%且眩晕2秒,此效果只对怪物有效,持续10秒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19.5" customHeight="1">
      <c r="C770" s="16">
        <v>62023306</v>
      </c>
      <c r="D770" s="17" t="s">
        <v>999</v>
      </c>
      <c r="E770" s="13">
        <v>5</v>
      </c>
      <c r="F770" s="16">
        <v>62023301</v>
      </c>
      <c r="G770" s="13">
        <v>0</v>
      </c>
      <c r="H770" s="15">
        <v>0</v>
      </c>
      <c r="I770" s="16">
        <v>0</v>
      </c>
      <c r="J770" s="16">
        <v>0</v>
      </c>
      <c r="K770" s="13">
        <v>0</v>
      </c>
      <c r="L770" s="16">
        <v>0</v>
      </c>
      <c r="M770" s="16">
        <v>0</v>
      </c>
      <c r="N770" s="16">
        <v>1</v>
      </c>
      <c r="O770" s="16">
        <v>0</v>
      </c>
      <c r="P770" s="16">
        <v>0</v>
      </c>
      <c r="Q770" s="16">
        <v>0</v>
      </c>
      <c r="R770" s="8">
        <v>0</v>
      </c>
      <c r="S770" s="15">
        <v>0</v>
      </c>
      <c r="T770" s="13">
        <v>1</v>
      </c>
      <c r="U770" s="16">
        <v>2</v>
      </c>
      <c r="V770" s="16">
        <v>0</v>
      </c>
      <c r="W770" s="16">
        <v>3</v>
      </c>
      <c r="X770" s="16">
        <v>4250</v>
      </c>
      <c r="Y770" s="16">
        <v>0</v>
      </c>
      <c r="Z770" s="16">
        <v>0</v>
      </c>
      <c r="AA770" s="16">
        <v>0</v>
      </c>
      <c r="AB770" s="16">
        <v>0</v>
      </c>
      <c r="AC770" s="16">
        <v>0</v>
      </c>
      <c r="AD770" s="16">
        <v>9</v>
      </c>
      <c r="AE770" s="16">
        <v>1</v>
      </c>
      <c r="AF770" s="16">
        <v>3</v>
      </c>
      <c r="AG770" s="8">
        <v>2</v>
      </c>
      <c r="AH770" s="8">
        <v>1</v>
      </c>
      <c r="AI770" s="8">
        <v>0</v>
      </c>
      <c r="AJ770" s="8">
        <v>6</v>
      </c>
      <c r="AK770" s="16">
        <v>0</v>
      </c>
      <c r="AL770" s="16">
        <v>0</v>
      </c>
      <c r="AM770" s="16">
        <v>0</v>
      </c>
      <c r="AN770" s="16">
        <v>0.25</v>
      </c>
      <c r="AO770" s="16">
        <v>2000</v>
      </c>
      <c r="AP770" s="16">
        <v>0</v>
      </c>
      <c r="AQ770" s="16">
        <v>0</v>
      </c>
      <c r="AR770" s="8">
        <v>0</v>
      </c>
      <c r="AS770" s="293" t="s">
        <v>1000</v>
      </c>
      <c r="AT770" s="17" t="s">
        <v>161</v>
      </c>
      <c r="AU770" s="16" t="s">
        <v>1001</v>
      </c>
      <c r="AV770" s="16">
        <v>10003002</v>
      </c>
      <c r="AW770" s="16">
        <v>21103030</v>
      </c>
      <c r="AX770" s="17" t="s">
        <v>162</v>
      </c>
      <c r="AY770" s="17">
        <v>0</v>
      </c>
      <c r="AZ770" s="15">
        <v>0</v>
      </c>
      <c r="BA770" s="15">
        <v>0</v>
      </c>
      <c r="BB770" s="165" t="str">
        <f t="shared" si="68"/>
        <v>立即对目标范围内的怪物造成300%攻击伤害+4250点固定伤害,并使目标受到伤害额外增加50%且眩晕2秒,此效果只对怪物有效,持续10秒</v>
      </c>
      <c r="BC770" s="16">
        <v>0</v>
      </c>
      <c r="BD770" s="13">
        <v>0</v>
      </c>
      <c r="BE770" s="16">
        <v>0</v>
      </c>
      <c r="BF770" s="16">
        <v>0</v>
      </c>
      <c r="BG770" s="16">
        <v>0</v>
      </c>
      <c r="BH770" s="16">
        <v>0</v>
      </c>
      <c r="BI770" s="11">
        <v>0</v>
      </c>
      <c r="BJ770" s="8">
        <v>0</v>
      </c>
      <c r="BK770" s="8">
        <v>0</v>
      </c>
      <c r="BL770" s="8">
        <v>0</v>
      </c>
      <c r="BM770" s="8">
        <v>0</v>
      </c>
      <c r="BN770" s="8">
        <v>0</v>
      </c>
      <c r="BO770" s="8">
        <v>0</v>
      </c>
      <c r="BP770" s="8">
        <v>0</v>
      </c>
      <c r="BQ770" s="43">
        <v>0</v>
      </c>
    </row>
    <row r="771" spans="2:69" ht="20.100000000000001" customHeight="1">
      <c r="B771" s="181"/>
      <c r="C771" s="8">
        <v>62023401</v>
      </c>
      <c r="D771" s="9" t="s">
        <v>224</v>
      </c>
      <c r="E771" s="8">
        <v>0</v>
      </c>
      <c r="F771" s="8">
        <v>62023401</v>
      </c>
      <c r="G771" s="8">
        <f>C772</f>
        <v>62023402</v>
      </c>
      <c r="H771" s="8">
        <v>0</v>
      </c>
      <c r="I771" s="8">
        <v>35</v>
      </c>
      <c r="J771" s="8">
        <v>5</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1002</v>
      </c>
      <c r="AT771" s="9" t="s">
        <v>199</v>
      </c>
      <c r="AU771" s="8" t="s">
        <v>1003</v>
      </c>
      <c r="AV771" s="8" t="s">
        <v>160</v>
      </c>
      <c r="AW771" s="8">
        <v>21103040</v>
      </c>
      <c r="AX771" s="9" t="s">
        <v>162</v>
      </c>
      <c r="AY771" s="8">
        <v>0</v>
      </c>
      <c r="AZ771" s="8">
        <v>0</v>
      </c>
      <c r="BA771" s="8">
        <v>0</v>
      </c>
      <c r="BB771" s="34" t="s">
        <v>1004</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62023402</v>
      </c>
      <c r="D772" s="9" t="s">
        <v>224</v>
      </c>
      <c r="E772" s="8">
        <v>1</v>
      </c>
      <c r="F772" s="8">
        <v>62023401</v>
      </c>
      <c r="G772" s="8">
        <f t="shared" ref="G772:G773" si="69">C773</f>
        <v>62023403</v>
      </c>
      <c r="H772" s="8">
        <v>0</v>
      </c>
      <c r="I772" s="8">
        <v>42</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1002</v>
      </c>
      <c r="AT772" s="9" t="s">
        <v>199</v>
      </c>
      <c r="AU772" s="8" t="s">
        <v>1003</v>
      </c>
      <c r="AV772" s="8" t="s">
        <v>160</v>
      </c>
      <c r="AW772" s="8">
        <v>21103040</v>
      </c>
      <c r="AX772" s="9" t="s">
        <v>162</v>
      </c>
      <c r="AY772" s="8">
        <v>0</v>
      </c>
      <c r="AZ772" s="8">
        <v>0</v>
      </c>
      <c r="BA772" s="8">
        <v>0</v>
      </c>
      <c r="BB772" s="34" t="s">
        <v>1004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62023403</v>
      </c>
      <c r="D773" s="9" t="s">
        <v>224</v>
      </c>
      <c r="E773" s="8">
        <v>2</v>
      </c>
      <c r="F773" s="8">
        <v>62023401</v>
      </c>
      <c r="G773" s="8">
        <f t="shared" si="69"/>
        <v>62023404</v>
      </c>
      <c r="H773" s="8">
        <v>0</v>
      </c>
      <c r="I773" s="8">
        <v>47</v>
      </c>
      <c r="J773" s="8">
        <v>2</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1005</v>
      </c>
      <c r="AT773" s="9" t="s">
        <v>199</v>
      </c>
      <c r="AU773" s="8" t="s">
        <v>1003</v>
      </c>
      <c r="AV773" s="8" t="s">
        <v>160</v>
      </c>
      <c r="AW773" s="8">
        <v>21103040</v>
      </c>
      <c r="AX773" s="9" t="s">
        <v>162</v>
      </c>
      <c r="AY773" s="8">
        <v>0</v>
      </c>
      <c r="AZ773" s="8">
        <v>0</v>
      </c>
      <c r="BA773" s="8">
        <v>0</v>
      </c>
      <c r="BB773" s="34" t="s">
        <v>1006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62023404</v>
      </c>
      <c r="D774" s="9" t="s">
        <v>224</v>
      </c>
      <c r="E774" s="8">
        <v>3</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1007</v>
      </c>
      <c r="AT774" s="9" t="s">
        <v>199</v>
      </c>
      <c r="AU774" s="8" t="s">
        <v>1003</v>
      </c>
      <c r="AV774" s="8" t="s">
        <v>160</v>
      </c>
      <c r="AW774" s="8">
        <v>21103040</v>
      </c>
      <c r="AX774" s="9" t="s">
        <v>162</v>
      </c>
      <c r="AY774" s="8">
        <v>0</v>
      </c>
      <c r="AZ774" s="8">
        <v>0</v>
      </c>
      <c r="BA774" s="8">
        <v>0</v>
      </c>
      <c r="BB774" s="34" t="s">
        <v>1008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62023405</v>
      </c>
      <c r="D775" s="9" t="s">
        <v>224</v>
      </c>
      <c r="E775" s="8">
        <v>4</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1009</v>
      </c>
      <c r="AT775" s="9" t="s">
        <v>199</v>
      </c>
      <c r="AU775" s="8" t="s">
        <v>1003</v>
      </c>
      <c r="AV775" s="8" t="s">
        <v>160</v>
      </c>
      <c r="AW775" s="8">
        <v>21103040</v>
      </c>
      <c r="AX775" s="9" t="s">
        <v>162</v>
      </c>
      <c r="AY775" s="8">
        <v>0</v>
      </c>
      <c r="AZ775" s="8">
        <v>0</v>
      </c>
      <c r="BA775" s="8">
        <v>0</v>
      </c>
      <c r="BB775" s="34" t="s">
        <v>1010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20.100000000000001" customHeight="1">
      <c r="B776" s="181"/>
      <c r="C776" s="8">
        <v>62023406</v>
      </c>
      <c r="D776" s="9" t="s">
        <v>224</v>
      </c>
      <c r="E776" s="8">
        <v>5</v>
      </c>
      <c r="F776" s="8">
        <v>62023401</v>
      </c>
      <c r="G776" s="8">
        <v>0</v>
      </c>
      <c r="H776" s="8">
        <v>0</v>
      </c>
      <c r="I776" s="8">
        <v>0</v>
      </c>
      <c r="J776" s="8">
        <v>0</v>
      </c>
      <c r="K776" s="8">
        <v>0</v>
      </c>
      <c r="L776" s="8">
        <v>0</v>
      </c>
      <c r="M776" s="8">
        <v>0</v>
      </c>
      <c r="N776" s="8">
        <v>1</v>
      </c>
      <c r="O776" s="8">
        <v>0</v>
      </c>
      <c r="P776" s="8">
        <v>0</v>
      </c>
      <c r="Q776" s="8">
        <v>0</v>
      </c>
      <c r="R776" s="8">
        <v>0</v>
      </c>
      <c r="S776" s="8">
        <v>0</v>
      </c>
      <c r="T776" s="8">
        <v>1</v>
      </c>
      <c r="U776" s="8">
        <v>2</v>
      </c>
      <c r="V776" s="8">
        <v>0</v>
      </c>
      <c r="W776" s="8">
        <v>0</v>
      </c>
      <c r="X776" s="8">
        <v>0</v>
      </c>
      <c r="Y776" s="8">
        <v>0</v>
      </c>
      <c r="Z776" s="8">
        <v>0</v>
      </c>
      <c r="AA776" s="8">
        <v>0</v>
      </c>
      <c r="AB776" s="8">
        <v>0</v>
      </c>
      <c r="AC776" s="8">
        <v>0</v>
      </c>
      <c r="AD776" s="8">
        <v>15</v>
      </c>
      <c r="AE776" s="8">
        <v>1</v>
      </c>
      <c r="AF776" s="8">
        <v>3</v>
      </c>
      <c r="AG776" s="8">
        <v>2</v>
      </c>
      <c r="AH776" s="8">
        <v>1</v>
      </c>
      <c r="AI776" s="8">
        <v>1</v>
      </c>
      <c r="AJ776" s="8">
        <v>6</v>
      </c>
      <c r="AK776" s="8">
        <v>0</v>
      </c>
      <c r="AL776" s="8">
        <v>0</v>
      </c>
      <c r="AM776" s="8">
        <v>0</v>
      </c>
      <c r="AN776" s="8">
        <v>0.25</v>
      </c>
      <c r="AO776" s="8">
        <v>2000</v>
      </c>
      <c r="AP776" s="8">
        <v>0.1</v>
      </c>
      <c r="AQ776" s="8">
        <v>0</v>
      </c>
      <c r="AR776" s="8">
        <v>0</v>
      </c>
      <c r="AS776" s="293" t="s">
        <v>1011</v>
      </c>
      <c r="AT776" s="9" t="s">
        <v>199</v>
      </c>
      <c r="AU776" s="8" t="s">
        <v>1003</v>
      </c>
      <c r="AV776" s="8" t="s">
        <v>160</v>
      </c>
      <c r="AW776" s="8">
        <v>21103040</v>
      </c>
      <c r="AX776" s="9" t="s">
        <v>162</v>
      </c>
      <c r="AY776" s="8">
        <v>0</v>
      </c>
      <c r="AZ776" s="8">
        <v>0</v>
      </c>
      <c r="BA776" s="8">
        <v>0</v>
      </c>
      <c r="BB776" s="34" t="s">
        <v>1012</v>
      </c>
      <c r="BC776" s="8">
        <v>0</v>
      </c>
      <c r="BD776" s="8">
        <v>0</v>
      </c>
      <c r="BE776" s="8">
        <v>0</v>
      </c>
      <c r="BF776" s="8">
        <v>0</v>
      </c>
      <c r="BG776" s="8">
        <v>0</v>
      </c>
      <c r="BH776" s="8">
        <v>0</v>
      </c>
      <c r="BI776" s="168">
        <v>0</v>
      </c>
      <c r="BJ776" s="8">
        <v>0</v>
      </c>
      <c r="BK776" s="8">
        <v>0</v>
      </c>
      <c r="BL776" s="8">
        <v>0</v>
      </c>
      <c r="BM776" s="8">
        <v>0</v>
      </c>
      <c r="BN776" s="8">
        <v>0</v>
      </c>
      <c r="BO776" s="8">
        <v>0</v>
      </c>
      <c r="BP776" s="8">
        <v>0</v>
      </c>
      <c r="BQ776" s="43">
        <v>0</v>
      </c>
    </row>
    <row r="777" spans="2:69" ht="19.5" customHeight="1">
      <c r="C777" s="157">
        <v>63011101</v>
      </c>
      <c r="D777" s="182" t="s">
        <v>853</v>
      </c>
      <c r="E777" s="157">
        <v>0</v>
      </c>
      <c r="F777" s="157">
        <v>63011101</v>
      </c>
      <c r="G777" s="157">
        <f t="shared" ref="G777:G779" si="70">C778</f>
        <v>63011102</v>
      </c>
      <c r="H777" s="157">
        <v>5</v>
      </c>
      <c r="I777" s="8">
        <v>1</v>
      </c>
      <c r="J777" s="8">
        <v>5</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15</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854</v>
      </c>
      <c r="AV777" s="157">
        <v>10003002</v>
      </c>
      <c r="AW777" s="157">
        <v>21200010</v>
      </c>
      <c r="AX777" s="182" t="s">
        <v>382</v>
      </c>
      <c r="AY777" s="182">
        <v>0</v>
      </c>
      <c r="AZ777" s="157">
        <v>0</v>
      </c>
      <c r="BA777" s="157">
        <v>0</v>
      </c>
      <c r="BB777" s="186" t="str">
        <f>"向前方射出一支锋利的箭,对触碰的怪物造成"&amp;W777*100&amp;"%攻击伤害+"&amp;X777&amp;"点固定伤害"&amp;",并使目标移动速度降低50%,持续3秒"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63011102</v>
      </c>
      <c r="D778" s="182" t="s">
        <v>853</v>
      </c>
      <c r="E778" s="157">
        <v>1</v>
      </c>
      <c r="F778" s="157">
        <v>63011101</v>
      </c>
      <c r="G778" s="157">
        <f t="shared" si="70"/>
        <v>63011103</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1.75</v>
      </c>
      <c r="X778" s="157">
        <v>750</v>
      </c>
      <c r="Y778" s="157">
        <v>0</v>
      </c>
      <c r="Z778" s="157">
        <v>15</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854</v>
      </c>
      <c r="AV778" s="157">
        <v>10003002</v>
      </c>
      <c r="AW778" s="157">
        <v>21200010</v>
      </c>
      <c r="AX778" s="182" t="s">
        <v>382</v>
      </c>
      <c r="AY778" s="182">
        <v>0</v>
      </c>
      <c r="AZ778" s="157">
        <v>0</v>
      </c>
      <c r="BA778" s="157">
        <v>0</v>
      </c>
      <c r="BB778" s="186" t="str">
        <f t="shared" ref="BB778:BB782" si="71">"向前方射出一支锋利的箭,对触碰的怪物造成"&amp;W778*100&amp;"%攻击伤害+"&amp;X778&amp;"点固定伤害"&amp;",并使目标移动速度降低50%,持续3秒"</f>
        <v>向前方射出一支锋利的箭,对触碰的怪物造成175%攻击伤害+750点固定伤害,并使目标移动速度降低50%,持续3秒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63011103</v>
      </c>
      <c r="D779" s="182" t="s">
        <v>853</v>
      </c>
      <c r="E779" s="157">
        <v>2</v>
      </c>
      <c r="F779" s="157">
        <v>63011101</v>
      </c>
      <c r="G779" s="157">
        <f t="shared" si="70"/>
        <v>63011104</v>
      </c>
      <c r="H779" s="157">
        <v>5</v>
      </c>
      <c r="I779" s="8">
        <v>1</v>
      </c>
      <c r="J779" s="8">
        <v>2</v>
      </c>
      <c r="K779" s="157">
        <v>0</v>
      </c>
      <c r="L779" s="157">
        <v>0</v>
      </c>
      <c r="M779" s="157">
        <v>0</v>
      </c>
      <c r="N779" s="157">
        <v>1</v>
      </c>
      <c r="O779" s="157">
        <v>0</v>
      </c>
      <c r="P779" s="157">
        <v>0</v>
      </c>
      <c r="Q779" s="157">
        <v>0</v>
      </c>
      <c r="R779" s="157">
        <v>0</v>
      </c>
      <c r="S779" s="157">
        <v>0</v>
      </c>
      <c r="T779" s="157">
        <v>1</v>
      </c>
      <c r="U779" s="157">
        <v>1</v>
      </c>
      <c r="V779" s="157">
        <v>0</v>
      </c>
      <c r="W779" s="157">
        <v>2</v>
      </c>
      <c r="X779" s="157">
        <v>1500</v>
      </c>
      <c r="Y779" s="157">
        <v>0</v>
      </c>
      <c r="Z779" s="157">
        <v>15</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854</v>
      </c>
      <c r="AV779" s="157">
        <v>10003002</v>
      </c>
      <c r="AW779" s="157">
        <v>21200010</v>
      </c>
      <c r="AX779" s="182" t="s">
        <v>382</v>
      </c>
      <c r="AY779" s="182">
        <v>0</v>
      </c>
      <c r="AZ779" s="157">
        <v>0</v>
      </c>
      <c r="BA779" s="157">
        <v>0</v>
      </c>
      <c r="BB779" s="186" t="str">
        <f t="shared" si="71"/>
        <v>向前方射出一支锋利的箭,对触碰的怪物造成200%攻击伤害+1500点固定伤害,并使目标移动速度降低50%,持续3秒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63011104</v>
      </c>
      <c r="D780" s="182" t="s">
        <v>853</v>
      </c>
      <c r="E780" s="157">
        <v>3</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2.25</v>
      </c>
      <c r="X780" s="157">
        <v>2250</v>
      </c>
      <c r="Y780" s="157">
        <v>0</v>
      </c>
      <c r="Z780" s="157">
        <v>15</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854</v>
      </c>
      <c r="AV780" s="157">
        <v>10003002</v>
      </c>
      <c r="AW780" s="157">
        <v>21200010</v>
      </c>
      <c r="AX780" s="182" t="s">
        <v>382</v>
      </c>
      <c r="AY780" s="182">
        <v>0</v>
      </c>
      <c r="AZ780" s="157">
        <v>0</v>
      </c>
      <c r="BA780" s="157">
        <v>0</v>
      </c>
      <c r="BB780" s="186" t="str">
        <f t="shared" si="71"/>
        <v>向前方射出一支锋利的箭,对触碰的怪物造成225%攻击伤害+2250点固定伤害,并使目标移动速度降低50%,持续3秒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63011105</v>
      </c>
      <c r="D781" s="182" t="s">
        <v>853</v>
      </c>
      <c r="E781" s="157">
        <v>4</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2.5</v>
      </c>
      <c r="X781" s="157">
        <v>3250</v>
      </c>
      <c r="Y781" s="157">
        <v>0</v>
      </c>
      <c r="Z781" s="157">
        <v>15</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854</v>
      </c>
      <c r="AV781" s="157">
        <v>10003002</v>
      </c>
      <c r="AW781" s="157">
        <v>21200010</v>
      </c>
      <c r="AX781" s="182" t="s">
        <v>382</v>
      </c>
      <c r="AY781" s="182">
        <v>0</v>
      </c>
      <c r="AZ781" s="157">
        <v>0</v>
      </c>
      <c r="BA781" s="157">
        <v>0</v>
      </c>
      <c r="BB781" s="186" t="str">
        <f t="shared" si="71"/>
        <v>向前方射出一支锋利的箭,对触碰的怪物造成250%攻击伤害+3250点固定伤害,并使目标移动速度降低50%,持续3秒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7">
        <v>63011106</v>
      </c>
      <c r="D782" s="182" t="s">
        <v>853</v>
      </c>
      <c r="E782" s="157">
        <v>5</v>
      </c>
      <c r="F782" s="157">
        <v>63011101</v>
      </c>
      <c r="G782" s="157">
        <v>0</v>
      </c>
      <c r="H782" s="157">
        <v>5</v>
      </c>
      <c r="I782" s="8">
        <v>1</v>
      </c>
      <c r="J782" s="8">
        <v>0</v>
      </c>
      <c r="K782" s="157">
        <v>0</v>
      </c>
      <c r="L782" s="157">
        <v>0</v>
      </c>
      <c r="M782" s="157">
        <v>0</v>
      </c>
      <c r="N782" s="157">
        <v>1</v>
      </c>
      <c r="O782" s="157">
        <v>0</v>
      </c>
      <c r="P782" s="157">
        <v>0</v>
      </c>
      <c r="Q782" s="157">
        <v>0</v>
      </c>
      <c r="R782" s="157">
        <v>0</v>
      </c>
      <c r="S782" s="157">
        <v>0</v>
      </c>
      <c r="T782" s="157">
        <v>1</v>
      </c>
      <c r="U782" s="157">
        <v>1</v>
      </c>
      <c r="V782" s="157">
        <v>0</v>
      </c>
      <c r="W782" s="157">
        <v>2.75</v>
      </c>
      <c r="X782" s="157">
        <v>4250</v>
      </c>
      <c r="Y782" s="157">
        <v>0</v>
      </c>
      <c r="Z782" s="157">
        <v>15</v>
      </c>
      <c r="AA782" s="157">
        <v>0</v>
      </c>
      <c r="AB782" s="157">
        <v>0</v>
      </c>
      <c r="AC782" s="157">
        <v>0</v>
      </c>
      <c r="AD782" s="157">
        <v>9</v>
      </c>
      <c r="AE782" s="157">
        <v>1</v>
      </c>
      <c r="AF782" s="157">
        <v>3</v>
      </c>
      <c r="AG782" s="157">
        <v>2</v>
      </c>
      <c r="AH782" s="157">
        <v>2</v>
      </c>
      <c r="AI782" s="157">
        <v>0</v>
      </c>
      <c r="AJ782" s="157">
        <v>3</v>
      </c>
      <c r="AK782" s="157">
        <v>0</v>
      </c>
      <c r="AL782" s="157">
        <v>0</v>
      </c>
      <c r="AM782" s="157">
        <v>0</v>
      </c>
      <c r="AN782" s="157">
        <v>0.25</v>
      </c>
      <c r="AO782" s="157">
        <v>1500</v>
      </c>
      <c r="AP782" s="157">
        <v>0.25</v>
      </c>
      <c r="AQ782" s="157">
        <v>30</v>
      </c>
      <c r="AR782" s="157">
        <v>0</v>
      </c>
      <c r="AS782" s="157">
        <v>92002001</v>
      </c>
      <c r="AT782" s="182" t="s">
        <v>161</v>
      </c>
      <c r="AU782" s="157" t="s">
        <v>854</v>
      </c>
      <c r="AV782" s="157">
        <v>10003002</v>
      </c>
      <c r="AW782" s="157">
        <v>21200010</v>
      </c>
      <c r="AX782" s="182" t="s">
        <v>382</v>
      </c>
      <c r="AY782" s="182">
        <v>0</v>
      </c>
      <c r="AZ782" s="157">
        <v>0</v>
      </c>
      <c r="BA782" s="157">
        <v>0</v>
      </c>
      <c r="BB782" s="186" t="str">
        <f t="shared" si="71"/>
        <v>向前方射出一支锋利的箭,对触碰的怪物造成275%攻击伤害+4250点固定伤害,并使目标移动速度降低50%,持续3秒</v>
      </c>
      <c r="BC782" s="157">
        <v>0</v>
      </c>
      <c r="BD782" s="157">
        <v>0</v>
      </c>
      <c r="BE782" s="157">
        <v>0</v>
      </c>
      <c r="BF782" s="157">
        <v>0</v>
      </c>
      <c r="BG782" s="157">
        <v>0</v>
      </c>
      <c r="BH782" s="157">
        <v>0</v>
      </c>
      <c r="BI782" s="191">
        <v>0</v>
      </c>
      <c r="BJ782" s="157">
        <v>0</v>
      </c>
      <c r="BK782" s="157">
        <v>0</v>
      </c>
      <c r="BL782" s="157">
        <v>0</v>
      </c>
      <c r="BM782" s="157">
        <v>0</v>
      </c>
      <c r="BN782" s="157">
        <v>0</v>
      </c>
      <c r="BO782" s="157">
        <v>0</v>
      </c>
      <c r="BP782" s="8">
        <v>0</v>
      </c>
      <c r="BQ782" s="43">
        <v>0</v>
      </c>
    </row>
    <row r="783" spans="2:69" ht="19.5" customHeight="1">
      <c r="C783" s="154">
        <v>63011201</v>
      </c>
      <c r="D783" s="183" t="s">
        <v>1013</v>
      </c>
      <c r="E783" s="158">
        <v>0</v>
      </c>
      <c r="F783" s="158">
        <v>63011201</v>
      </c>
      <c r="G783" s="154">
        <f t="shared" ref="G783:G785" si="72">C784</f>
        <v>63011202</v>
      </c>
      <c r="H783" s="156">
        <v>1</v>
      </c>
      <c r="I783" s="13">
        <v>3</v>
      </c>
      <c r="J783" s="13">
        <v>5</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15</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886</v>
      </c>
      <c r="AU783" s="158" t="s">
        <v>943</v>
      </c>
      <c r="AV783" s="158">
        <v>10003002</v>
      </c>
      <c r="AW783" s="158">
        <v>21200110</v>
      </c>
      <c r="AX783" s="183" t="s">
        <v>1014</v>
      </c>
      <c r="AY783" s="183">
        <v>0</v>
      </c>
      <c r="AZ783" s="157">
        <v>0</v>
      </c>
      <c r="BA783" s="157">
        <v>0</v>
      </c>
      <c r="BB783" s="186" t="str">
        <f>"对目标方向投掷2个光球,对触碰的单位造成造成"&amp;W783*100&amp;"%攻击伤害+"&amp;X783&amp;"点固定伤害"&amp;",此光球再移动到一定位置后会再原始路径返回"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63011202</v>
      </c>
      <c r="D784" s="183" t="s">
        <v>1013</v>
      </c>
      <c r="E784" s="158">
        <v>1</v>
      </c>
      <c r="F784" s="158">
        <v>63011201</v>
      </c>
      <c r="G784" s="154">
        <f t="shared" si="72"/>
        <v>63011203</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1.2</v>
      </c>
      <c r="X784" s="184">
        <v>600</v>
      </c>
      <c r="Y784" s="158">
        <v>0</v>
      </c>
      <c r="Z784" s="157">
        <v>15</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886</v>
      </c>
      <c r="AU784" s="158" t="s">
        <v>943</v>
      </c>
      <c r="AV784" s="158">
        <v>10003002</v>
      </c>
      <c r="AW784" s="158">
        <v>21200110</v>
      </c>
      <c r="AX784" s="183" t="s">
        <v>1014</v>
      </c>
      <c r="AY784" s="183">
        <v>0</v>
      </c>
      <c r="AZ784" s="157">
        <v>0</v>
      </c>
      <c r="BA784" s="157">
        <v>0</v>
      </c>
      <c r="BB784" s="186" t="str">
        <f t="shared" ref="BB784:BB788" si="73">"对目标方向投掷2个光球,对触碰的单位造成造成"&amp;W784*100&amp;"%攻击伤害+"&amp;X784&amp;"点固定伤害"&amp;",此光球再移动到一定位置后会再原始路径返回"</f>
        <v>对目标方向投掷2个光球,对触碰的单位造成造成120%攻击伤害+600点固定伤害,此光球再移动到一定位置后会再原始路径返回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63011203</v>
      </c>
      <c r="D785" s="183" t="s">
        <v>1013</v>
      </c>
      <c r="E785" s="158">
        <v>2</v>
      </c>
      <c r="F785" s="158">
        <v>63011201</v>
      </c>
      <c r="G785" s="154">
        <f t="shared" si="72"/>
        <v>63011204</v>
      </c>
      <c r="H785" s="156">
        <v>1</v>
      </c>
      <c r="I785" s="13">
        <v>3</v>
      </c>
      <c r="J785" s="13">
        <v>2</v>
      </c>
      <c r="K785" s="158">
        <v>0</v>
      </c>
      <c r="L785" s="158">
        <v>0</v>
      </c>
      <c r="M785" s="158">
        <v>0</v>
      </c>
      <c r="N785" s="154">
        <v>1</v>
      </c>
      <c r="O785" s="158">
        <v>0</v>
      </c>
      <c r="P785" s="158">
        <v>0</v>
      </c>
      <c r="Q785" s="158">
        <v>0</v>
      </c>
      <c r="R785" s="157">
        <v>0</v>
      </c>
      <c r="S785" s="157">
        <v>0</v>
      </c>
      <c r="T785" s="154">
        <v>1</v>
      </c>
      <c r="U785" s="158">
        <v>2</v>
      </c>
      <c r="V785" s="158">
        <v>0</v>
      </c>
      <c r="W785" s="158">
        <v>1.35</v>
      </c>
      <c r="X785" s="184">
        <v>950</v>
      </c>
      <c r="Y785" s="158">
        <v>0</v>
      </c>
      <c r="Z785" s="157">
        <v>15</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886</v>
      </c>
      <c r="AU785" s="158" t="s">
        <v>943</v>
      </c>
      <c r="AV785" s="158">
        <v>10003002</v>
      </c>
      <c r="AW785" s="158">
        <v>21200110</v>
      </c>
      <c r="AX785" s="183" t="s">
        <v>1014</v>
      </c>
      <c r="AY785" s="183">
        <v>0</v>
      </c>
      <c r="AZ785" s="157">
        <v>0</v>
      </c>
      <c r="BA785" s="157">
        <v>0</v>
      </c>
      <c r="BB785" s="186" t="str">
        <f t="shared" si="73"/>
        <v>对目标方向投掷2个光球,对触碰的单位造成造成135%攻击伤害+950点固定伤害,此光球再移动到一定位置后会再原始路径返回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63011204</v>
      </c>
      <c r="D786" s="183" t="s">
        <v>1013</v>
      </c>
      <c r="E786" s="158">
        <v>3</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1.5</v>
      </c>
      <c r="X786" s="184">
        <v>1500</v>
      </c>
      <c r="Y786" s="158">
        <v>0</v>
      </c>
      <c r="Z786" s="157">
        <v>15</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886</v>
      </c>
      <c r="AU786" s="158" t="s">
        <v>943</v>
      </c>
      <c r="AV786" s="158">
        <v>10003002</v>
      </c>
      <c r="AW786" s="158">
        <v>21200110</v>
      </c>
      <c r="AX786" s="183" t="s">
        <v>1014</v>
      </c>
      <c r="AY786" s="183">
        <v>0</v>
      </c>
      <c r="AZ786" s="157">
        <v>0</v>
      </c>
      <c r="BA786" s="157">
        <v>0</v>
      </c>
      <c r="BB786" s="186" t="str">
        <f t="shared" si="73"/>
        <v>对目标方向投掷2个光球,对触碰的单位造成造成150%攻击伤害+1500点固定伤害,此光球再移动到一定位置后会再原始路径返回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63011205</v>
      </c>
      <c r="D787" s="183" t="s">
        <v>1013</v>
      </c>
      <c r="E787" s="158">
        <v>4</v>
      </c>
      <c r="F787" s="158">
        <v>63011201</v>
      </c>
      <c r="G787" s="154">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1.65</v>
      </c>
      <c r="X787" s="184">
        <v>2250</v>
      </c>
      <c r="Y787" s="158">
        <v>0</v>
      </c>
      <c r="Z787" s="157">
        <v>15</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886</v>
      </c>
      <c r="AU787" s="158" t="s">
        <v>943</v>
      </c>
      <c r="AV787" s="158">
        <v>10003002</v>
      </c>
      <c r="AW787" s="158">
        <v>21200110</v>
      </c>
      <c r="AX787" s="183" t="s">
        <v>1014</v>
      </c>
      <c r="AY787" s="183">
        <v>0</v>
      </c>
      <c r="AZ787" s="157">
        <v>0</v>
      </c>
      <c r="BA787" s="157">
        <v>0</v>
      </c>
      <c r="BB787" s="186" t="str">
        <f t="shared" si="73"/>
        <v>对目标方向投掷2个光球,对触碰的单位造成造成165%攻击伤害+2250点固定伤害,此光球再移动到一定位置后会再原始路径返回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19.5" customHeight="1">
      <c r="C788" s="154">
        <v>63011206</v>
      </c>
      <c r="D788" s="183" t="s">
        <v>1013</v>
      </c>
      <c r="E788" s="158">
        <v>5</v>
      </c>
      <c r="F788" s="158">
        <v>63011201</v>
      </c>
      <c r="G788" s="158">
        <v>0</v>
      </c>
      <c r="H788" s="156">
        <v>1</v>
      </c>
      <c r="I788" s="13">
        <v>3</v>
      </c>
      <c r="J788" s="13">
        <v>0</v>
      </c>
      <c r="K788" s="158">
        <v>0</v>
      </c>
      <c r="L788" s="158">
        <v>0</v>
      </c>
      <c r="M788" s="158">
        <v>0</v>
      </c>
      <c r="N788" s="154">
        <v>1</v>
      </c>
      <c r="O788" s="158">
        <v>0</v>
      </c>
      <c r="P788" s="158">
        <v>0</v>
      </c>
      <c r="Q788" s="158">
        <v>0</v>
      </c>
      <c r="R788" s="157">
        <v>0</v>
      </c>
      <c r="S788" s="157">
        <v>0</v>
      </c>
      <c r="T788" s="154">
        <v>1</v>
      </c>
      <c r="U788" s="158">
        <v>2</v>
      </c>
      <c r="V788" s="158">
        <v>0</v>
      </c>
      <c r="W788" s="158">
        <v>1.8</v>
      </c>
      <c r="X788" s="184">
        <v>3000</v>
      </c>
      <c r="Y788" s="158">
        <v>0</v>
      </c>
      <c r="Z788" s="157">
        <v>15</v>
      </c>
      <c r="AA788" s="158">
        <v>0</v>
      </c>
      <c r="AB788" s="158">
        <v>0</v>
      </c>
      <c r="AC788" s="158">
        <v>0</v>
      </c>
      <c r="AD788" s="158">
        <v>9</v>
      </c>
      <c r="AE788" s="158">
        <v>1</v>
      </c>
      <c r="AF788" s="158">
        <v>2</v>
      </c>
      <c r="AG788" s="157">
        <v>2</v>
      </c>
      <c r="AH788" s="157">
        <v>2</v>
      </c>
      <c r="AI788" s="157">
        <v>0</v>
      </c>
      <c r="AJ788" s="157">
        <v>3</v>
      </c>
      <c r="AK788" s="158">
        <v>0</v>
      </c>
      <c r="AL788" s="158">
        <v>0</v>
      </c>
      <c r="AM788" s="158">
        <v>0</v>
      </c>
      <c r="AN788" s="158">
        <v>0.5</v>
      </c>
      <c r="AO788" s="158">
        <v>1500</v>
      </c>
      <c r="AP788" s="158">
        <v>0</v>
      </c>
      <c r="AQ788" s="158">
        <v>20</v>
      </c>
      <c r="AR788" s="157">
        <v>0</v>
      </c>
      <c r="AS788" s="158" t="s">
        <v>160</v>
      </c>
      <c r="AT788" s="183" t="s">
        <v>886</v>
      </c>
      <c r="AU788" s="158" t="s">
        <v>943</v>
      </c>
      <c r="AV788" s="158">
        <v>10003002</v>
      </c>
      <c r="AW788" s="158">
        <v>21200110</v>
      </c>
      <c r="AX788" s="183" t="s">
        <v>1014</v>
      </c>
      <c r="AY788" s="183">
        <v>0</v>
      </c>
      <c r="AZ788" s="157">
        <v>0</v>
      </c>
      <c r="BA788" s="157">
        <v>0</v>
      </c>
      <c r="BB788" s="186" t="str">
        <f t="shared" si="73"/>
        <v>对目标方向投掷2个光球,对触碰的单位造成造成180%攻击伤害+3000点固定伤害,此光球再移动到一定位置后会再原始路径返回</v>
      </c>
      <c r="BC788" s="158">
        <v>0</v>
      </c>
      <c r="BD788" s="154">
        <v>0</v>
      </c>
      <c r="BE788" s="158">
        <v>0</v>
      </c>
      <c r="BF788" s="158">
        <v>0</v>
      </c>
      <c r="BG788" s="158">
        <v>0</v>
      </c>
      <c r="BH788" s="158">
        <v>0</v>
      </c>
      <c r="BI788" s="160">
        <v>0</v>
      </c>
      <c r="BJ788" s="157">
        <v>0</v>
      </c>
      <c r="BK788" s="157">
        <v>0</v>
      </c>
      <c r="BL788" s="157">
        <v>0</v>
      </c>
      <c r="BM788" s="157">
        <v>0</v>
      </c>
      <c r="BN788" s="157">
        <v>0</v>
      </c>
      <c r="BO788" s="157">
        <v>0</v>
      </c>
      <c r="BP788" s="8">
        <v>0</v>
      </c>
      <c r="BQ788" s="43">
        <v>0</v>
      </c>
    </row>
    <row r="789" spans="3:69" ht="20.100000000000001" customHeight="1">
      <c r="C789" s="154">
        <v>63011301</v>
      </c>
      <c r="D789" s="155" t="s">
        <v>855</v>
      </c>
      <c r="E789" s="158">
        <v>0</v>
      </c>
      <c r="F789" s="154">
        <v>63011301</v>
      </c>
      <c r="G789" s="154">
        <f t="shared" ref="G789:G791" si="74">C790</f>
        <v>63011302</v>
      </c>
      <c r="H789" s="184">
        <v>5</v>
      </c>
      <c r="I789" s="13">
        <v>5</v>
      </c>
      <c r="J789" s="13">
        <v>5</v>
      </c>
      <c r="K789" s="158">
        <v>0</v>
      </c>
      <c r="L789" s="154">
        <v>0</v>
      </c>
      <c r="M789" s="154">
        <v>0</v>
      </c>
      <c r="N789" s="154">
        <v>1</v>
      </c>
      <c r="O789" s="154">
        <v>0</v>
      </c>
      <c r="P789" s="154">
        <v>0</v>
      </c>
      <c r="Q789" s="154">
        <v>0</v>
      </c>
      <c r="R789" s="157">
        <v>0</v>
      </c>
      <c r="S789" s="157">
        <v>0</v>
      </c>
      <c r="T789" s="154">
        <v>1</v>
      </c>
      <c r="U789" s="154">
        <v>2</v>
      </c>
      <c r="V789" s="154">
        <v>0</v>
      </c>
      <c r="W789" s="154">
        <v>0</v>
      </c>
      <c r="X789" s="154">
        <v>0</v>
      </c>
      <c r="Y789" s="154">
        <v>0</v>
      </c>
      <c r="Z789" s="154">
        <v>20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920</v>
      </c>
      <c r="AU789" s="154" t="s">
        <v>1015</v>
      </c>
      <c r="AV789" s="158">
        <v>0</v>
      </c>
      <c r="AW789" s="158">
        <v>21101051</v>
      </c>
      <c r="AX789" s="155" t="s">
        <v>743</v>
      </c>
      <c r="AY789" s="305" t="s">
        <v>1016</v>
      </c>
      <c r="AZ789" s="157">
        <v>0</v>
      </c>
      <c r="BA789" s="157">
        <v>0</v>
      </c>
      <c r="BB789" s="187" t="s">
        <v>1017</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63011302</v>
      </c>
      <c r="D790" s="155" t="s">
        <v>855</v>
      </c>
      <c r="E790" s="158">
        <v>1</v>
      </c>
      <c r="F790" s="154">
        <v>63011301</v>
      </c>
      <c r="G790" s="154">
        <f t="shared" si="74"/>
        <v>63011303</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20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920</v>
      </c>
      <c r="AU790" s="154" t="s">
        <v>1015</v>
      </c>
      <c r="AV790" s="158">
        <v>0</v>
      </c>
      <c r="AW790" s="158">
        <v>21101051</v>
      </c>
      <c r="AX790" s="155" t="s">
        <v>743</v>
      </c>
      <c r="AY790" s="305" t="s">
        <v>1016</v>
      </c>
      <c r="AZ790" s="157">
        <v>0</v>
      </c>
      <c r="BA790" s="157">
        <v>0</v>
      </c>
      <c r="BB790" s="187" t="s">
        <v>1017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20.100000000000001" customHeight="1">
      <c r="C791" s="154">
        <v>63011303</v>
      </c>
      <c r="D791" s="155" t="s">
        <v>855</v>
      </c>
      <c r="E791" s="158">
        <v>2</v>
      </c>
      <c r="F791" s="154">
        <v>63011301</v>
      </c>
      <c r="G791" s="154">
        <f t="shared" si="74"/>
        <v>63011304</v>
      </c>
      <c r="H791" s="184">
        <v>5</v>
      </c>
      <c r="I791" s="13">
        <v>5</v>
      </c>
      <c r="J791" s="13">
        <v>2</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20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920</v>
      </c>
      <c r="AU791" s="154" t="s">
        <v>1015</v>
      </c>
      <c r="AV791" s="158">
        <v>0</v>
      </c>
      <c r="AW791" s="158">
        <v>21101051</v>
      </c>
      <c r="AX791" s="155" t="s">
        <v>743</v>
      </c>
      <c r="AY791" s="305" t="s">
        <v>1018</v>
      </c>
      <c r="AZ791" s="157">
        <v>0</v>
      </c>
      <c r="BA791" s="157">
        <v>0</v>
      </c>
      <c r="BB791" s="187" t="s">
        <v>2909</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63011304</v>
      </c>
      <c r="D792" s="155" t="s">
        <v>855</v>
      </c>
      <c r="E792" s="158">
        <v>3</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20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920</v>
      </c>
      <c r="AU792" s="154" t="s">
        <v>1015</v>
      </c>
      <c r="AV792" s="158">
        <v>0</v>
      </c>
      <c r="AW792" s="158">
        <v>21101051</v>
      </c>
      <c r="AX792" s="155" t="s">
        <v>743</v>
      </c>
      <c r="AY792" s="305" t="s">
        <v>1019</v>
      </c>
      <c r="AZ792" s="157">
        <v>0</v>
      </c>
      <c r="BA792" s="157">
        <v>0</v>
      </c>
      <c r="BB792" s="187" t="s">
        <v>2910</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63011305</v>
      </c>
      <c r="D793" s="155" t="s">
        <v>855</v>
      </c>
      <c r="E793" s="158">
        <v>4</v>
      </c>
      <c r="F793" s="154">
        <v>63011301</v>
      </c>
      <c r="G793" s="154">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20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920</v>
      </c>
      <c r="AU793" s="154" t="s">
        <v>1015</v>
      </c>
      <c r="AV793" s="158">
        <v>0</v>
      </c>
      <c r="AW793" s="158">
        <v>21101051</v>
      </c>
      <c r="AX793" s="155" t="s">
        <v>743</v>
      </c>
      <c r="AY793" s="305" t="s">
        <v>1020</v>
      </c>
      <c r="AZ793" s="157">
        <v>0</v>
      </c>
      <c r="BA793" s="157">
        <v>0</v>
      </c>
      <c r="BB793" s="187" t="s">
        <v>2911</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19.5" customHeight="1">
      <c r="C794" s="154">
        <v>63011306</v>
      </c>
      <c r="D794" s="155" t="s">
        <v>855</v>
      </c>
      <c r="E794" s="158">
        <v>5</v>
      </c>
      <c r="F794" s="154">
        <v>63011301</v>
      </c>
      <c r="G794" s="158">
        <v>0</v>
      </c>
      <c r="H794" s="184">
        <v>5</v>
      </c>
      <c r="I794" s="13">
        <v>5</v>
      </c>
      <c r="J794" s="13">
        <v>0</v>
      </c>
      <c r="K794" s="158">
        <v>0</v>
      </c>
      <c r="L794" s="154">
        <v>0</v>
      </c>
      <c r="M794" s="154">
        <v>0</v>
      </c>
      <c r="N794" s="154">
        <v>1</v>
      </c>
      <c r="O794" s="154">
        <v>0</v>
      </c>
      <c r="P794" s="154">
        <v>0</v>
      </c>
      <c r="Q794" s="154">
        <v>0</v>
      </c>
      <c r="R794" s="157">
        <v>0</v>
      </c>
      <c r="S794" s="154">
        <v>0</v>
      </c>
      <c r="T794" s="154">
        <v>1</v>
      </c>
      <c r="U794" s="154">
        <v>2</v>
      </c>
      <c r="V794" s="154">
        <v>0</v>
      </c>
      <c r="W794" s="154">
        <v>0</v>
      </c>
      <c r="X794" s="154">
        <v>0</v>
      </c>
      <c r="Y794" s="154">
        <v>0</v>
      </c>
      <c r="Z794" s="154">
        <v>20</v>
      </c>
      <c r="AA794" s="154">
        <v>0</v>
      </c>
      <c r="AB794" s="154">
        <v>0</v>
      </c>
      <c r="AC794" s="154">
        <v>0</v>
      </c>
      <c r="AD794" s="154">
        <v>30</v>
      </c>
      <c r="AE794" s="154">
        <v>0</v>
      </c>
      <c r="AF794" s="154">
        <v>0</v>
      </c>
      <c r="AG794" s="157">
        <v>1</v>
      </c>
      <c r="AH794" s="157">
        <v>0</v>
      </c>
      <c r="AI794" s="157">
        <v>0</v>
      </c>
      <c r="AJ794" s="157">
        <v>1.5</v>
      </c>
      <c r="AK794" s="154">
        <v>0</v>
      </c>
      <c r="AL794" s="154">
        <v>0.5</v>
      </c>
      <c r="AM794" s="154">
        <v>0</v>
      </c>
      <c r="AN794" s="158">
        <v>0.25</v>
      </c>
      <c r="AO794" s="154">
        <v>3000</v>
      </c>
      <c r="AP794" s="154">
        <v>0</v>
      </c>
      <c r="AQ794" s="154">
        <v>0</v>
      </c>
      <c r="AR794" s="157">
        <v>0</v>
      </c>
      <c r="AS794" s="154" t="s">
        <v>160</v>
      </c>
      <c r="AT794" s="155" t="s">
        <v>920</v>
      </c>
      <c r="AU794" s="154" t="s">
        <v>1015</v>
      </c>
      <c r="AV794" s="158">
        <v>0</v>
      </c>
      <c r="AW794" s="158">
        <v>21101051</v>
      </c>
      <c r="AX794" s="155" t="s">
        <v>743</v>
      </c>
      <c r="AY794" s="305" t="s">
        <v>1021</v>
      </c>
      <c r="AZ794" s="157">
        <v>0</v>
      </c>
      <c r="BA794" s="157">
        <v>0</v>
      </c>
      <c r="BB794" s="187" t="s">
        <v>2912</v>
      </c>
      <c r="BC794" s="154">
        <v>0</v>
      </c>
      <c r="BD794" s="154">
        <v>0</v>
      </c>
      <c r="BE794" s="154">
        <v>0</v>
      </c>
      <c r="BF794" s="154">
        <v>0</v>
      </c>
      <c r="BG794" s="154">
        <v>0</v>
      </c>
      <c r="BH794" s="154">
        <v>0</v>
      </c>
      <c r="BI794" s="160">
        <v>0</v>
      </c>
      <c r="BJ794" s="157">
        <v>0</v>
      </c>
      <c r="BK794" s="157">
        <v>0</v>
      </c>
      <c r="BL794" s="157">
        <v>0</v>
      </c>
      <c r="BM794" s="157">
        <v>0</v>
      </c>
      <c r="BN794" s="157">
        <v>0</v>
      </c>
      <c r="BO794" s="157">
        <v>0</v>
      </c>
      <c r="BP794" s="8">
        <v>0</v>
      </c>
      <c r="BQ794" s="43">
        <v>0</v>
      </c>
    </row>
    <row r="795" spans="3:69" ht="20.100000000000001" customHeight="1">
      <c r="C795" s="154">
        <v>63011311</v>
      </c>
      <c r="D795" s="14" t="s">
        <v>220</v>
      </c>
      <c r="E795" s="13">
        <v>1</v>
      </c>
      <c r="F795" s="13">
        <v>60011401</v>
      </c>
      <c r="G795" s="16">
        <v>0</v>
      </c>
      <c r="H795" s="15">
        <v>0</v>
      </c>
      <c r="I795" s="16">
        <v>1</v>
      </c>
      <c r="J795" s="16">
        <v>0</v>
      </c>
      <c r="K795" s="16">
        <v>0</v>
      </c>
      <c r="L795" s="13">
        <v>0</v>
      </c>
      <c r="M795" s="13">
        <v>0</v>
      </c>
      <c r="N795" s="13">
        <v>2</v>
      </c>
      <c r="O795" s="13">
        <v>9</v>
      </c>
      <c r="P795" s="13">
        <v>1</v>
      </c>
      <c r="Q795" s="13">
        <v>0</v>
      </c>
      <c r="R795" s="8">
        <v>0</v>
      </c>
      <c r="S795" s="13">
        <v>0</v>
      </c>
      <c r="T795" s="13">
        <v>1</v>
      </c>
      <c r="U795" s="13">
        <v>2</v>
      </c>
      <c r="V795" s="13">
        <v>0</v>
      </c>
      <c r="W795" s="13">
        <v>0</v>
      </c>
      <c r="X795" s="13">
        <v>0</v>
      </c>
      <c r="Y795" s="13">
        <v>0</v>
      </c>
      <c r="Z795" s="13">
        <v>0</v>
      </c>
      <c r="AA795" s="13">
        <v>0</v>
      </c>
      <c r="AB795" s="13">
        <v>0</v>
      </c>
      <c r="AC795" s="13">
        <v>0</v>
      </c>
      <c r="AD795" s="13">
        <v>10</v>
      </c>
      <c r="AE795" s="13">
        <v>0</v>
      </c>
      <c r="AF795" s="13">
        <v>3</v>
      </c>
      <c r="AG795" s="8">
        <v>7</v>
      </c>
      <c r="AH795" s="8">
        <v>0</v>
      </c>
      <c r="AI795" s="8">
        <v>0</v>
      </c>
      <c r="AJ795" s="8">
        <v>10</v>
      </c>
      <c r="AK795" s="13">
        <v>0</v>
      </c>
      <c r="AL795" s="13">
        <v>0</v>
      </c>
      <c r="AM795" s="13">
        <v>0</v>
      </c>
      <c r="AN795" s="13">
        <v>0</v>
      </c>
      <c r="AO795" s="13">
        <v>3000</v>
      </c>
      <c r="AP795" s="13">
        <v>0.2</v>
      </c>
      <c r="AQ795" s="13">
        <v>0</v>
      </c>
      <c r="AR795" s="8">
        <v>0</v>
      </c>
      <c r="AS795" s="13">
        <v>80002005</v>
      </c>
      <c r="AT795" s="14" t="s">
        <v>161</v>
      </c>
      <c r="AU795" s="13">
        <v>0</v>
      </c>
      <c r="AV795" s="16">
        <v>0</v>
      </c>
      <c r="AW795" s="16">
        <v>0</v>
      </c>
      <c r="AX795" s="14" t="s">
        <v>162</v>
      </c>
      <c r="AY795" s="13">
        <v>0</v>
      </c>
      <c r="AZ795" s="15">
        <v>0</v>
      </c>
      <c r="BA795" s="15">
        <v>0</v>
      </c>
      <c r="BB795" s="36" t="s">
        <v>1022</v>
      </c>
      <c r="BC795" s="13"/>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63011312</v>
      </c>
      <c r="D796" s="14" t="s">
        <v>1023</v>
      </c>
      <c r="E796" s="13">
        <v>1</v>
      </c>
      <c r="F796" s="13">
        <v>60010300</v>
      </c>
      <c r="G796" s="16">
        <v>0</v>
      </c>
      <c r="H796" s="15">
        <v>0</v>
      </c>
      <c r="I796" s="16">
        <v>1</v>
      </c>
      <c r="J796" s="16">
        <v>0</v>
      </c>
      <c r="K796" s="16">
        <v>0</v>
      </c>
      <c r="L796" s="13">
        <v>0</v>
      </c>
      <c r="M796" s="13">
        <v>0</v>
      </c>
      <c r="N796" s="13">
        <v>2</v>
      </c>
      <c r="O796" s="13">
        <v>9</v>
      </c>
      <c r="P796" s="13">
        <v>0.1</v>
      </c>
      <c r="Q796" s="13">
        <v>0</v>
      </c>
      <c r="R796" s="8">
        <v>0</v>
      </c>
      <c r="S796" s="13">
        <v>0</v>
      </c>
      <c r="T796" s="13">
        <v>1</v>
      </c>
      <c r="U796" s="13">
        <v>2</v>
      </c>
      <c r="V796" s="13">
        <v>0</v>
      </c>
      <c r="W796" s="13">
        <v>2</v>
      </c>
      <c r="X796" s="13">
        <v>0</v>
      </c>
      <c r="Y796" s="13">
        <v>0</v>
      </c>
      <c r="Z796" s="13">
        <v>0</v>
      </c>
      <c r="AA796" s="13">
        <v>0</v>
      </c>
      <c r="AB796" s="13">
        <v>0</v>
      </c>
      <c r="AC796" s="13">
        <v>0</v>
      </c>
      <c r="AD796" s="13">
        <v>3</v>
      </c>
      <c r="AE796" s="13">
        <v>2</v>
      </c>
      <c r="AF796" s="13" t="s">
        <v>169</v>
      </c>
      <c r="AG796" s="8">
        <v>0</v>
      </c>
      <c r="AH796" s="8">
        <v>0</v>
      </c>
      <c r="AI796" s="8">
        <v>0</v>
      </c>
      <c r="AJ796" s="8">
        <v>1.5</v>
      </c>
      <c r="AK796" s="13">
        <v>0</v>
      </c>
      <c r="AL796" s="13">
        <v>0</v>
      </c>
      <c r="AM796" s="13">
        <v>0</v>
      </c>
      <c r="AN796" s="13">
        <v>0</v>
      </c>
      <c r="AO796" s="13">
        <v>3000</v>
      </c>
      <c r="AP796" s="13">
        <v>0.5</v>
      </c>
      <c r="AQ796" s="13">
        <v>0</v>
      </c>
      <c r="AR796" s="8">
        <v>0</v>
      </c>
      <c r="AS796" s="13">
        <v>0</v>
      </c>
      <c r="AT796" s="14" t="s">
        <v>161</v>
      </c>
      <c r="AU796" s="13">
        <v>0</v>
      </c>
      <c r="AV796" s="16">
        <v>10000007</v>
      </c>
      <c r="AW796" s="16">
        <v>21201050</v>
      </c>
      <c r="AX796" s="14" t="s">
        <v>162</v>
      </c>
      <c r="AY796" s="13">
        <v>0</v>
      </c>
      <c r="AZ796" s="15">
        <v>0</v>
      </c>
      <c r="BA796" s="15">
        <v>1</v>
      </c>
      <c r="BB796" s="36" t="s">
        <v>1024</v>
      </c>
      <c r="BC796" s="13">
        <v>0</v>
      </c>
      <c r="BD796" s="13">
        <v>0</v>
      </c>
      <c r="BE796" s="13"/>
      <c r="BF796" s="13"/>
      <c r="BG796" s="13"/>
      <c r="BH796" s="16"/>
      <c r="BI796" s="13">
        <v>0</v>
      </c>
      <c r="BJ796" s="8">
        <v>0</v>
      </c>
      <c r="BK796" s="8">
        <v>0</v>
      </c>
      <c r="BL796" s="8">
        <v>0</v>
      </c>
      <c r="BM796" s="8">
        <v>0</v>
      </c>
      <c r="BN796" s="8">
        <v>0</v>
      </c>
      <c r="BO796" s="8">
        <v>0</v>
      </c>
      <c r="BP796" s="8">
        <v>0</v>
      </c>
      <c r="BQ796" s="43">
        <v>0</v>
      </c>
    </row>
    <row r="797" spans="3:69" ht="20.100000000000001" customHeight="1">
      <c r="C797" s="154">
        <v>63011313</v>
      </c>
      <c r="D797" s="14" t="s">
        <v>1025</v>
      </c>
      <c r="E797" s="16">
        <v>1</v>
      </c>
      <c r="F797" s="13">
        <v>60030002</v>
      </c>
      <c r="G797" s="8">
        <v>0</v>
      </c>
      <c r="H797" s="8">
        <v>0</v>
      </c>
      <c r="I797" s="16">
        <v>1</v>
      </c>
      <c r="J797" s="16">
        <v>0</v>
      </c>
      <c r="K797" s="8">
        <v>0</v>
      </c>
      <c r="L797" s="8">
        <v>0</v>
      </c>
      <c r="M797" s="8">
        <v>0</v>
      </c>
      <c r="N797" s="8">
        <v>2</v>
      </c>
      <c r="O797" s="8">
        <v>10</v>
      </c>
      <c r="P797" s="8">
        <v>0.1</v>
      </c>
      <c r="Q797" s="8">
        <v>0</v>
      </c>
      <c r="R797" s="8">
        <v>0</v>
      </c>
      <c r="S797" s="8">
        <v>0</v>
      </c>
      <c r="T797" s="13">
        <v>1</v>
      </c>
      <c r="U797" s="8">
        <v>2</v>
      </c>
      <c r="V797" s="8">
        <v>0</v>
      </c>
      <c r="W797" s="8">
        <v>2.5</v>
      </c>
      <c r="X797" s="8">
        <v>0</v>
      </c>
      <c r="Y797" s="8">
        <v>0</v>
      </c>
      <c r="Z797" s="8">
        <v>0</v>
      </c>
      <c r="AA797" s="8">
        <v>0</v>
      </c>
      <c r="AB797" s="16">
        <v>0</v>
      </c>
      <c r="AC797" s="8">
        <v>0</v>
      </c>
      <c r="AD797" s="8">
        <v>10</v>
      </c>
      <c r="AE797" s="8">
        <v>0</v>
      </c>
      <c r="AF797" s="8">
        <v>0</v>
      </c>
      <c r="AG797" s="8">
        <v>7</v>
      </c>
      <c r="AH797" s="8">
        <v>0</v>
      </c>
      <c r="AI797" s="8">
        <v>0</v>
      </c>
      <c r="AJ797" s="8">
        <v>6</v>
      </c>
      <c r="AK797" s="8">
        <v>0</v>
      </c>
      <c r="AL797" s="8">
        <v>0</v>
      </c>
      <c r="AM797" s="8">
        <v>0</v>
      </c>
      <c r="AN797" s="8">
        <v>0</v>
      </c>
      <c r="AO797" s="8">
        <v>1000</v>
      </c>
      <c r="AP797" s="8">
        <v>0</v>
      </c>
      <c r="AQ797" s="8">
        <v>0</v>
      </c>
      <c r="AR797" s="8">
        <v>0</v>
      </c>
      <c r="AS797" s="8">
        <v>90000009</v>
      </c>
      <c r="AT797" s="14" t="s">
        <v>161</v>
      </c>
      <c r="AU797" s="8" t="s">
        <v>941</v>
      </c>
      <c r="AV797" s="8" t="s">
        <v>160</v>
      </c>
      <c r="AW797" s="8" t="s">
        <v>1026</v>
      </c>
      <c r="AX797" s="9" t="s">
        <v>162</v>
      </c>
      <c r="AY797" s="8">
        <v>0</v>
      </c>
      <c r="AZ797" s="15">
        <v>0</v>
      </c>
      <c r="BA797" s="15">
        <v>0</v>
      </c>
      <c r="BB797" s="34" t="s">
        <v>1027</v>
      </c>
      <c r="BC797" s="8">
        <v>0</v>
      </c>
      <c r="BD797" s="13">
        <v>0</v>
      </c>
      <c r="BE797" s="13"/>
      <c r="BF797" s="13"/>
      <c r="BG797" s="13"/>
      <c r="BH797" s="16"/>
      <c r="BI797" s="11">
        <v>0</v>
      </c>
      <c r="BJ797" s="8">
        <v>0</v>
      </c>
      <c r="BK797" s="8">
        <v>0</v>
      </c>
      <c r="BL797" s="8">
        <v>0</v>
      </c>
      <c r="BM797" s="8">
        <v>0</v>
      </c>
      <c r="BN797" s="8">
        <v>0</v>
      </c>
      <c r="BO797" s="8">
        <v>0</v>
      </c>
      <c r="BP797" s="8">
        <v>0</v>
      </c>
      <c r="BQ797" s="43">
        <v>0</v>
      </c>
    </row>
    <row r="798" spans="3:69" ht="20.100000000000001" customHeight="1">
      <c r="C798" s="154">
        <v>63011314</v>
      </c>
      <c r="D798" s="14" t="s">
        <v>1028</v>
      </c>
      <c r="E798" s="13">
        <v>1</v>
      </c>
      <c r="F798" s="13">
        <v>60010601</v>
      </c>
      <c r="G798" s="16">
        <v>0</v>
      </c>
      <c r="H798" s="15">
        <v>0</v>
      </c>
      <c r="I798" s="16">
        <v>1</v>
      </c>
      <c r="J798" s="16">
        <v>0</v>
      </c>
      <c r="K798" s="16">
        <v>0</v>
      </c>
      <c r="L798" s="13">
        <v>0</v>
      </c>
      <c r="M798" s="13">
        <v>0</v>
      </c>
      <c r="N798" s="13">
        <v>5</v>
      </c>
      <c r="O798" s="13">
        <v>0</v>
      </c>
      <c r="P798" s="13">
        <v>0</v>
      </c>
      <c r="Q798" s="13">
        <v>0</v>
      </c>
      <c r="R798" s="8">
        <v>0</v>
      </c>
      <c r="S798" s="13">
        <v>0</v>
      </c>
      <c r="T798" s="13">
        <v>1</v>
      </c>
      <c r="U798" s="13">
        <v>2</v>
      </c>
      <c r="V798" s="13">
        <v>0</v>
      </c>
      <c r="W798" s="13">
        <v>0</v>
      </c>
      <c r="X798" s="13">
        <v>0</v>
      </c>
      <c r="Y798" s="13">
        <v>0</v>
      </c>
      <c r="Z798" s="13">
        <v>0</v>
      </c>
      <c r="AA798" s="13">
        <v>0</v>
      </c>
      <c r="AB798" s="13">
        <v>0</v>
      </c>
      <c r="AC798" s="13">
        <v>0</v>
      </c>
      <c r="AD798" s="13">
        <v>9</v>
      </c>
      <c r="AE798" s="13">
        <v>2</v>
      </c>
      <c r="AF798" s="13" t="s">
        <v>169</v>
      </c>
      <c r="AG798" s="8">
        <v>2</v>
      </c>
      <c r="AH798" s="8">
        <v>2</v>
      </c>
      <c r="AI798" s="8">
        <v>0</v>
      </c>
      <c r="AJ798" s="8">
        <v>1.5</v>
      </c>
      <c r="AK798" s="13">
        <v>0</v>
      </c>
      <c r="AL798" s="13">
        <v>0</v>
      </c>
      <c r="AM798" s="13">
        <v>0</v>
      </c>
      <c r="AN798" s="13">
        <v>0</v>
      </c>
      <c r="AO798" s="13">
        <v>3000</v>
      </c>
      <c r="AP798" s="13">
        <v>0.5</v>
      </c>
      <c r="AQ798" s="13">
        <v>0</v>
      </c>
      <c r="AR798" s="8">
        <v>0</v>
      </c>
      <c r="AS798" s="13" t="s">
        <v>160</v>
      </c>
      <c r="AT798" s="14" t="s">
        <v>161</v>
      </c>
      <c r="AU798" s="13">
        <v>0</v>
      </c>
      <c r="AV798" s="16">
        <v>0</v>
      </c>
      <c r="AW798" s="16">
        <v>0</v>
      </c>
      <c r="AX798" s="14" t="s">
        <v>162</v>
      </c>
      <c r="AY798" s="13" t="s">
        <v>1029</v>
      </c>
      <c r="AZ798" s="15">
        <v>0</v>
      </c>
      <c r="BA798" s="15">
        <v>0</v>
      </c>
      <c r="BB798" s="36" t="s">
        <v>1030</v>
      </c>
      <c r="BC798" s="13"/>
      <c r="BD798" s="13">
        <v>0</v>
      </c>
      <c r="BE798" s="13"/>
      <c r="BF798" s="13"/>
      <c r="BG798" s="13"/>
      <c r="BH798" s="16"/>
      <c r="BI798" s="13">
        <v>0</v>
      </c>
      <c r="BJ798" s="8">
        <v>0</v>
      </c>
      <c r="BK798" s="8">
        <v>0</v>
      </c>
      <c r="BL798" s="8">
        <v>0</v>
      </c>
      <c r="BM798" s="8">
        <v>0</v>
      </c>
      <c r="BN798" s="8">
        <v>0</v>
      </c>
      <c r="BO798" s="8">
        <v>0</v>
      </c>
      <c r="BP798" s="8">
        <v>0</v>
      </c>
      <c r="BQ798" s="43">
        <v>0</v>
      </c>
    </row>
    <row r="799" spans="3:69" ht="20.100000000000001" customHeight="1">
      <c r="C799" s="154">
        <v>63011315</v>
      </c>
      <c r="D799" s="59" t="s">
        <v>403</v>
      </c>
      <c r="E799" s="55">
        <v>1</v>
      </c>
      <c r="F799" s="60">
        <v>60010801</v>
      </c>
      <c r="G799" s="60">
        <v>0</v>
      </c>
      <c r="H799" s="61">
        <v>0</v>
      </c>
      <c r="I799" s="60">
        <v>1</v>
      </c>
      <c r="J799" s="60">
        <v>0</v>
      </c>
      <c r="K799" s="55">
        <v>0</v>
      </c>
      <c r="L799" s="60">
        <v>0</v>
      </c>
      <c r="M799" s="60">
        <v>0</v>
      </c>
      <c r="N799" s="60">
        <v>2</v>
      </c>
      <c r="O799" s="60">
        <v>1</v>
      </c>
      <c r="P799" s="60">
        <v>0</v>
      </c>
      <c r="Q799" s="60">
        <v>0</v>
      </c>
      <c r="R799" s="63">
        <v>0</v>
      </c>
      <c r="S799" s="61">
        <v>0</v>
      </c>
      <c r="T799" s="55">
        <v>1</v>
      </c>
      <c r="U799" s="60">
        <v>2</v>
      </c>
      <c r="V799" s="60">
        <v>0</v>
      </c>
      <c r="W799" s="60">
        <v>0.75</v>
      </c>
      <c r="X799" s="60">
        <v>0</v>
      </c>
      <c r="Y799" s="60">
        <v>0</v>
      </c>
      <c r="Z799" s="60">
        <v>0</v>
      </c>
      <c r="AA799" s="60">
        <v>0</v>
      </c>
      <c r="AB799" s="60">
        <v>0</v>
      </c>
      <c r="AC799" s="60">
        <v>0</v>
      </c>
      <c r="AD799" s="60">
        <v>30</v>
      </c>
      <c r="AE799" s="60">
        <v>1</v>
      </c>
      <c r="AF799" s="60">
        <v>4</v>
      </c>
      <c r="AG799" s="63">
        <v>9</v>
      </c>
      <c r="AH799" s="63">
        <v>0</v>
      </c>
      <c r="AI799" s="8">
        <v>0</v>
      </c>
      <c r="AJ799" s="63">
        <v>4</v>
      </c>
      <c r="AK799" s="60">
        <v>0</v>
      </c>
      <c r="AL799" s="60">
        <v>0</v>
      </c>
      <c r="AM799" s="60">
        <v>0</v>
      </c>
      <c r="AN799" s="60">
        <v>0</v>
      </c>
      <c r="AO799" s="60">
        <v>30000</v>
      </c>
      <c r="AP799" s="60">
        <v>0.5</v>
      </c>
      <c r="AQ799" s="60">
        <v>0</v>
      </c>
      <c r="AR799" s="63">
        <v>0</v>
      </c>
      <c r="AS799" s="60">
        <v>0</v>
      </c>
      <c r="AT799" s="59" t="s">
        <v>161</v>
      </c>
      <c r="AU799" s="60" t="s">
        <v>856</v>
      </c>
      <c r="AV799" s="60">
        <v>10000009</v>
      </c>
      <c r="AW799" s="60">
        <v>70405005</v>
      </c>
      <c r="AX799" s="59" t="s">
        <v>232</v>
      </c>
      <c r="AY799" s="59" t="s">
        <v>262</v>
      </c>
      <c r="AZ799" s="61">
        <v>0</v>
      </c>
      <c r="BA799" s="61">
        <v>0</v>
      </c>
      <c r="BB799" s="188" t="s">
        <v>1031</v>
      </c>
      <c r="BC799" s="60">
        <v>0</v>
      </c>
      <c r="BD799" s="55">
        <v>0</v>
      </c>
      <c r="BE799" s="60">
        <v>0</v>
      </c>
      <c r="BF799" s="60">
        <v>0</v>
      </c>
      <c r="BG799" s="60">
        <v>0</v>
      </c>
      <c r="BH799" s="60">
        <v>0</v>
      </c>
      <c r="BI799" s="84">
        <v>0</v>
      </c>
      <c r="BJ799" s="8">
        <v>0</v>
      </c>
      <c r="BK799" s="8">
        <v>0</v>
      </c>
      <c r="BL799" s="8">
        <v>0</v>
      </c>
      <c r="BM799" s="8">
        <v>0</v>
      </c>
      <c r="BN799" s="8">
        <v>0</v>
      </c>
      <c r="BO799" s="8">
        <v>0</v>
      </c>
      <c r="BP799" s="8">
        <v>0</v>
      </c>
      <c r="BQ799" s="43">
        <v>0</v>
      </c>
    </row>
    <row r="800" spans="3:69" ht="20.100000000000001" customHeight="1">
      <c r="C800" s="154">
        <v>63011316</v>
      </c>
      <c r="D800" s="14" t="s">
        <v>966</v>
      </c>
      <c r="E800" s="13">
        <v>1</v>
      </c>
      <c r="F800" s="13">
        <v>60010500</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1032</v>
      </c>
      <c r="AZ800" s="15">
        <v>0</v>
      </c>
      <c r="BA800" s="15">
        <v>0</v>
      </c>
      <c r="BB800" s="36" t="s">
        <v>1033</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63011317</v>
      </c>
      <c r="D801" s="14" t="s">
        <v>966</v>
      </c>
      <c r="E801" s="13">
        <v>1</v>
      </c>
      <c r="F801" s="13">
        <v>60011301</v>
      </c>
      <c r="G801" s="16">
        <v>0</v>
      </c>
      <c r="H801" s="15">
        <v>0</v>
      </c>
      <c r="I801" s="16">
        <v>1</v>
      </c>
      <c r="J801" s="16">
        <v>0</v>
      </c>
      <c r="K801" s="16">
        <v>0</v>
      </c>
      <c r="L801" s="13">
        <v>0</v>
      </c>
      <c r="M801" s="13">
        <v>0</v>
      </c>
      <c r="N801" s="13">
        <v>5</v>
      </c>
      <c r="O801" s="13">
        <v>0</v>
      </c>
      <c r="P801" s="13">
        <v>0</v>
      </c>
      <c r="Q801" s="13">
        <v>0</v>
      </c>
      <c r="R801" s="8">
        <v>0</v>
      </c>
      <c r="S801" s="13">
        <v>0</v>
      </c>
      <c r="T801" s="13">
        <v>1</v>
      </c>
      <c r="U801" s="13">
        <v>2</v>
      </c>
      <c r="V801" s="13">
        <v>0</v>
      </c>
      <c r="W801" s="13">
        <v>0</v>
      </c>
      <c r="X801" s="13">
        <v>0</v>
      </c>
      <c r="Y801" s="13">
        <v>0</v>
      </c>
      <c r="Z801" s="13">
        <v>0</v>
      </c>
      <c r="AA801" s="13">
        <v>0</v>
      </c>
      <c r="AB801" s="13">
        <v>0</v>
      </c>
      <c r="AC801" s="13">
        <v>0</v>
      </c>
      <c r="AD801" s="13">
        <v>9</v>
      </c>
      <c r="AE801" s="13">
        <v>2</v>
      </c>
      <c r="AF801" s="13" t="s">
        <v>169</v>
      </c>
      <c r="AG801" s="8">
        <v>2</v>
      </c>
      <c r="AH801" s="8">
        <v>2</v>
      </c>
      <c r="AI801" s="8">
        <v>0</v>
      </c>
      <c r="AJ801" s="8">
        <v>1.5</v>
      </c>
      <c r="AK801" s="13">
        <v>0</v>
      </c>
      <c r="AL801" s="13">
        <v>0</v>
      </c>
      <c r="AM801" s="13">
        <v>0</v>
      </c>
      <c r="AN801" s="13">
        <v>0</v>
      </c>
      <c r="AO801" s="13">
        <v>3000</v>
      </c>
      <c r="AP801" s="13">
        <v>0.5</v>
      </c>
      <c r="AQ801" s="13">
        <v>0</v>
      </c>
      <c r="AR801" s="8">
        <v>0</v>
      </c>
      <c r="AS801" s="13" t="s">
        <v>160</v>
      </c>
      <c r="AT801" s="14" t="s">
        <v>161</v>
      </c>
      <c r="AU801" s="13">
        <v>0</v>
      </c>
      <c r="AV801" s="16">
        <v>0</v>
      </c>
      <c r="AW801" s="16">
        <v>0</v>
      </c>
      <c r="AX801" s="14" t="s">
        <v>162</v>
      </c>
      <c r="AY801" s="13" t="s">
        <v>2915</v>
      </c>
      <c r="AZ801" s="15">
        <v>0</v>
      </c>
      <c r="BA801" s="15">
        <v>0</v>
      </c>
      <c r="BB801" s="36" t="s">
        <v>2914</v>
      </c>
      <c r="BC801" s="13"/>
      <c r="BD801" s="13">
        <v>0</v>
      </c>
      <c r="BE801" s="13"/>
      <c r="BF801" s="13"/>
      <c r="BG801" s="13"/>
      <c r="BH801" s="16"/>
      <c r="BI801" s="13">
        <v>0</v>
      </c>
      <c r="BJ801" s="8">
        <v>0</v>
      </c>
      <c r="BK801" s="8">
        <v>0</v>
      </c>
      <c r="BL801" s="8">
        <v>0</v>
      </c>
      <c r="BM801" s="8">
        <v>0</v>
      </c>
      <c r="BN801" s="8">
        <v>0</v>
      </c>
      <c r="BO801" s="8">
        <v>0</v>
      </c>
      <c r="BP801" s="8">
        <v>0</v>
      </c>
      <c r="BQ801" s="43">
        <v>0</v>
      </c>
    </row>
    <row r="802" spans="3:69" ht="20.100000000000001" customHeight="1">
      <c r="C802" s="154">
        <v>63011321</v>
      </c>
      <c r="D802" s="155" t="s">
        <v>855</v>
      </c>
      <c r="E802" s="158">
        <v>0</v>
      </c>
      <c r="F802" s="154">
        <v>63011301</v>
      </c>
      <c r="G802" s="154">
        <f t="shared" ref="G802:G804" si="75">C803</f>
        <v>63011322</v>
      </c>
      <c r="H802" s="184">
        <v>5</v>
      </c>
      <c r="I802" s="13">
        <v>5</v>
      </c>
      <c r="J802" s="13">
        <v>5</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20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1015</v>
      </c>
      <c r="AV802" s="158">
        <v>0</v>
      </c>
      <c r="AW802" s="158">
        <v>21101051</v>
      </c>
      <c r="AX802" s="155" t="s">
        <v>743</v>
      </c>
      <c r="AY802" s="305" t="s">
        <v>1034</v>
      </c>
      <c r="AZ802" s="157">
        <v>0</v>
      </c>
      <c r="BA802" s="157">
        <v>0</v>
      </c>
      <c r="BB802" s="187" t="s">
        <v>1017</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63011322</v>
      </c>
      <c r="D803" s="155" t="s">
        <v>855</v>
      </c>
      <c r="E803" s="158">
        <v>1</v>
      </c>
      <c r="F803" s="154">
        <v>63011301</v>
      </c>
      <c r="G803" s="154">
        <f t="shared" si="75"/>
        <v>63011323</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20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1015</v>
      </c>
      <c r="AV803" s="158">
        <v>0</v>
      </c>
      <c r="AW803" s="158">
        <v>21101051</v>
      </c>
      <c r="AX803" s="155" t="s">
        <v>743</v>
      </c>
      <c r="AY803" s="305" t="s">
        <v>1034</v>
      </c>
      <c r="AZ803" s="157">
        <v>0</v>
      </c>
      <c r="BA803" s="157">
        <v>0</v>
      </c>
      <c r="BB803" s="187" t="s">
        <v>1017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20.100000000000001" customHeight="1">
      <c r="C804" s="154">
        <v>63011323</v>
      </c>
      <c r="D804" s="155" t="s">
        <v>855</v>
      </c>
      <c r="E804" s="158">
        <v>2</v>
      </c>
      <c r="F804" s="154">
        <v>63011301</v>
      </c>
      <c r="G804" s="154">
        <f t="shared" si="75"/>
        <v>63011324</v>
      </c>
      <c r="H804" s="184">
        <v>5</v>
      </c>
      <c r="I804" s="13">
        <v>5</v>
      </c>
      <c r="J804" s="13">
        <v>2</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20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1015</v>
      </c>
      <c r="AV804" s="158">
        <v>0</v>
      </c>
      <c r="AW804" s="158">
        <v>21101051</v>
      </c>
      <c r="AX804" s="155" t="s">
        <v>743</v>
      </c>
      <c r="AY804" s="305" t="s">
        <v>1035</v>
      </c>
      <c r="AZ804" s="157">
        <v>0</v>
      </c>
      <c r="BA804" s="157">
        <v>0</v>
      </c>
      <c r="BB804" s="187" t="s">
        <v>2909</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63011324</v>
      </c>
      <c r="D805" s="155" t="s">
        <v>855</v>
      </c>
      <c r="E805" s="158">
        <v>3</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20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1015</v>
      </c>
      <c r="AV805" s="158">
        <v>0</v>
      </c>
      <c r="AW805" s="158">
        <v>21101051</v>
      </c>
      <c r="AX805" s="155" t="s">
        <v>743</v>
      </c>
      <c r="AY805" s="305" t="s">
        <v>1036</v>
      </c>
      <c r="AZ805" s="157">
        <v>0</v>
      </c>
      <c r="BA805" s="157">
        <v>0</v>
      </c>
      <c r="BB805" s="187" t="s">
        <v>2910</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63011325</v>
      </c>
      <c r="D806" s="155" t="s">
        <v>855</v>
      </c>
      <c r="E806" s="158">
        <v>4</v>
      </c>
      <c r="F806" s="154">
        <v>63011301</v>
      </c>
      <c r="G806" s="154">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20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1015</v>
      </c>
      <c r="AV806" s="158">
        <v>0</v>
      </c>
      <c r="AW806" s="158">
        <v>21101051</v>
      </c>
      <c r="AX806" s="155" t="s">
        <v>743</v>
      </c>
      <c r="AY806" s="305" t="s">
        <v>1037</v>
      </c>
      <c r="AZ806" s="157">
        <v>0</v>
      </c>
      <c r="BA806" s="157">
        <v>0</v>
      </c>
      <c r="BB806" s="187" t="s">
        <v>2911</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19.5" customHeight="1">
      <c r="C807" s="154">
        <v>63011326</v>
      </c>
      <c r="D807" s="155" t="s">
        <v>855</v>
      </c>
      <c r="E807" s="158">
        <v>5</v>
      </c>
      <c r="F807" s="154">
        <v>63011301</v>
      </c>
      <c r="G807" s="158">
        <v>0</v>
      </c>
      <c r="H807" s="184">
        <v>5</v>
      </c>
      <c r="I807" s="13">
        <v>5</v>
      </c>
      <c r="J807" s="13">
        <v>0</v>
      </c>
      <c r="K807" s="158">
        <v>0</v>
      </c>
      <c r="L807" s="154">
        <v>0</v>
      </c>
      <c r="M807" s="154">
        <v>0</v>
      </c>
      <c r="N807" s="154">
        <v>1</v>
      </c>
      <c r="O807" s="154">
        <v>0</v>
      </c>
      <c r="P807" s="154">
        <v>0</v>
      </c>
      <c r="Q807" s="154">
        <v>0</v>
      </c>
      <c r="R807" s="157">
        <v>0</v>
      </c>
      <c r="S807" s="154">
        <v>0</v>
      </c>
      <c r="T807" s="154">
        <v>1</v>
      </c>
      <c r="U807" s="154">
        <v>2</v>
      </c>
      <c r="V807" s="154">
        <v>0</v>
      </c>
      <c r="W807" s="154">
        <v>0</v>
      </c>
      <c r="X807" s="154">
        <v>0</v>
      </c>
      <c r="Y807" s="154">
        <v>0</v>
      </c>
      <c r="Z807" s="154">
        <v>20</v>
      </c>
      <c r="AA807" s="154">
        <v>0</v>
      </c>
      <c r="AB807" s="154">
        <v>0</v>
      </c>
      <c r="AC807" s="154">
        <v>0</v>
      </c>
      <c r="AD807" s="154">
        <v>30</v>
      </c>
      <c r="AE807" s="154">
        <v>0</v>
      </c>
      <c r="AF807" s="154">
        <v>0</v>
      </c>
      <c r="AG807" s="157">
        <v>1</v>
      </c>
      <c r="AH807" s="157">
        <v>0</v>
      </c>
      <c r="AI807" s="157">
        <v>0</v>
      </c>
      <c r="AJ807" s="157">
        <v>1.5</v>
      </c>
      <c r="AK807" s="154">
        <v>0</v>
      </c>
      <c r="AL807" s="154">
        <v>0</v>
      </c>
      <c r="AM807" s="154">
        <v>0</v>
      </c>
      <c r="AN807" s="158">
        <v>0.25</v>
      </c>
      <c r="AO807" s="154">
        <v>3000</v>
      </c>
      <c r="AP807" s="154">
        <v>0</v>
      </c>
      <c r="AQ807" s="154">
        <v>0</v>
      </c>
      <c r="AR807" s="157">
        <v>0</v>
      </c>
      <c r="AS807" s="154" t="s">
        <v>160</v>
      </c>
      <c r="AT807" s="155" t="s">
        <v>161</v>
      </c>
      <c r="AU807" s="154" t="s">
        <v>1015</v>
      </c>
      <c r="AV807" s="158">
        <v>0</v>
      </c>
      <c r="AW807" s="158">
        <v>21101051</v>
      </c>
      <c r="AX807" s="155" t="s">
        <v>743</v>
      </c>
      <c r="AY807" s="305" t="s">
        <v>1038</v>
      </c>
      <c r="AZ807" s="157">
        <v>0</v>
      </c>
      <c r="BA807" s="157">
        <v>0</v>
      </c>
      <c r="BB807" s="187" t="s">
        <v>2912</v>
      </c>
      <c r="BC807" s="154">
        <v>0</v>
      </c>
      <c r="BD807" s="154">
        <v>0</v>
      </c>
      <c r="BE807" s="154">
        <v>0</v>
      </c>
      <c r="BF807" s="154">
        <v>0</v>
      </c>
      <c r="BG807" s="154">
        <v>0</v>
      </c>
      <c r="BH807" s="154">
        <v>0</v>
      </c>
      <c r="BI807" s="160">
        <v>0</v>
      </c>
      <c r="BJ807" s="157">
        <v>0</v>
      </c>
      <c r="BK807" s="157">
        <v>0</v>
      </c>
      <c r="BL807" s="157">
        <v>0</v>
      </c>
      <c r="BM807" s="157">
        <v>0</v>
      </c>
      <c r="BN807" s="157">
        <v>0</v>
      </c>
      <c r="BO807" s="157">
        <v>0</v>
      </c>
      <c r="BP807" s="8">
        <v>0</v>
      </c>
      <c r="BQ807" s="43">
        <v>0</v>
      </c>
    </row>
    <row r="808" spans="3:69" ht="20.100000000000001" customHeight="1">
      <c r="C808" s="154">
        <v>63012101</v>
      </c>
      <c r="D808" s="183" t="s">
        <v>1039</v>
      </c>
      <c r="E808" s="158">
        <v>0</v>
      </c>
      <c r="F808" s="158">
        <v>63012101</v>
      </c>
      <c r="G808" s="154">
        <f t="shared" ref="G808:G810" si="76">C809</f>
        <v>63012102</v>
      </c>
      <c r="H808" s="156">
        <v>1</v>
      </c>
      <c r="I808" s="13">
        <v>1</v>
      </c>
      <c r="J808" s="13">
        <v>5</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15</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63012102</v>
      </c>
      <c r="D809" s="183" t="s">
        <v>1039</v>
      </c>
      <c r="E809" s="158">
        <v>1</v>
      </c>
      <c r="F809" s="158">
        <v>63012101</v>
      </c>
      <c r="G809" s="154">
        <f t="shared" si="76"/>
        <v>63012103</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2.5</v>
      </c>
      <c r="X809" s="157">
        <v>900</v>
      </c>
      <c r="Y809" s="158">
        <v>0</v>
      </c>
      <c r="Z809" s="158">
        <v>15</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ref="BB809:BB813" si="77">"对于当前目标造成"&amp;W809*100&amp;"%攻击伤害+"&amp;X809&amp;"点固定伤害"&amp;",如目标生命低于30%的则造成伤害提升50%"</f>
        <v>对于当前目标造成250%攻击伤害+900点固定伤害,如目标生命低于30%的则造成伤害提升50%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63012103</v>
      </c>
      <c r="D810" s="183" t="s">
        <v>1039</v>
      </c>
      <c r="E810" s="158">
        <v>2</v>
      </c>
      <c r="F810" s="158">
        <v>63012101</v>
      </c>
      <c r="G810" s="154">
        <f t="shared" si="76"/>
        <v>63012104</v>
      </c>
      <c r="H810" s="156">
        <v>1</v>
      </c>
      <c r="I810" s="13">
        <v>1</v>
      </c>
      <c r="J810" s="13">
        <v>2</v>
      </c>
      <c r="K810" s="154">
        <v>0</v>
      </c>
      <c r="L810" s="158">
        <v>0</v>
      </c>
      <c r="M810" s="158">
        <v>0</v>
      </c>
      <c r="N810" s="158">
        <v>1</v>
      </c>
      <c r="O810" s="158">
        <v>0</v>
      </c>
      <c r="P810" s="158">
        <v>0</v>
      </c>
      <c r="Q810" s="158">
        <v>0</v>
      </c>
      <c r="R810" s="157">
        <v>0</v>
      </c>
      <c r="S810" s="158">
        <v>0</v>
      </c>
      <c r="T810" s="154">
        <v>1</v>
      </c>
      <c r="U810" s="158">
        <v>1</v>
      </c>
      <c r="V810" s="158">
        <v>0</v>
      </c>
      <c r="W810" s="158">
        <v>2.75</v>
      </c>
      <c r="X810" s="157">
        <v>1800</v>
      </c>
      <c r="Y810" s="158">
        <v>0</v>
      </c>
      <c r="Z810" s="158">
        <v>15</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对于当前目标造成275%攻击伤害+1800点固定伤害,如目标生命低于30%的则造成伤害提升50%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63012104</v>
      </c>
      <c r="D811" s="183" t="s">
        <v>1039</v>
      </c>
      <c r="E811" s="158">
        <v>3</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v>
      </c>
      <c r="X811" s="157">
        <v>2800</v>
      </c>
      <c r="Y811" s="158">
        <v>0</v>
      </c>
      <c r="Z811" s="158">
        <v>15</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对于当前目标造成300%攻击伤害+2800点固定伤害,如目标生命低于30%的则造成伤害提升50%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63012105</v>
      </c>
      <c r="D812" s="183" t="s">
        <v>1039</v>
      </c>
      <c r="E812" s="158">
        <v>4</v>
      </c>
      <c r="F812" s="158">
        <v>63012101</v>
      </c>
      <c r="G812" s="154">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3.25</v>
      </c>
      <c r="X812" s="157">
        <v>4000</v>
      </c>
      <c r="Y812" s="158">
        <v>0</v>
      </c>
      <c r="Z812" s="158">
        <v>15</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对于当前目标造成325%攻击伤害+4000点固定伤害,如目标生命低于30%的则造成伤害提升50%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63012106</v>
      </c>
      <c r="D813" s="183" t="s">
        <v>1039</v>
      </c>
      <c r="E813" s="158">
        <v>5</v>
      </c>
      <c r="F813" s="158">
        <v>63012101</v>
      </c>
      <c r="G813" s="158">
        <v>0</v>
      </c>
      <c r="H813" s="156">
        <v>1</v>
      </c>
      <c r="I813" s="13">
        <v>1</v>
      </c>
      <c r="J813" s="13">
        <v>0</v>
      </c>
      <c r="K813" s="154">
        <v>0</v>
      </c>
      <c r="L813" s="158">
        <v>0</v>
      </c>
      <c r="M813" s="158">
        <v>0</v>
      </c>
      <c r="N813" s="158">
        <v>1</v>
      </c>
      <c r="O813" s="158">
        <v>0</v>
      </c>
      <c r="P813" s="158">
        <v>0</v>
      </c>
      <c r="Q813" s="158">
        <v>0</v>
      </c>
      <c r="R813" s="157">
        <v>0</v>
      </c>
      <c r="S813" s="158">
        <v>0</v>
      </c>
      <c r="T813" s="154">
        <v>1</v>
      </c>
      <c r="U813" s="158">
        <v>1</v>
      </c>
      <c r="V813" s="158">
        <v>0</v>
      </c>
      <c r="W813" s="158">
        <v>3.5</v>
      </c>
      <c r="X813" s="157">
        <v>5200</v>
      </c>
      <c r="Y813" s="158">
        <v>0</v>
      </c>
      <c r="Z813" s="158">
        <v>15</v>
      </c>
      <c r="AA813" s="158">
        <v>0</v>
      </c>
      <c r="AB813" s="158">
        <v>1</v>
      </c>
      <c r="AC813" s="158">
        <v>0</v>
      </c>
      <c r="AD813" s="158">
        <v>9</v>
      </c>
      <c r="AE813" s="158">
        <v>0</v>
      </c>
      <c r="AF813" s="158">
        <v>0</v>
      </c>
      <c r="AG813" s="157">
        <v>7</v>
      </c>
      <c r="AH813" s="157">
        <v>0</v>
      </c>
      <c r="AI813" s="157">
        <v>0</v>
      </c>
      <c r="AJ813" s="157">
        <v>6</v>
      </c>
      <c r="AK813" s="158">
        <v>0</v>
      </c>
      <c r="AL813" s="158">
        <v>0</v>
      </c>
      <c r="AM813" s="185">
        <v>0</v>
      </c>
      <c r="AN813" s="154">
        <v>0.1</v>
      </c>
      <c r="AO813" s="158">
        <v>3000</v>
      </c>
      <c r="AP813" s="158">
        <v>0.2</v>
      </c>
      <c r="AQ813" s="158">
        <v>20</v>
      </c>
      <c r="AR813" s="157">
        <v>0</v>
      </c>
      <c r="AS813" s="158" t="s">
        <v>160</v>
      </c>
      <c r="AT813" s="155" t="s">
        <v>495</v>
      </c>
      <c r="AU813" s="158" t="s">
        <v>194</v>
      </c>
      <c r="AV813" s="158">
        <v>21200120</v>
      </c>
      <c r="AW813" s="158">
        <v>0</v>
      </c>
      <c r="AX813" s="183" t="s">
        <v>195</v>
      </c>
      <c r="AY813" s="183" t="s">
        <v>160</v>
      </c>
      <c r="AZ813" s="157">
        <v>0</v>
      </c>
      <c r="BA813" s="157">
        <v>0</v>
      </c>
      <c r="BB813" s="186" t="str">
        <f t="shared" si="77"/>
        <v>对于当前目标造成350%攻击伤害+5200点固定伤害,如目标生命低于30%的则造成伤害提升50%</v>
      </c>
      <c r="BC813" s="158">
        <v>0</v>
      </c>
      <c r="BD813" s="158">
        <v>0</v>
      </c>
      <c r="BE813" s="158">
        <v>0</v>
      </c>
      <c r="BF813" s="158">
        <v>0</v>
      </c>
      <c r="BG813" s="158">
        <v>0</v>
      </c>
      <c r="BH813" s="158">
        <v>0</v>
      </c>
      <c r="BI813" s="158">
        <v>0</v>
      </c>
      <c r="BJ813" s="157">
        <v>0</v>
      </c>
      <c r="BK813" s="157">
        <v>0</v>
      </c>
      <c r="BL813" s="157">
        <v>0</v>
      </c>
      <c r="BM813" s="157">
        <v>0</v>
      </c>
      <c r="BN813" s="157">
        <v>0</v>
      </c>
      <c r="BO813" s="157">
        <v>0</v>
      </c>
      <c r="BP813" s="8">
        <v>0</v>
      </c>
      <c r="BQ813" s="43">
        <v>0</v>
      </c>
    </row>
    <row r="814" spans="3:69" ht="20.100000000000001" customHeight="1">
      <c r="C814" s="154">
        <v>63012201</v>
      </c>
      <c r="D814" s="182" t="s">
        <v>857</v>
      </c>
      <c r="E814" s="158">
        <v>0</v>
      </c>
      <c r="F814" s="158">
        <v>60031111</v>
      </c>
      <c r="G814" s="154">
        <f t="shared" ref="G814:G816" si="78">C815</f>
        <v>63012202</v>
      </c>
      <c r="H814" s="184">
        <v>5</v>
      </c>
      <c r="I814" s="13">
        <v>3</v>
      </c>
      <c r="J814" s="13">
        <v>5</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20</v>
      </c>
      <c r="AA814" s="154">
        <v>0</v>
      </c>
      <c r="AB814" s="154">
        <v>0</v>
      </c>
      <c r="AC814" s="154">
        <v>0</v>
      </c>
      <c r="AD814" s="158">
        <v>9</v>
      </c>
      <c r="AE814" s="154">
        <v>2</v>
      </c>
      <c r="AF814" s="154" t="s">
        <v>1040</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854</v>
      </c>
      <c r="AV814" s="158">
        <v>21200031</v>
      </c>
      <c r="AW814" s="158">
        <v>21200030</v>
      </c>
      <c r="AX814" s="183" t="s">
        <v>382</v>
      </c>
      <c r="AY814" s="157" t="s">
        <v>1041</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63012202</v>
      </c>
      <c r="D815" s="182" t="s">
        <v>857</v>
      </c>
      <c r="E815" s="158">
        <v>1</v>
      </c>
      <c r="F815" s="158">
        <v>60031111</v>
      </c>
      <c r="G815" s="154">
        <f t="shared" si="78"/>
        <v>63012203</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1.75</v>
      </c>
      <c r="X815" s="157">
        <v>750</v>
      </c>
      <c r="Y815" s="154">
        <v>1</v>
      </c>
      <c r="Z815" s="158">
        <v>20</v>
      </c>
      <c r="AA815" s="154">
        <v>0</v>
      </c>
      <c r="AB815" s="154">
        <v>0</v>
      </c>
      <c r="AC815" s="154">
        <v>0</v>
      </c>
      <c r="AD815" s="158">
        <v>9</v>
      </c>
      <c r="AE815" s="154">
        <v>2</v>
      </c>
      <c r="AF815" s="154" t="s">
        <v>1040</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854</v>
      </c>
      <c r="AV815" s="158">
        <v>21200031</v>
      </c>
      <c r="AW815" s="158">
        <v>21200030</v>
      </c>
      <c r="AX815" s="183" t="s">
        <v>382</v>
      </c>
      <c r="AY815" s="157" t="s">
        <v>1041</v>
      </c>
      <c r="AZ815" s="157">
        <v>0</v>
      </c>
      <c r="BA815" s="157">
        <v>0</v>
      </c>
      <c r="BB815" s="186" t="str">
        <f>"对前方扇形范围进行散射,造成"&amp;W815*100&amp;"%攻击伤害+"&amp;X815&amp;"点固定伤害"&amp;",并对目标触发1秒眩晕"</f>
        <v>对前方扇形范围进行散射,造成175%攻击伤害+750点固定伤害,并对目标触发1秒眩晕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63012203</v>
      </c>
      <c r="D816" s="182" t="s">
        <v>857</v>
      </c>
      <c r="E816" s="158">
        <v>2</v>
      </c>
      <c r="F816" s="158">
        <v>60031111</v>
      </c>
      <c r="G816" s="154">
        <f t="shared" si="78"/>
        <v>63012204</v>
      </c>
      <c r="H816" s="184">
        <v>5</v>
      </c>
      <c r="I816" s="13">
        <v>3</v>
      </c>
      <c r="J816" s="13">
        <v>2</v>
      </c>
      <c r="K816" s="158">
        <v>0</v>
      </c>
      <c r="L816" s="154">
        <v>0</v>
      </c>
      <c r="M816" s="154">
        <v>0</v>
      </c>
      <c r="N816" s="154">
        <v>1</v>
      </c>
      <c r="O816" s="154">
        <v>0</v>
      </c>
      <c r="P816" s="154">
        <v>1</v>
      </c>
      <c r="Q816" s="154">
        <v>0</v>
      </c>
      <c r="R816" s="157">
        <v>0</v>
      </c>
      <c r="S816" s="154">
        <v>0</v>
      </c>
      <c r="T816" s="154">
        <v>1</v>
      </c>
      <c r="U816" s="154">
        <v>2</v>
      </c>
      <c r="V816" s="154">
        <v>0</v>
      </c>
      <c r="W816" s="157">
        <v>2</v>
      </c>
      <c r="X816" s="157">
        <v>1500</v>
      </c>
      <c r="Y816" s="154">
        <v>1</v>
      </c>
      <c r="Z816" s="158">
        <v>20</v>
      </c>
      <c r="AA816" s="154">
        <v>0</v>
      </c>
      <c r="AB816" s="154">
        <v>0</v>
      </c>
      <c r="AC816" s="154">
        <v>0</v>
      </c>
      <c r="AD816" s="158">
        <v>9</v>
      </c>
      <c r="AE816" s="154">
        <v>2</v>
      </c>
      <c r="AF816" s="154" t="s">
        <v>1040</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854</v>
      </c>
      <c r="AV816" s="158">
        <v>21200031</v>
      </c>
      <c r="AW816" s="158">
        <v>21200030</v>
      </c>
      <c r="AX816" s="183" t="s">
        <v>382</v>
      </c>
      <c r="AY816" s="157" t="s">
        <v>1041</v>
      </c>
      <c r="AZ816" s="157">
        <v>0</v>
      </c>
      <c r="BA816" s="157">
        <v>0</v>
      </c>
      <c r="BB816" s="186" t="str">
        <f t="shared" ref="BB816:BB819" si="79">"对前方扇形范围进行散射,造成"&amp;W816*100&amp;"%攻击伤害+"&amp;X816&amp;"点固定伤害"&amp;",并对目标触发1秒眩晕"</f>
        <v>对前方扇形范围进行散射,造成200%攻击伤害+1500点固定伤害,并对目标触发1秒眩晕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63012204</v>
      </c>
      <c r="D817" s="182" t="s">
        <v>857</v>
      </c>
      <c r="E817" s="158">
        <v>3</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2.25</v>
      </c>
      <c r="X817" s="157">
        <v>2250</v>
      </c>
      <c r="Y817" s="154">
        <v>1</v>
      </c>
      <c r="Z817" s="158">
        <v>20</v>
      </c>
      <c r="AA817" s="154">
        <v>0</v>
      </c>
      <c r="AB817" s="154">
        <v>0</v>
      </c>
      <c r="AC817" s="154">
        <v>0</v>
      </c>
      <c r="AD817" s="158">
        <v>9</v>
      </c>
      <c r="AE817" s="154">
        <v>2</v>
      </c>
      <c r="AF817" s="154" t="s">
        <v>1040</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854</v>
      </c>
      <c r="AV817" s="158">
        <v>21200031</v>
      </c>
      <c r="AW817" s="158">
        <v>21200030</v>
      </c>
      <c r="AX817" s="183" t="s">
        <v>382</v>
      </c>
      <c r="AY817" s="157" t="s">
        <v>1041</v>
      </c>
      <c r="AZ817" s="157">
        <v>0</v>
      </c>
      <c r="BA817" s="157">
        <v>0</v>
      </c>
      <c r="BB817" s="186" t="str">
        <f t="shared" si="79"/>
        <v>对前方扇形范围进行散射,造成225%攻击伤害+2250点固定伤害,并对目标触发1秒眩晕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63012205</v>
      </c>
      <c r="D818" s="182" t="s">
        <v>857</v>
      </c>
      <c r="E818" s="158">
        <v>4</v>
      </c>
      <c r="F818" s="158">
        <v>60031111</v>
      </c>
      <c r="G818" s="154">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2.5</v>
      </c>
      <c r="X818" s="157">
        <v>3250</v>
      </c>
      <c r="Y818" s="154">
        <v>1</v>
      </c>
      <c r="Z818" s="158">
        <v>20</v>
      </c>
      <c r="AA818" s="154">
        <v>0</v>
      </c>
      <c r="AB818" s="154">
        <v>0</v>
      </c>
      <c r="AC818" s="154">
        <v>0</v>
      </c>
      <c r="AD818" s="158">
        <v>9</v>
      </c>
      <c r="AE818" s="154">
        <v>2</v>
      </c>
      <c r="AF818" s="154" t="s">
        <v>1040</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854</v>
      </c>
      <c r="AV818" s="158">
        <v>21200031</v>
      </c>
      <c r="AW818" s="158">
        <v>21200030</v>
      </c>
      <c r="AX818" s="183" t="s">
        <v>382</v>
      </c>
      <c r="AY818" s="157" t="s">
        <v>1041</v>
      </c>
      <c r="AZ818" s="157">
        <v>0</v>
      </c>
      <c r="BA818" s="157">
        <v>0</v>
      </c>
      <c r="BB818" s="186" t="str">
        <f t="shared" si="79"/>
        <v>对前方扇形范围进行散射,造成250%攻击伤害+3250点固定伤害,并对目标触发1秒眩晕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20.100000000000001" customHeight="1">
      <c r="C819" s="154">
        <v>63012206</v>
      </c>
      <c r="D819" s="182" t="s">
        <v>857</v>
      </c>
      <c r="E819" s="158">
        <v>5</v>
      </c>
      <c r="F819" s="158">
        <v>60031111</v>
      </c>
      <c r="G819" s="158">
        <v>0</v>
      </c>
      <c r="H819" s="184">
        <v>5</v>
      </c>
      <c r="I819" s="13">
        <v>3</v>
      </c>
      <c r="J819" s="13">
        <v>0</v>
      </c>
      <c r="K819" s="158">
        <v>0</v>
      </c>
      <c r="L819" s="154">
        <v>0</v>
      </c>
      <c r="M819" s="154">
        <v>0</v>
      </c>
      <c r="N819" s="154">
        <v>1</v>
      </c>
      <c r="O819" s="154">
        <v>0</v>
      </c>
      <c r="P819" s="154">
        <v>1</v>
      </c>
      <c r="Q819" s="154">
        <v>0</v>
      </c>
      <c r="R819" s="157">
        <v>0</v>
      </c>
      <c r="S819" s="154">
        <v>0</v>
      </c>
      <c r="T819" s="154">
        <v>1</v>
      </c>
      <c r="U819" s="154">
        <v>2</v>
      </c>
      <c r="V819" s="154">
        <v>0</v>
      </c>
      <c r="W819" s="157">
        <v>2.75</v>
      </c>
      <c r="X819" s="157">
        <v>4250</v>
      </c>
      <c r="Y819" s="154">
        <v>1</v>
      </c>
      <c r="Z819" s="158">
        <v>20</v>
      </c>
      <c r="AA819" s="154">
        <v>0</v>
      </c>
      <c r="AB819" s="154">
        <v>0</v>
      </c>
      <c r="AC819" s="154">
        <v>0</v>
      </c>
      <c r="AD819" s="158">
        <v>9</v>
      </c>
      <c r="AE819" s="154">
        <v>2</v>
      </c>
      <c r="AF819" s="154" t="s">
        <v>1040</v>
      </c>
      <c r="AG819" s="157">
        <v>0</v>
      </c>
      <c r="AH819" s="157">
        <v>3</v>
      </c>
      <c r="AI819" s="157">
        <v>0</v>
      </c>
      <c r="AJ819" s="157">
        <v>2</v>
      </c>
      <c r="AK819" s="154">
        <v>0</v>
      </c>
      <c r="AL819" s="154">
        <v>0</v>
      </c>
      <c r="AM819" s="154">
        <v>0</v>
      </c>
      <c r="AN819" s="154">
        <v>0.25</v>
      </c>
      <c r="AO819" s="154">
        <v>1500</v>
      </c>
      <c r="AP819" s="154">
        <v>0.5</v>
      </c>
      <c r="AQ819" s="154">
        <v>20</v>
      </c>
      <c r="AR819" s="157">
        <v>0</v>
      </c>
      <c r="AS819" s="154">
        <v>92003001</v>
      </c>
      <c r="AT819" s="155" t="s">
        <v>216</v>
      </c>
      <c r="AU819" s="154" t="s">
        <v>854</v>
      </c>
      <c r="AV819" s="158">
        <v>21200031</v>
      </c>
      <c r="AW819" s="158">
        <v>21200030</v>
      </c>
      <c r="AX819" s="183" t="s">
        <v>382</v>
      </c>
      <c r="AY819" s="157" t="s">
        <v>1041</v>
      </c>
      <c r="AZ819" s="157">
        <v>0</v>
      </c>
      <c r="BA819" s="157">
        <v>0</v>
      </c>
      <c r="BB819" s="186" t="str">
        <f t="shared" si="79"/>
        <v>对前方扇形范围进行散射,造成275%攻击伤害+4250点固定伤害,并对目标触发1秒眩晕</v>
      </c>
      <c r="BC819" s="154">
        <v>0</v>
      </c>
      <c r="BD819" s="154">
        <v>0</v>
      </c>
      <c r="BE819" s="154">
        <v>0</v>
      </c>
      <c r="BF819" s="154">
        <v>0</v>
      </c>
      <c r="BG819" s="154">
        <v>0</v>
      </c>
      <c r="BH819" s="154">
        <v>0</v>
      </c>
      <c r="BI819" s="160">
        <v>0</v>
      </c>
      <c r="BJ819" s="157">
        <v>0</v>
      </c>
      <c r="BK819" s="157">
        <v>0</v>
      </c>
      <c r="BL819" s="157">
        <v>0</v>
      </c>
      <c r="BM819" s="157">
        <v>0</v>
      </c>
      <c r="BN819" s="157">
        <v>0</v>
      </c>
      <c r="BO819" s="157">
        <v>0</v>
      </c>
      <c r="BP819" s="8">
        <v>0</v>
      </c>
      <c r="BQ819" s="43">
        <v>0</v>
      </c>
    </row>
    <row r="820" spans="3:69" ht="19.5" customHeight="1">
      <c r="C820" s="154">
        <v>63012301</v>
      </c>
      <c r="D820" s="183" t="s">
        <v>1042</v>
      </c>
      <c r="E820" s="158">
        <v>0</v>
      </c>
      <c r="F820" s="158">
        <v>63012302</v>
      </c>
      <c r="G820" s="154">
        <f t="shared" ref="G820:G822" si="80">C821</f>
        <v>63012302</v>
      </c>
      <c r="H820" s="156">
        <v>1</v>
      </c>
      <c r="I820" s="13">
        <v>5</v>
      </c>
      <c r="J820" s="13">
        <v>5</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20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858</v>
      </c>
      <c r="AV820" s="158">
        <v>10003002</v>
      </c>
      <c r="AW820" s="158">
        <v>21200130</v>
      </c>
      <c r="AX820" s="183" t="s">
        <v>162</v>
      </c>
      <c r="AY820" s="183">
        <v>0</v>
      </c>
      <c r="AZ820" s="157">
        <v>0</v>
      </c>
      <c r="BA820" s="157">
        <v>0</v>
      </c>
      <c r="BB820" s="189" t="str">
        <f>"立即对当前前方区域的怪物造成"&amp;W820*100&amp;"%攻击伤害+"&amp;X820&amp;"点固定伤害,且自身会向后方区域进行跳跃"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63012302</v>
      </c>
      <c r="D821" s="183" t="s">
        <v>1042</v>
      </c>
      <c r="E821" s="158">
        <v>1</v>
      </c>
      <c r="F821" s="158">
        <v>63012302</v>
      </c>
      <c r="G821" s="154">
        <f t="shared" si="80"/>
        <v>63012303</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2.5</v>
      </c>
      <c r="X821" s="157">
        <v>900</v>
      </c>
      <c r="Y821" s="158">
        <v>0</v>
      </c>
      <c r="Z821" s="158">
        <v>20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858</v>
      </c>
      <c r="AV821" s="158">
        <v>10003002</v>
      </c>
      <c r="AW821" s="158">
        <v>21200130</v>
      </c>
      <c r="AX821" s="183" t="s">
        <v>162</v>
      </c>
      <c r="AY821" s="183">
        <v>0</v>
      </c>
      <c r="AZ821" s="157">
        <v>0</v>
      </c>
      <c r="BA821" s="157">
        <v>0</v>
      </c>
      <c r="BB821" s="189" t="str">
        <f t="shared" ref="BB821:BB825" si="81">"立即对当前前方区域的怪物造成"&amp;W821*100&amp;"%攻击伤害+"&amp;X821&amp;"点固定伤害,且自身会向后方区域进行跳跃"</f>
        <v>立即对当前前方区域的怪物造成250%攻击伤害+900点固定伤害,且自身会向后方区域进行跳跃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63012303</v>
      </c>
      <c r="D822" s="183" t="s">
        <v>1042</v>
      </c>
      <c r="E822" s="158">
        <v>2</v>
      </c>
      <c r="F822" s="158">
        <v>63012302</v>
      </c>
      <c r="G822" s="154">
        <f t="shared" si="80"/>
        <v>63012304</v>
      </c>
      <c r="H822" s="156">
        <v>1</v>
      </c>
      <c r="I822" s="13">
        <v>5</v>
      </c>
      <c r="J822" s="13">
        <v>2</v>
      </c>
      <c r="K822" s="154">
        <v>0</v>
      </c>
      <c r="L822" s="158">
        <v>0</v>
      </c>
      <c r="M822" s="158">
        <v>0</v>
      </c>
      <c r="N822" s="158">
        <v>1</v>
      </c>
      <c r="O822" s="158">
        <v>0</v>
      </c>
      <c r="P822" s="158">
        <v>0</v>
      </c>
      <c r="Q822" s="158">
        <v>0</v>
      </c>
      <c r="R822" s="157">
        <v>0</v>
      </c>
      <c r="S822" s="156">
        <v>0</v>
      </c>
      <c r="T822" s="154">
        <v>1</v>
      </c>
      <c r="U822" s="158">
        <v>2</v>
      </c>
      <c r="V822" s="158">
        <v>0</v>
      </c>
      <c r="W822" s="158">
        <v>2.75</v>
      </c>
      <c r="X822" s="157">
        <v>1800</v>
      </c>
      <c r="Y822" s="158">
        <v>0</v>
      </c>
      <c r="Z822" s="158">
        <v>20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858</v>
      </c>
      <c r="AV822" s="158">
        <v>10003002</v>
      </c>
      <c r="AW822" s="158">
        <v>21200130</v>
      </c>
      <c r="AX822" s="183" t="s">
        <v>162</v>
      </c>
      <c r="AY822" s="183">
        <v>0</v>
      </c>
      <c r="AZ822" s="157">
        <v>0</v>
      </c>
      <c r="BA822" s="157">
        <v>0</v>
      </c>
      <c r="BB822" s="189" t="str">
        <f t="shared" si="81"/>
        <v>立即对当前前方区域的怪物造成275%攻击伤害+1800点固定伤害,且自身会向后方区域进行跳跃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63012304</v>
      </c>
      <c r="D823" s="183" t="s">
        <v>1042</v>
      </c>
      <c r="E823" s="158">
        <v>3</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v>
      </c>
      <c r="X823" s="157">
        <v>2800</v>
      </c>
      <c r="Y823" s="158">
        <v>0</v>
      </c>
      <c r="Z823" s="158">
        <v>20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858</v>
      </c>
      <c r="AV823" s="158">
        <v>10003002</v>
      </c>
      <c r="AW823" s="158">
        <v>21200130</v>
      </c>
      <c r="AX823" s="183" t="s">
        <v>162</v>
      </c>
      <c r="AY823" s="183">
        <v>0</v>
      </c>
      <c r="AZ823" s="157">
        <v>0</v>
      </c>
      <c r="BA823" s="157">
        <v>0</v>
      </c>
      <c r="BB823" s="189" t="str">
        <f t="shared" si="81"/>
        <v>立即对当前前方区域的怪物造成300%攻击伤害+2800点固定伤害,且自身会向后方区域进行跳跃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63012305</v>
      </c>
      <c r="D824" s="183" t="s">
        <v>1042</v>
      </c>
      <c r="E824" s="158">
        <v>4</v>
      </c>
      <c r="F824" s="158">
        <v>63012302</v>
      </c>
      <c r="G824" s="154">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3.25</v>
      </c>
      <c r="X824" s="157">
        <v>4000</v>
      </c>
      <c r="Y824" s="158">
        <v>0</v>
      </c>
      <c r="Z824" s="158">
        <v>20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858</v>
      </c>
      <c r="AV824" s="158">
        <v>10003002</v>
      </c>
      <c r="AW824" s="158">
        <v>21200130</v>
      </c>
      <c r="AX824" s="183" t="s">
        <v>162</v>
      </c>
      <c r="AY824" s="183">
        <v>0</v>
      </c>
      <c r="AZ824" s="157">
        <v>0</v>
      </c>
      <c r="BA824" s="157">
        <v>0</v>
      </c>
      <c r="BB824" s="189" t="str">
        <f t="shared" si="81"/>
        <v>立即对当前前方区域的怪物造成325%攻击伤害+4000点固定伤害,且自身会向后方区域进行跳跃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19.5" customHeight="1">
      <c r="C825" s="154">
        <v>63012306</v>
      </c>
      <c r="D825" s="183" t="s">
        <v>1042</v>
      </c>
      <c r="E825" s="158">
        <v>5</v>
      </c>
      <c r="F825" s="158">
        <v>63012302</v>
      </c>
      <c r="G825" s="158">
        <v>0</v>
      </c>
      <c r="H825" s="156">
        <v>1</v>
      </c>
      <c r="I825" s="13">
        <v>5</v>
      </c>
      <c r="J825" s="13">
        <v>0</v>
      </c>
      <c r="K825" s="154">
        <v>0</v>
      </c>
      <c r="L825" s="158">
        <v>0</v>
      </c>
      <c r="M825" s="158">
        <v>0</v>
      </c>
      <c r="N825" s="158">
        <v>1</v>
      </c>
      <c r="O825" s="158">
        <v>0</v>
      </c>
      <c r="P825" s="158">
        <v>0</v>
      </c>
      <c r="Q825" s="158">
        <v>0</v>
      </c>
      <c r="R825" s="157">
        <v>0</v>
      </c>
      <c r="S825" s="156">
        <v>0</v>
      </c>
      <c r="T825" s="154">
        <v>1</v>
      </c>
      <c r="U825" s="158">
        <v>2</v>
      </c>
      <c r="V825" s="158">
        <v>0</v>
      </c>
      <c r="W825" s="158">
        <v>3.5</v>
      </c>
      <c r="X825" s="157">
        <v>5200</v>
      </c>
      <c r="Y825" s="158">
        <v>0</v>
      </c>
      <c r="Z825" s="158">
        <v>20</v>
      </c>
      <c r="AA825" s="158">
        <v>0</v>
      </c>
      <c r="AB825" s="158">
        <v>0</v>
      </c>
      <c r="AC825" s="158">
        <v>0</v>
      </c>
      <c r="AD825" s="158">
        <v>9</v>
      </c>
      <c r="AE825" s="158">
        <v>1</v>
      </c>
      <c r="AF825" s="158">
        <v>3</v>
      </c>
      <c r="AG825" s="157">
        <v>0</v>
      </c>
      <c r="AH825" s="157">
        <v>2</v>
      </c>
      <c r="AI825" s="157">
        <v>0</v>
      </c>
      <c r="AJ825" s="157">
        <v>2</v>
      </c>
      <c r="AK825" s="158">
        <v>0</v>
      </c>
      <c r="AL825" s="158">
        <v>0</v>
      </c>
      <c r="AM825" s="158">
        <v>0</v>
      </c>
      <c r="AN825" s="158">
        <v>0.1</v>
      </c>
      <c r="AO825" s="154">
        <v>3000</v>
      </c>
      <c r="AP825" s="158">
        <v>0</v>
      </c>
      <c r="AQ825" s="158">
        <v>0</v>
      </c>
      <c r="AR825" s="157">
        <v>92005002</v>
      </c>
      <c r="AS825" s="158" t="s">
        <v>160</v>
      </c>
      <c r="AT825" s="183" t="s">
        <v>199</v>
      </c>
      <c r="AU825" s="154" t="s">
        <v>858</v>
      </c>
      <c r="AV825" s="158">
        <v>10003002</v>
      </c>
      <c r="AW825" s="158">
        <v>21200130</v>
      </c>
      <c r="AX825" s="183" t="s">
        <v>162</v>
      </c>
      <c r="AY825" s="183">
        <v>0</v>
      </c>
      <c r="AZ825" s="157">
        <v>0</v>
      </c>
      <c r="BA825" s="157">
        <v>0</v>
      </c>
      <c r="BB825" s="189" t="str">
        <f t="shared" si="81"/>
        <v>立即对当前前方区域的怪物造成350%攻击伤害+5200点固定伤害,且自身会向后方区域进行跳跃</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63021101</v>
      </c>
      <c r="D826" s="183" t="s">
        <v>1043</v>
      </c>
      <c r="E826" s="158">
        <v>0</v>
      </c>
      <c r="F826" s="158">
        <v>63021101</v>
      </c>
      <c r="G826" s="154">
        <f t="shared" ref="G826:G828" si="82">C827</f>
        <v>63021102</v>
      </c>
      <c r="H826" s="156">
        <v>0</v>
      </c>
      <c r="I826" s="13">
        <v>18</v>
      </c>
      <c r="J826" s="13">
        <v>5</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v>90106001</v>
      </c>
      <c r="AT826" s="183" t="s">
        <v>886</v>
      </c>
      <c r="AU826" s="158" t="s">
        <v>1001</v>
      </c>
      <c r="AV826" s="158">
        <v>10002001</v>
      </c>
      <c r="AW826" s="158">
        <v>21201010</v>
      </c>
      <c r="AX826" s="183" t="s">
        <v>743</v>
      </c>
      <c r="AY826" s="183" t="s">
        <v>1044</v>
      </c>
      <c r="AZ826" s="156">
        <v>0</v>
      </c>
      <c r="BA826" s="156">
        <v>0</v>
      </c>
      <c r="BB826" s="190" t="s">
        <v>1045</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63021102</v>
      </c>
      <c r="D827" s="183" t="s">
        <v>1043</v>
      </c>
      <c r="E827" s="158">
        <v>1</v>
      </c>
      <c r="F827" s="158">
        <v>63021101</v>
      </c>
      <c r="G827" s="154">
        <f t="shared" si="82"/>
        <v>63021103</v>
      </c>
      <c r="H827" s="156">
        <v>0</v>
      </c>
      <c r="I827" s="13">
        <v>27</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t="s">
        <v>375</v>
      </c>
      <c r="AT827" s="183" t="s">
        <v>886</v>
      </c>
      <c r="AU827" s="158" t="s">
        <v>1001</v>
      </c>
      <c r="AV827" s="158">
        <v>10002001</v>
      </c>
      <c r="AW827" s="158">
        <v>21201010</v>
      </c>
      <c r="AX827" s="183" t="s">
        <v>743</v>
      </c>
      <c r="AY827" s="183" t="s">
        <v>1044</v>
      </c>
      <c r="AZ827" s="156">
        <v>0</v>
      </c>
      <c r="BA827" s="156">
        <v>0</v>
      </c>
      <c r="BB827" s="190" t="s">
        <v>1045</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63021103</v>
      </c>
      <c r="D828" s="183" t="s">
        <v>1043</v>
      </c>
      <c r="E828" s="158">
        <v>2</v>
      </c>
      <c r="F828" s="158">
        <v>63021101</v>
      </c>
      <c r="G828" s="154">
        <f t="shared" si="82"/>
        <v>63021104</v>
      </c>
      <c r="H828" s="156">
        <v>0</v>
      </c>
      <c r="I828" s="13">
        <v>32</v>
      </c>
      <c r="J828" s="13">
        <v>2</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v>90106001</v>
      </c>
      <c r="AT828" s="183" t="s">
        <v>886</v>
      </c>
      <c r="AU828" s="158" t="s">
        <v>1001</v>
      </c>
      <c r="AV828" s="158">
        <v>10002001</v>
      </c>
      <c r="AW828" s="158">
        <v>21201010</v>
      </c>
      <c r="AX828" s="183" t="s">
        <v>743</v>
      </c>
      <c r="AY828" s="183" t="s">
        <v>1046</v>
      </c>
      <c r="AZ828" s="156">
        <v>0</v>
      </c>
      <c r="BA828" s="156">
        <v>0</v>
      </c>
      <c r="BB828" s="190" t="s">
        <v>1045</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63021104</v>
      </c>
      <c r="D829" s="183" t="s">
        <v>1043</v>
      </c>
      <c r="E829" s="158">
        <v>3</v>
      </c>
      <c r="F829" s="158">
        <v>63021101</v>
      </c>
      <c r="G829" s="154">
        <v>0</v>
      </c>
      <c r="H829" s="156">
        <v>0</v>
      </c>
      <c r="I829" s="13">
        <v>0</v>
      </c>
      <c r="J829" s="162">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886</v>
      </c>
      <c r="AU829" s="158" t="s">
        <v>1001</v>
      </c>
      <c r="AV829" s="158">
        <v>10002001</v>
      </c>
      <c r="AW829" s="158">
        <v>21201010</v>
      </c>
      <c r="AX829" s="183" t="s">
        <v>743</v>
      </c>
      <c r="AY829" s="183" t="s">
        <v>1047</v>
      </c>
      <c r="AZ829" s="156">
        <v>0</v>
      </c>
      <c r="BA829" s="156">
        <v>0</v>
      </c>
      <c r="BB829" s="190" t="s">
        <v>1045</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63021105</v>
      </c>
      <c r="D830" s="183" t="s">
        <v>1043</v>
      </c>
      <c r="E830" s="158">
        <v>4</v>
      </c>
      <c r="F830" s="158">
        <v>63021101</v>
      </c>
      <c r="G830" s="154">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886</v>
      </c>
      <c r="AU830" s="158" t="s">
        <v>1001</v>
      </c>
      <c r="AV830" s="158">
        <v>10002001</v>
      </c>
      <c r="AW830" s="158">
        <v>21201010</v>
      </c>
      <c r="AX830" s="183" t="s">
        <v>743</v>
      </c>
      <c r="AY830" s="183" t="s">
        <v>1048</v>
      </c>
      <c r="AZ830" s="156">
        <v>0</v>
      </c>
      <c r="BA830" s="156">
        <v>0</v>
      </c>
      <c r="BB830" s="190" t="s">
        <v>1045</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20.100000000000001" customHeight="1">
      <c r="C831" s="154">
        <v>63021106</v>
      </c>
      <c r="D831" s="183" t="s">
        <v>1043</v>
      </c>
      <c r="E831" s="158">
        <v>5</v>
      </c>
      <c r="F831" s="158">
        <v>63021101</v>
      </c>
      <c r="G831" s="158">
        <v>0</v>
      </c>
      <c r="H831" s="156">
        <v>0</v>
      </c>
      <c r="I831" s="13">
        <v>0</v>
      </c>
      <c r="J831" s="13">
        <v>0</v>
      </c>
      <c r="K831" s="158">
        <v>0</v>
      </c>
      <c r="L831" s="158">
        <v>0</v>
      </c>
      <c r="M831" s="158">
        <v>0</v>
      </c>
      <c r="N831" s="158">
        <v>1</v>
      </c>
      <c r="O831" s="158">
        <v>0</v>
      </c>
      <c r="P831" s="158">
        <v>0</v>
      </c>
      <c r="Q831" s="158">
        <v>0</v>
      </c>
      <c r="R831" s="157">
        <v>0</v>
      </c>
      <c r="S831" s="156">
        <v>0</v>
      </c>
      <c r="T831" s="154">
        <v>1</v>
      </c>
      <c r="U831" s="158">
        <v>2</v>
      </c>
      <c r="V831" s="158">
        <v>0</v>
      </c>
      <c r="W831" s="158">
        <v>0</v>
      </c>
      <c r="X831" s="158">
        <v>0</v>
      </c>
      <c r="Y831" s="158">
        <v>0</v>
      </c>
      <c r="Z831" s="158">
        <v>20</v>
      </c>
      <c r="AA831" s="158">
        <v>0</v>
      </c>
      <c r="AB831" s="158">
        <v>0</v>
      </c>
      <c r="AC831" s="158">
        <v>0</v>
      </c>
      <c r="AD831" s="158">
        <v>7</v>
      </c>
      <c r="AE831" s="158">
        <v>1</v>
      </c>
      <c r="AF831" s="158">
        <v>4</v>
      </c>
      <c r="AG831" s="157">
        <v>2</v>
      </c>
      <c r="AH831" s="157">
        <v>1</v>
      </c>
      <c r="AI831" s="157">
        <v>0</v>
      </c>
      <c r="AJ831" s="157">
        <v>8</v>
      </c>
      <c r="AK831" s="158">
        <v>0</v>
      </c>
      <c r="AL831" s="158">
        <v>0</v>
      </c>
      <c r="AM831" s="158">
        <v>0</v>
      </c>
      <c r="AN831" s="158">
        <v>0</v>
      </c>
      <c r="AO831" s="158">
        <v>360000</v>
      </c>
      <c r="AP831" s="158">
        <v>0.5</v>
      </c>
      <c r="AQ831" s="158">
        <v>0</v>
      </c>
      <c r="AR831" s="157">
        <v>0</v>
      </c>
      <c r="AS831" s="158" t="s">
        <v>375</v>
      </c>
      <c r="AT831" s="183" t="s">
        <v>886</v>
      </c>
      <c r="AU831" s="158" t="s">
        <v>1001</v>
      </c>
      <c r="AV831" s="158">
        <v>10002001</v>
      </c>
      <c r="AW831" s="158">
        <v>21201010</v>
      </c>
      <c r="AX831" s="183" t="s">
        <v>743</v>
      </c>
      <c r="AY831" s="183" t="s">
        <v>1049</v>
      </c>
      <c r="AZ831" s="156">
        <v>0</v>
      </c>
      <c r="BA831" s="156">
        <v>0</v>
      </c>
      <c r="BB831" s="190" t="s">
        <v>1045</v>
      </c>
      <c r="BC831" s="158">
        <v>0</v>
      </c>
      <c r="BD831" s="154">
        <v>0</v>
      </c>
      <c r="BE831" s="158">
        <v>0</v>
      </c>
      <c r="BF831" s="158">
        <v>0</v>
      </c>
      <c r="BG831" s="158">
        <v>0</v>
      </c>
      <c r="BH831" s="158">
        <v>0</v>
      </c>
      <c r="BI831" s="160">
        <v>0</v>
      </c>
      <c r="BJ831" s="157">
        <v>0</v>
      </c>
      <c r="BK831" s="157">
        <v>0</v>
      </c>
      <c r="BL831" s="157">
        <v>0</v>
      </c>
      <c r="BM831" s="157">
        <v>0</v>
      </c>
      <c r="BN831" s="157">
        <v>0</v>
      </c>
      <c r="BO831" s="157">
        <v>0</v>
      </c>
      <c r="BP831" s="8">
        <v>0</v>
      </c>
      <c r="BQ831" s="43">
        <v>0</v>
      </c>
    </row>
    <row r="832" spans="3:69" ht="19.5" customHeight="1">
      <c r="C832" s="13">
        <v>63021111</v>
      </c>
      <c r="D832" s="17" t="s">
        <v>1050</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2.5</v>
      </c>
      <c r="X832" s="16">
        <v>750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941</v>
      </c>
      <c r="AV832" s="158">
        <v>10002001</v>
      </c>
      <c r="AW832" s="158">
        <v>21201010</v>
      </c>
      <c r="AX832" s="17" t="s">
        <v>162</v>
      </c>
      <c r="AY832" s="17">
        <v>0</v>
      </c>
      <c r="AZ832" s="15">
        <v>0</v>
      </c>
      <c r="BA832" s="15">
        <v>0</v>
      </c>
      <c r="BB832" s="165" t="str">
        <f>"在指定区域释放一个冰封陷阱,2秒后陷阱开启触发机制,对触碰的敌人造成"&amp;W832*100&amp;"%攻击伤害+"&amp;X832&amp;"点固定伤害,并使其减速50%,持续5秒"</f>
        <v>在指定区域释放一个冰封陷阱,2秒后陷阱开启触发机制,对触碰的敌人造成250%攻击伤害+750点固定伤害,并使其减速50%,持续5秒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63021112</v>
      </c>
      <c r="D833" s="17" t="s">
        <v>1050</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2.75</v>
      </c>
      <c r="X833" s="16">
        <v>1500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941</v>
      </c>
      <c r="AV833" s="158">
        <v>10002001</v>
      </c>
      <c r="AW833" s="158">
        <v>21201010</v>
      </c>
      <c r="AX833" s="17" t="s">
        <v>162</v>
      </c>
      <c r="AY833" s="17">
        <v>0</v>
      </c>
      <c r="AZ833" s="15">
        <v>0</v>
      </c>
      <c r="BA833" s="15">
        <v>0</v>
      </c>
      <c r="BB833" s="165" t="str">
        <f t="shared" ref="BB833:BB836" si="83">"在指定区域释放一个冰封陷阱,2秒后陷阱开启触发机制,对触碰的敌人造成"&amp;W833*100&amp;"%攻击伤害+"&amp;X833&amp;"点固定伤害,并使其减速50%,持续5秒"</f>
        <v>在指定区域释放一个冰封陷阱,2秒后陷阱开启触发机制,对触碰的敌人造成275%攻击伤害+1500点固定伤害,并使其减速50%,持续5秒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63021113</v>
      </c>
      <c r="D834" s="17" t="s">
        <v>1050</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v>
      </c>
      <c r="X834" s="16">
        <v>2250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941</v>
      </c>
      <c r="AV834" s="158">
        <v>10002001</v>
      </c>
      <c r="AW834" s="158">
        <v>21201010</v>
      </c>
      <c r="AX834" s="17" t="s">
        <v>162</v>
      </c>
      <c r="AY834" s="17">
        <v>0</v>
      </c>
      <c r="AZ834" s="15">
        <v>0</v>
      </c>
      <c r="BA834" s="15">
        <v>0</v>
      </c>
      <c r="BB834" s="165" t="str">
        <f t="shared" si="83"/>
        <v>在指定区域释放一个冰封陷阱,2秒后陷阱开启触发机制,对触碰的敌人造成300%攻击伤害+2250点固定伤害,并使其减速50%,持续5秒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63021114</v>
      </c>
      <c r="D835" s="17" t="s">
        <v>1050</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3.25</v>
      </c>
      <c r="X835" s="16">
        <v>3250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941</v>
      </c>
      <c r="AV835" s="158">
        <v>10002001</v>
      </c>
      <c r="AW835" s="158">
        <v>21201010</v>
      </c>
      <c r="AX835" s="17" t="s">
        <v>162</v>
      </c>
      <c r="AY835" s="17">
        <v>0</v>
      </c>
      <c r="AZ835" s="15">
        <v>0</v>
      </c>
      <c r="BA835" s="15">
        <v>0</v>
      </c>
      <c r="BB835" s="165" t="str">
        <f t="shared" si="83"/>
        <v>在指定区域释放一个冰封陷阱,2秒后陷阱开启触发机制,对触碰的敌人造成325%攻击伤害+3250点固定伤害,并使其减速50%,持续5秒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19.5" customHeight="1">
      <c r="C836" s="13">
        <v>63021115</v>
      </c>
      <c r="D836" s="17" t="s">
        <v>1050</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3.5</v>
      </c>
      <c r="X836" s="16">
        <v>4250</v>
      </c>
      <c r="Y836" s="16">
        <v>0</v>
      </c>
      <c r="Z836" s="16">
        <v>0</v>
      </c>
      <c r="AA836" s="16">
        <v>0</v>
      </c>
      <c r="AB836" s="16">
        <v>0</v>
      </c>
      <c r="AC836" s="16">
        <v>0</v>
      </c>
      <c r="AD836" s="158">
        <v>6</v>
      </c>
      <c r="AE836" s="16">
        <v>1</v>
      </c>
      <c r="AF836" s="16">
        <v>4</v>
      </c>
      <c r="AG836" s="8">
        <v>2</v>
      </c>
      <c r="AH836" s="8">
        <v>1</v>
      </c>
      <c r="AI836" s="8">
        <v>1</v>
      </c>
      <c r="AJ836" s="157">
        <v>2</v>
      </c>
      <c r="AK836" s="16">
        <v>0</v>
      </c>
      <c r="AL836" s="16">
        <v>0</v>
      </c>
      <c r="AM836" s="16">
        <v>0</v>
      </c>
      <c r="AN836" s="16">
        <v>0</v>
      </c>
      <c r="AO836" s="16">
        <v>3000</v>
      </c>
      <c r="AP836" s="16">
        <v>0.5</v>
      </c>
      <c r="AQ836" s="16">
        <v>0</v>
      </c>
      <c r="AR836" s="8">
        <v>0</v>
      </c>
      <c r="AS836" s="8">
        <v>90000011</v>
      </c>
      <c r="AT836" s="17" t="s">
        <v>161</v>
      </c>
      <c r="AU836" s="16" t="s">
        <v>941</v>
      </c>
      <c r="AV836" s="158">
        <v>10002001</v>
      </c>
      <c r="AW836" s="158">
        <v>21201010</v>
      </c>
      <c r="AX836" s="17" t="s">
        <v>162</v>
      </c>
      <c r="AY836" s="17">
        <v>0</v>
      </c>
      <c r="AZ836" s="15">
        <v>0</v>
      </c>
      <c r="BA836" s="15">
        <v>0</v>
      </c>
      <c r="BB836" s="165" t="str">
        <f t="shared" si="83"/>
        <v>在指定区域释放一个冰封陷阱,2秒后陷阱开启触发机制,对触碰的敌人造成350%攻击伤害+4250点固定伤害,并使其减速50%,持续5秒</v>
      </c>
      <c r="BC836" s="16">
        <v>0</v>
      </c>
      <c r="BD836" s="13">
        <v>0</v>
      </c>
      <c r="BE836" s="16">
        <v>0</v>
      </c>
      <c r="BF836" s="16">
        <v>0</v>
      </c>
      <c r="BG836" s="16">
        <v>0</v>
      </c>
      <c r="BH836" s="16">
        <v>0</v>
      </c>
      <c r="BI836" s="11">
        <v>0</v>
      </c>
      <c r="BJ836" s="8">
        <v>0</v>
      </c>
      <c r="BK836" s="8">
        <v>0</v>
      </c>
      <c r="BL836" s="8">
        <v>0</v>
      </c>
      <c r="BM836" s="8">
        <v>0</v>
      </c>
      <c r="BN836" s="8">
        <v>0</v>
      </c>
      <c r="BO836" s="8">
        <v>0</v>
      </c>
      <c r="BP836" s="8">
        <v>0</v>
      </c>
      <c r="BQ836" s="43">
        <v>0</v>
      </c>
    </row>
    <row r="837" spans="3:69" ht="20.100000000000001" customHeight="1">
      <c r="C837" s="154">
        <v>63021201</v>
      </c>
      <c r="D837" s="183" t="s">
        <v>1051</v>
      </c>
      <c r="E837" s="158">
        <v>0</v>
      </c>
      <c r="F837" s="158">
        <v>63021201</v>
      </c>
      <c r="G837" s="154">
        <f t="shared" ref="G837:G839" si="84">C838</f>
        <v>63021202</v>
      </c>
      <c r="H837" s="156">
        <v>0</v>
      </c>
      <c r="I837" s="13">
        <v>25</v>
      </c>
      <c r="J837" s="13">
        <v>5</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20</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886</v>
      </c>
      <c r="AU837" s="158" t="s">
        <v>1001</v>
      </c>
      <c r="AV837" s="158">
        <v>10002001</v>
      </c>
      <c r="AW837" s="158">
        <v>21201020</v>
      </c>
      <c r="AX837" s="183" t="s">
        <v>743</v>
      </c>
      <c r="AY837" s="183" t="s">
        <v>1052</v>
      </c>
      <c r="AZ837" s="156">
        <v>0</v>
      </c>
      <c r="BA837" s="156">
        <v>0</v>
      </c>
      <c r="BB837" s="190" t="s">
        <v>1053</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63021202</v>
      </c>
      <c r="D838" s="183" t="s">
        <v>1051</v>
      </c>
      <c r="E838" s="158">
        <v>1</v>
      </c>
      <c r="F838" s="158">
        <v>63021201</v>
      </c>
      <c r="G838" s="154">
        <f t="shared" si="84"/>
        <v>63021203</v>
      </c>
      <c r="H838" s="156">
        <v>0</v>
      </c>
      <c r="I838" s="13">
        <v>32</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20</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886</v>
      </c>
      <c r="AU838" s="158" t="s">
        <v>1001</v>
      </c>
      <c r="AV838" s="158">
        <v>10002001</v>
      </c>
      <c r="AW838" s="158">
        <v>21201020</v>
      </c>
      <c r="AX838" s="183" t="s">
        <v>743</v>
      </c>
      <c r="AY838" s="183" t="s">
        <v>1052</v>
      </c>
      <c r="AZ838" s="156">
        <v>0</v>
      </c>
      <c r="BA838" s="156">
        <v>0</v>
      </c>
      <c r="BB838" s="190" t="s">
        <v>1053</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63021203</v>
      </c>
      <c r="D839" s="183" t="s">
        <v>1051</v>
      </c>
      <c r="E839" s="158">
        <v>2</v>
      </c>
      <c r="F839" s="158">
        <v>63021201</v>
      </c>
      <c r="G839" s="154">
        <f t="shared" si="84"/>
        <v>63021204</v>
      </c>
      <c r="H839" s="156">
        <v>0</v>
      </c>
      <c r="I839" s="13">
        <v>37</v>
      </c>
      <c r="J839" s="13">
        <v>2</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20</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886</v>
      </c>
      <c r="AU839" s="158" t="s">
        <v>1001</v>
      </c>
      <c r="AV839" s="158">
        <v>10002001</v>
      </c>
      <c r="AW839" s="158">
        <v>21201020</v>
      </c>
      <c r="AX839" s="183" t="s">
        <v>743</v>
      </c>
      <c r="AY839" s="183" t="s">
        <v>1054</v>
      </c>
      <c r="AZ839" s="156">
        <v>0</v>
      </c>
      <c r="BA839" s="156">
        <v>0</v>
      </c>
      <c r="BB839" s="190" t="s">
        <v>1053</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63021204</v>
      </c>
      <c r="D840" s="183" t="s">
        <v>1051</v>
      </c>
      <c r="E840" s="158">
        <v>3</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20</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886</v>
      </c>
      <c r="AU840" s="158" t="s">
        <v>1001</v>
      </c>
      <c r="AV840" s="158">
        <v>10002001</v>
      </c>
      <c r="AW840" s="158">
        <v>21201020</v>
      </c>
      <c r="AX840" s="183" t="s">
        <v>743</v>
      </c>
      <c r="AY840" s="183" t="s">
        <v>1055</v>
      </c>
      <c r="AZ840" s="156">
        <v>0</v>
      </c>
      <c r="BA840" s="156">
        <v>0</v>
      </c>
      <c r="BB840" s="190" t="s">
        <v>1053</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63021205</v>
      </c>
      <c r="D841" s="183" t="s">
        <v>1051</v>
      </c>
      <c r="E841" s="158">
        <v>4</v>
      </c>
      <c r="F841" s="158">
        <v>63021201</v>
      </c>
      <c r="G841" s="154">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20</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886</v>
      </c>
      <c r="AU841" s="158" t="s">
        <v>1001</v>
      </c>
      <c r="AV841" s="158">
        <v>10002001</v>
      </c>
      <c r="AW841" s="158">
        <v>21201020</v>
      </c>
      <c r="AX841" s="183" t="s">
        <v>743</v>
      </c>
      <c r="AY841" s="183" t="s">
        <v>1056</v>
      </c>
      <c r="AZ841" s="156">
        <v>0</v>
      </c>
      <c r="BA841" s="156">
        <v>0</v>
      </c>
      <c r="BB841" s="190" t="s">
        <v>1053</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20.100000000000001" customHeight="1">
      <c r="C842" s="154">
        <v>63021206</v>
      </c>
      <c r="D842" s="183" t="s">
        <v>1051</v>
      </c>
      <c r="E842" s="158">
        <v>5</v>
      </c>
      <c r="F842" s="158">
        <v>63021201</v>
      </c>
      <c r="G842" s="158">
        <v>0</v>
      </c>
      <c r="H842" s="156">
        <v>0</v>
      </c>
      <c r="I842" s="13">
        <v>0</v>
      </c>
      <c r="J842" s="13">
        <v>0</v>
      </c>
      <c r="K842" s="158">
        <v>0</v>
      </c>
      <c r="L842" s="158">
        <v>0</v>
      </c>
      <c r="M842" s="158">
        <v>0</v>
      </c>
      <c r="N842" s="158">
        <v>1</v>
      </c>
      <c r="O842" s="158">
        <v>0</v>
      </c>
      <c r="P842" s="158">
        <v>0</v>
      </c>
      <c r="Q842" s="158">
        <v>0</v>
      </c>
      <c r="R842" s="157">
        <v>0</v>
      </c>
      <c r="S842" s="156">
        <v>0</v>
      </c>
      <c r="T842" s="154">
        <v>1</v>
      </c>
      <c r="U842" s="158">
        <v>2</v>
      </c>
      <c r="V842" s="158">
        <v>0</v>
      </c>
      <c r="W842" s="158">
        <v>0</v>
      </c>
      <c r="X842" s="158">
        <v>0</v>
      </c>
      <c r="Y842" s="158">
        <v>0</v>
      </c>
      <c r="Z842" s="158">
        <v>20</v>
      </c>
      <c r="AA842" s="158">
        <v>0</v>
      </c>
      <c r="AB842" s="158">
        <v>0</v>
      </c>
      <c r="AC842" s="158">
        <v>0</v>
      </c>
      <c r="AD842" s="158">
        <v>7</v>
      </c>
      <c r="AE842" s="158">
        <v>1</v>
      </c>
      <c r="AF842" s="158">
        <v>4</v>
      </c>
      <c r="AG842" s="157">
        <v>2</v>
      </c>
      <c r="AH842" s="157">
        <v>1</v>
      </c>
      <c r="AI842" s="157">
        <v>0</v>
      </c>
      <c r="AJ842" s="157">
        <v>8</v>
      </c>
      <c r="AK842" s="158">
        <v>0</v>
      </c>
      <c r="AL842" s="158">
        <v>0</v>
      </c>
      <c r="AM842" s="158">
        <v>0</v>
      </c>
      <c r="AN842" s="158">
        <v>0</v>
      </c>
      <c r="AO842" s="158">
        <v>360000</v>
      </c>
      <c r="AP842" s="158">
        <v>0.5</v>
      </c>
      <c r="AQ842" s="158">
        <v>0</v>
      </c>
      <c r="AR842" s="157">
        <v>0</v>
      </c>
      <c r="AS842" s="158" t="s">
        <v>375</v>
      </c>
      <c r="AT842" s="183" t="s">
        <v>886</v>
      </c>
      <c r="AU842" s="158" t="s">
        <v>1001</v>
      </c>
      <c r="AV842" s="158">
        <v>10002001</v>
      </c>
      <c r="AW842" s="158">
        <v>21201020</v>
      </c>
      <c r="AX842" s="183" t="s">
        <v>743</v>
      </c>
      <c r="AY842" s="183" t="s">
        <v>1057</v>
      </c>
      <c r="AZ842" s="156">
        <v>0</v>
      </c>
      <c r="BA842" s="156">
        <v>0</v>
      </c>
      <c r="BB842" s="190" t="s">
        <v>1053</v>
      </c>
      <c r="BC842" s="158">
        <v>0</v>
      </c>
      <c r="BD842" s="154">
        <v>0</v>
      </c>
      <c r="BE842" s="158">
        <v>0</v>
      </c>
      <c r="BF842" s="158">
        <v>0</v>
      </c>
      <c r="BG842" s="158">
        <v>0</v>
      </c>
      <c r="BH842" s="158">
        <v>0</v>
      </c>
      <c r="BI842" s="160">
        <v>0</v>
      </c>
      <c r="BJ842" s="157">
        <v>0</v>
      </c>
      <c r="BK842" s="157">
        <v>0</v>
      </c>
      <c r="BL842" s="157">
        <v>0</v>
      </c>
      <c r="BM842" s="157">
        <v>0</v>
      </c>
      <c r="BN842" s="157">
        <v>0</v>
      </c>
      <c r="BO842" s="157">
        <v>0</v>
      </c>
      <c r="BP842" s="8">
        <v>0</v>
      </c>
      <c r="BQ842" s="43">
        <v>0</v>
      </c>
    </row>
    <row r="843" spans="3:69" ht="19.5" customHeight="1">
      <c r="C843" s="154">
        <v>63021211</v>
      </c>
      <c r="D843" s="17" t="s">
        <v>1058</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2.5</v>
      </c>
      <c r="X843" s="16">
        <v>750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941</v>
      </c>
      <c r="AV843" s="158">
        <v>10002001</v>
      </c>
      <c r="AW843" s="158">
        <v>21201020</v>
      </c>
      <c r="AX843" s="17" t="s">
        <v>162</v>
      </c>
      <c r="AY843" s="17">
        <v>0</v>
      </c>
      <c r="AZ843" s="15">
        <v>0</v>
      </c>
      <c r="BA843" s="15">
        <v>0</v>
      </c>
      <c r="BB843" s="165" t="str">
        <f t="shared" ref="BB843:BB847" si="85">"在指定区域释放一个爆炸陷阱,2秒后陷阱开启触发机制,对触碰的敌人造成"&amp;W843*100&amp;"%攻击伤害+"&amp;X843&amp;"点固定伤害,并使其眩晕1秒"</f>
        <v>在指定区域释放一个爆炸陷阱,2秒后陷阱开启触发机制,对触碰的敌人造成250%攻击伤害+750点固定伤害,并使其眩晕1秒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63021212</v>
      </c>
      <c r="D844" s="17" t="s">
        <v>1058</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2.75</v>
      </c>
      <c r="X844" s="16">
        <v>1500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941</v>
      </c>
      <c r="AV844" s="158">
        <v>10002001</v>
      </c>
      <c r="AW844" s="158">
        <v>21201020</v>
      </c>
      <c r="AX844" s="17" t="s">
        <v>162</v>
      </c>
      <c r="AY844" s="17">
        <v>0</v>
      </c>
      <c r="AZ844" s="15">
        <v>0</v>
      </c>
      <c r="BA844" s="15">
        <v>0</v>
      </c>
      <c r="BB844" s="165" t="str">
        <f t="shared" si="85"/>
        <v>在指定区域释放一个爆炸陷阱,2秒后陷阱开启触发机制,对触碰的敌人造成275%攻击伤害+1500点固定伤害,并使其眩晕1秒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63021213</v>
      </c>
      <c r="D845" s="17" t="s">
        <v>1058</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v>
      </c>
      <c r="X845" s="16">
        <v>2250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941</v>
      </c>
      <c r="AV845" s="158">
        <v>10002001</v>
      </c>
      <c r="AW845" s="158">
        <v>21201020</v>
      </c>
      <c r="AX845" s="17" t="s">
        <v>162</v>
      </c>
      <c r="AY845" s="17">
        <v>0</v>
      </c>
      <c r="AZ845" s="15">
        <v>0</v>
      </c>
      <c r="BA845" s="15">
        <v>0</v>
      </c>
      <c r="BB845" s="165" t="str">
        <f t="shared" si="85"/>
        <v>在指定区域释放一个爆炸陷阱,2秒后陷阱开启触发机制,对触碰的敌人造成300%攻击伤害+2250点固定伤害,并使其眩晕1秒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63021214</v>
      </c>
      <c r="D846" s="17" t="s">
        <v>1058</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3.25</v>
      </c>
      <c r="X846" s="16">
        <v>3250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941</v>
      </c>
      <c r="AV846" s="158">
        <v>10002001</v>
      </c>
      <c r="AW846" s="158">
        <v>21201020</v>
      </c>
      <c r="AX846" s="17" t="s">
        <v>162</v>
      </c>
      <c r="AY846" s="17">
        <v>0</v>
      </c>
      <c r="AZ846" s="15">
        <v>0</v>
      </c>
      <c r="BA846" s="15">
        <v>0</v>
      </c>
      <c r="BB846" s="165" t="str">
        <f t="shared" si="85"/>
        <v>在指定区域释放一个爆炸陷阱,2秒后陷阱开启触发机制,对触碰的敌人造成325%攻击伤害+3250点固定伤害,并使其眩晕1秒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19.5" customHeight="1">
      <c r="C847" s="154">
        <v>63021215</v>
      </c>
      <c r="D847" s="17" t="s">
        <v>1058</v>
      </c>
      <c r="E847" s="13">
        <v>1</v>
      </c>
      <c r="F847" s="16">
        <v>62011101</v>
      </c>
      <c r="G847" s="13">
        <v>0</v>
      </c>
      <c r="H847" s="15">
        <v>0</v>
      </c>
      <c r="I847" s="13">
        <v>1</v>
      </c>
      <c r="J847" s="13">
        <v>0</v>
      </c>
      <c r="K847" s="13">
        <v>0</v>
      </c>
      <c r="L847" s="16">
        <v>0</v>
      </c>
      <c r="M847" s="16">
        <v>0</v>
      </c>
      <c r="N847" s="16">
        <v>2</v>
      </c>
      <c r="O847" s="16">
        <v>10</v>
      </c>
      <c r="P847" s="16">
        <v>0.8</v>
      </c>
      <c r="Q847" s="16">
        <v>0</v>
      </c>
      <c r="R847" s="8">
        <v>0</v>
      </c>
      <c r="S847" s="15">
        <v>0</v>
      </c>
      <c r="T847" s="13">
        <v>1</v>
      </c>
      <c r="U847" s="16">
        <v>2</v>
      </c>
      <c r="V847" s="16">
        <v>0</v>
      </c>
      <c r="W847" s="16">
        <v>3.5</v>
      </c>
      <c r="X847" s="16">
        <v>4250</v>
      </c>
      <c r="Y847" s="16">
        <v>0</v>
      </c>
      <c r="Z847" s="16">
        <v>0</v>
      </c>
      <c r="AA847" s="16">
        <v>0</v>
      </c>
      <c r="AB847" s="16">
        <v>0</v>
      </c>
      <c r="AC847" s="16">
        <v>0</v>
      </c>
      <c r="AD847" s="158">
        <v>6</v>
      </c>
      <c r="AE847" s="16">
        <v>1</v>
      </c>
      <c r="AF847" s="16">
        <v>4</v>
      </c>
      <c r="AG847" s="8">
        <v>2</v>
      </c>
      <c r="AH847" s="8">
        <v>1</v>
      </c>
      <c r="AI847" s="8">
        <v>1</v>
      </c>
      <c r="AJ847" s="157">
        <v>2</v>
      </c>
      <c r="AK847" s="16">
        <v>0</v>
      </c>
      <c r="AL847" s="16">
        <v>0</v>
      </c>
      <c r="AM847" s="16">
        <v>0</v>
      </c>
      <c r="AN847" s="16">
        <v>0</v>
      </c>
      <c r="AO847" s="16">
        <v>3000</v>
      </c>
      <c r="AP847" s="16">
        <v>0.5</v>
      </c>
      <c r="AQ847" s="16">
        <v>0</v>
      </c>
      <c r="AR847" s="8">
        <v>0</v>
      </c>
      <c r="AS847" s="16">
        <v>90000010</v>
      </c>
      <c r="AT847" s="17" t="s">
        <v>161</v>
      </c>
      <c r="AU847" s="16" t="s">
        <v>941</v>
      </c>
      <c r="AV847" s="158">
        <v>10002001</v>
      </c>
      <c r="AW847" s="158">
        <v>21201020</v>
      </c>
      <c r="AX847" s="17" t="s">
        <v>162</v>
      </c>
      <c r="AY847" s="17">
        <v>0</v>
      </c>
      <c r="AZ847" s="15">
        <v>0</v>
      </c>
      <c r="BA847" s="15">
        <v>0</v>
      </c>
      <c r="BB847" s="165" t="str">
        <f t="shared" si="85"/>
        <v>在指定区域释放一个爆炸陷阱,2秒后陷阱开启触发机制,对触碰的敌人造成350%攻击伤害+4250点固定伤害,并使其眩晕1秒</v>
      </c>
      <c r="BC847" s="16">
        <v>0</v>
      </c>
      <c r="BD847" s="13">
        <v>0</v>
      </c>
      <c r="BE847" s="16">
        <v>0</v>
      </c>
      <c r="BF847" s="16">
        <v>0</v>
      </c>
      <c r="BG847" s="16">
        <v>0</v>
      </c>
      <c r="BH847" s="16">
        <v>0</v>
      </c>
      <c r="BI847" s="11">
        <v>0</v>
      </c>
      <c r="BJ847" s="8">
        <v>0</v>
      </c>
      <c r="BK847" s="8">
        <v>0</v>
      </c>
      <c r="BL847" s="8">
        <v>0</v>
      </c>
      <c r="BM847" s="8">
        <v>0</v>
      </c>
      <c r="BN847" s="8">
        <v>0</v>
      </c>
      <c r="BO847" s="8">
        <v>0</v>
      </c>
      <c r="BP847" s="8">
        <v>0</v>
      </c>
      <c r="BQ847" s="43">
        <v>0</v>
      </c>
    </row>
    <row r="848" spans="3:69" ht="20.100000000000001" customHeight="1">
      <c r="C848" s="154">
        <v>63021301</v>
      </c>
      <c r="D848" s="183" t="s">
        <v>1059</v>
      </c>
      <c r="E848" s="158">
        <v>0</v>
      </c>
      <c r="F848" s="158">
        <v>63021301</v>
      </c>
      <c r="G848" s="154">
        <f t="shared" ref="G848:G850" si="86">C849</f>
        <v>63021302</v>
      </c>
      <c r="H848" s="156">
        <v>0</v>
      </c>
      <c r="I848" s="13">
        <v>30</v>
      </c>
      <c r="J848" s="16">
        <v>5</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25</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890</v>
      </c>
      <c r="AU848" s="158" t="s">
        <v>856</v>
      </c>
      <c r="AV848" s="158">
        <v>10002001</v>
      </c>
      <c r="AW848" s="158">
        <v>21201030</v>
      </c>
      <c r="AX848" s="183" t="s">
        <v>232</v>
      </c>
      <c r="AY848" s="183" t="s">
        <v>262</v>
      </c>
      <c r="AZ848" s="156">
        <v>0</v>
      </c>
      <c r="BA848" s="156">
        <v>0</v>
      </c>
      <c r="BB848" s="189" t="str">
        <f>"在脚底下立即释放法术,在此范围内的目标每秒造成"&amp;W848*100&amp;"%攻击伤害+"&amp;X848&amp;"点固定伤害,目标移动速度降低50%,持续10秒"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63021302</v>
      </c>
      <c r="D849" s="183" t="s">
        <v>1059</v>
      </c>
      <c r="E849" s="158">
        <v>1</v>
      </c>
      <c r="F849" s="158">
        <v>63021301</v>
      </c>
      <c r="G849" s="154">
        <f t="shared" si="86"/>
        <v>63021303</v>
      </c>
      <c r="H849" s="156">
        <v>0</v>
      </c>
      <c r="I849" s="13">
        <v>37</v>
      </c>
      <c r="J849" s="16">
        <v>2</v>
      </c>
      <c r="K849" s="154">
        <v>0</v>
      </c>
      <c r="L849" s="158">
        <v>0</v>
      </c>
      <c r="M849" s="158">
        <v>0</v>
      </c>
      <c r="N849" s="158">
        <v>1</v>
      </c>
      <c r="O849" s="158">
        <v>0</v>
      </c>
      <c r="P849" s="158">
        <v>0</v>
      </c>
      <c r="Q849" s="158">
        <v>0</v>
      </c>
      <c r="R849" s="157">
        <v>0</v>
      </c>
      <c r="S849" s="156">
        <v>0</v>
      </c>
      <c r="T849" s="154">
        <v>1</v>
      </c>
      <c r="U849" s="158">
        <v>2</v>
      </c>
      <c r="V849" s="158">
        <v>0</v>
      </c>
      <c r="W849" s="158">
        <v>0.8</v>
      </c>
      <c r="X849" s="158">
        <v>500</v>
      </c>
      <c r="Y849" s="158">
        <v>0</v>
      </c>
      <c r="Z849" s="158">
        <v>25</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890</v>
      </c>
      <c r="AU849" s="158" t="s">
        <v>856</v>
      </c>
      <c r="AV849" s="158">
        <v>10002001</v>
      </c>
      <c r="AW849" s="158">
        <v>21201030</v>
      </c>
      <c r="AX849" s="183" t="s">
        <v>232</v>
      </c>
      <c r="AY849" s="183" t="s">
        <v>262</v>
      </c>
      <c r="AZ849" s="156">
        <v>0</v>
      </c>
      <c r="BA849" s="156">
        <v>0</v>
      </c>
      <c r="BB849" s="189" t="str">
        <f t="shared" ref="BB849:BB853" si="87">"在脚底下立即释放法术,在此范围内的目标每秒造成"&amp;W849*100&amp;"%攻击伤害+"&amp;X849&amp;"点固定伤害,目标移动速度降低50%,持续10秒"</f>
        <v>在脚底下立即释放法术,在此范围内的目标每秒造成80%攻击伤害+500点固定伤害,目标移动速度降低50%,持续10秒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63021303</v>
      </c>
      <c r="D850" s="183" t="s">
        <v>1059</v>
      </c>
      <c r="E850" s="158">
        <v>2</v>
      </c>
      <c r="F850" s="158">
        <v>63021301</v>
      </c>
      <c r="G850" s="154">
        <f t="shared" si="86"/>
        <v>63021304</v>
      </c>
      <c r="H850" s="156">
        <v>0</v>
      </c>
      <c r="I850" s="13">
        <v>42</v>
      </c>
      <c r="J850" s="16">
        <v>2</v>
      </c>
      <c r="K850" s="154">
        <v>0</v>
      </c>
      <c r="L850" s="158">
        <v>0</v>
      </c>
      <c r="M850" s="158">
        <v>0</v>
      </c>
      <c r="N850" s="158">
        <v>1</v>
      </c>
      <c r="O850" s="158">
        <v>0</v>
      </c>
      <c r="P850" s="158">
        <v>0</v>
      </c>
      <c r="Q850" s="158">
        <v>0</v>
      </c>
      <c r="R850" s="157">
        <v>0</v>
      </c>
      <c r="S850" s="156">
        <v>0</v>
      </c>
      <c r="T850" s="154">
        <v>1</v>
      </c>
      <c r="U850" s="158">
        <v>2</v>
      </c>
      <c r="V850" s="158">
        <v>0</v>
      </c>
      <c r="W850" s="158">
        <v>0.9</v>
      </c>
      <c r="X850" s="158">
        <v>800</v>
      </c>
      <c r="Y850" s="158">
        <v>0</v>
      </c>
      <c r="Z850" s="158">
        <v>25</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890</v>
      </c>
      <c r="AU850" s="158" t="s">
        <v>856</v>
      </c>
      <c r="AV850" s="158">
        <v>10002001</v>
      </c>
      <c r="AW850" s="158">
        <v>21201030</v>
      </c>
      <c r="AX850" s="183" t="s">
        <v>232</v>
      </c>
      <c r="AY850" s="183" t="s">
        <v>262</v>
      </c>
      <c r="AZ850" s="156">
        <v>0</v>
      </c>
      <c r="BA850" s="156">
        <v>0</v>
      </c>
      <c r="BB850" s="189" t="str">
        <f t="shared" si="87"/>
        <v>在脚底下立即释放法术,在此范围内的目标每秒造成90%攻击伤害+800点固定伤害,目标移动速度降低50%,持续10秒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63021304</v>
      </c>
      <c r="D851" s="183" t="s">
        <v>1059</v>
      </c>
      <c r="E851" s="158">
        <v>3</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v>
      </c>
      <c r="X851" s="158">
        <v>1150</v>
      </c>
      <c r="Y851" s="158">
        <v>0</v>
      </c>
      <c r="Z851" s="158">
        <v>25</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890</v>
      </c>
      <c r="AU851" s="158" t="s">
        <v>856</v>
      </c>
      <c r="AV851" s="158">
        <v>10002001</v>
      </c>
      <c r="AW851" s="158">
        <v>21201030</v>
      </c>
      <c r="AX851" s="183" t="s">
        <v>232</v>
      </c>
      <c r="AY851" s="183" t="s">
        <v>262</v>
      </c>
      <c r="AZ851" s="156">
        <v>0</v>
      </c>
      <c r="BA851" s="156">
        <v>0</v>
      </c>
      <c r="BB851" s="189" t="str">
        <f t="shared" si="87"/>
        <v>在脚底下立即释放法术,在此范围内的目标每秒造成100%攻击伤害+1150点固定伤害,目标移动速度降低50%,持续10秒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63021305</v>
      </c>
      <c r="D852" s="183" t="s">
        <v>1059</v>
      </c>
      <c r="E852" s="158">
        <v>4</v>
      </c>
      <c r="F852" s="158">
        <v>63021301</v>
      </c>
      <c r="G852" s="154">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1.1000000000000001</v>
      </c>
      <c r="X852" s="158">
        <v>1550</v>
      </c>
      <c r="Y852" s="158">
        <v>0</v>
      </c>
      <c r="Z852" s="158">
        <v>25</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890</v>
      </c>
      <c r="AU852" s="158" t="s">
        <v>856</v>
      </c>
      <c r="AV852" s="158">
        <v>10002001</v>
      </c>
      <c r="AW852" s="158">
        <v>21201030</v>
      </c>
      <c r="AX852" s="183" t="s">
        <v>232</v>
      </c>
      <c r="AY852" s="183" t="s">
        <v>262</v>
      </c>
      <c r="AZ852" s="156">
        <v>0</v>
      </c>
      <c r="BA852" s="156">
        <v>0</v>
      </c>
      <c r="BB852" s="189" t="str">
        <f t="shared" si="87"/>
        <v>在脚底下立即释放法术,在此范围内的目标每秒造成110%攻击伤害+1550点固定伤害,目标移动速度降低50%,持续10秒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20.100000000000001" customHeight="1">
      <c r="C853" s="154">
        <v>63021306</v>
      </c>
      <c r="D853" s="183" t="s">
        <v>1059</v>
      </c>
      <c r="E853" s="158">
        <v>5</v>
      </c>
      <c r="F853" s="158">
        <v>63021301</v>
      </c>
      <c r="G853" s="158">
        <v>0</v>
      </c>
      <c r="H853" s="156">
        <v>0</v>
      </c>
      <c r="I853" s="16">
        <v>0</v>
      </c>
      <c r="J853" s="16">
        <v>0</v>
      </c>
      <c r="K853" s="154">
        <v>0</v>
      </c>
      <c r="L853" s="158">
        <v>0</v>
      </c>
      <c r="M853" s="158">
        <v>0</v>
      </c>
      <c r="N853" s="158">
        <v>1</v>
      </c>
      <c r="O853" s="158">
        <v>0</v>
      </c>
      <c r="P853" s="158">
        <v>0</v>
      </c>
      <c r="Q853" s="158">
        <v>0</v>
      </c>
      <c r="R853" s="157">
        <v>0</v>
      </c>
      <c r="S853" s="156">
        <v>0</v>
      </c>
      <c r="T853" s="154">
        <v>1</v>
      </c>
      <c r="U853" s="158">
        <v>2</v>
      </c>
      <c r="V853" s="158">
        <v>0</v>
      </c>
      <c r="W853" s="158">
        <v>1.2</v>
      </c>
      <c r="X853" s="158">
        <v>2050</v>
      </c>
      <c r="Y853" s="158">
        <v>0</v>
      </c>
      <c r="Z853" s="158">
        <v>25</v>
      </c>
      <c r="AA853" s="158">
        <v>0</v>
      </c>
      <c r="AB853" s="158">
        <v>0</v>
      </c>
      <c r="AC853" s="158">
        <v>0</v>
      </c>
      <c r="AD853" s="158">
        <v>9</v>
      </c>
      <c r="AE853" s="158">
        <v>1</v>
      </c>
      <c r="AF853" s="158">
        <v>4</v>
      </c>
      <c r="AG853" s="157">
        <v>2</v>
      </c>
      <c r="AH853" s="157">
        <v>1</v>
      </c>
      <c r="AI853" s="157">
        <v>0</v>
      </c>
      <c r="AJ853" s="157">
        <v>8</v>
      </c>
      <c r="AK853" s="158">
        <v>0</v>
      </c>
      <c r="AL853" s="158">
        <v>0</v>
      </c>
      <c r="AM853" s="158">
        <v>0</v>
      </c>
      <c r="AN853" s="158">
        <v>0.5</v>
      </c>
      <c r="AO853" s="158">
        <v>10000</v>
      </c>
      <c r="AP853" s="158">
        <v>0.5</v>
      </c>
      <c r="AQ853" s="158">
        <v>0</v>
      </c>
      <c r="AR853" s="157">
        <v>0</v>
      </c>
      <c r="AS853" s="8">
        <v>90000011</v>
      </c>
      <c r="AT853" s="183" t="s">
        <v>890</v>
      </c>
      <c r="AU853" s="158" t="s">
        <v>856</v>
      </c>
      <c r="AV853" s="158">
        <v>10002001</v>
      </c>
      <c r="AW853" s="158">
        <v>21201030</v>
      </c>
      <c r="AX853" s="183" t="s">
        <v>232</v>
      </c>
      <c r="AY853" s="183" t="s">
        <v>262</v>
      </c>
      <c r="AZ853" s="156">
        <v>0</v>
      </c>
      <c r="BA853" s="156">
        <v>0</v>
      </c>
      <c r="BB853" s="189" t="str">
        <f t="shared" si="87"/>
        <v>在脚底下立即释放法术,在此范围内的目标每秒造成120%攻击伤害+2050点固定伤害,目标移动速度降低50%,持续10秒</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63021401</v>
      </c>
      <c r="D854" s="183" t="s">
        <v>1060</v>
      </c>
      <c r="E854" s="158">
        <v>0</v>
      </c>
      <c r="F854" s="158">
        <v>63021401</v>
      </c>
      <c r="G854" s="154">
        <f t="shared" ref="G854:G856" si="88">C855</f>
        <v>63021402</v>
      </c>
      <c r="H854" s="156">
        <v>0</v>
      </c>
      <c r="I854" s="13">
        <v>35</v>
      </c>
      <c r="J854" s="16">
        <v>5</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920</v>
      </c>
      <c r="AU854" s="158" t="s">
        <v>662</v>
      </c>
      <c r="AV854" s="158">
        <v>0</v>
      </c>
      <c r="AW854" s="158">
        <v>21201040</v>
      </c>
      <c r="AX854" s="183" t="s">
        <v>1061</v>
      </c>
      <c r="AY854" s="306" t="s">
        <v>2872</v>
      </c>
      <c r="AZ854" s="156">
        <v>0</v>
      </c>
      <c r="BA854" s="156">
        <v>0</v>
      </c>
      <c r="BB854" s="190" t="s">
        <v>1063</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63021402</v>
      </c>
      <c r="D855" s="183" t="s">
        <v>1060</v>
      </c>
      <c r="E855" s="158">
        <v>1</v>
      </c>
      <c r="F855" s="158">
        <v>63021401</v>
      </c>
      <c r="G855" s="154">
        <f t="shared" si="88"/>
        <v>63021403</v>
      </c>
      <c r="H855" s="156">
        <v>0</v>
      </c>
      <c r="I855" s="13">
        <v>42</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920</v>
      </c>
      <c r="AU855" s="158" t="s">
        <v>662</v>
      </c>
      <c r="AV855" s="158">
        <v>0</v>
      </c>
      <c r="AW855" s="158">
        <v>21201040</v>
      </c>
      <c r="AX855" s="183" t="s">
        <v>1061</v>
      </c>
      <c r="AY855" s="306" t="s">
        <v>1062</v>
      </c>
      <c r="AZ855" s="156">
        <v>0</v>
      </c>
      <c r="BA855" s="156">
        <v>0</v>
      </c>
      <c r="BB855" s="190" t="s">
        <v>1063</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63021403</v>
      </c>
      <c r="D856" s="183" t="s">
        <v>1060</v>
      </c>
      <c r="E856" s="158">
        <v>2</v>
      </c>
      <c r="F856" s="158">
        <v>63021401</v>
      </c>
      <c r="G856" s="154">
        <f t="shared" si="88"/>
        <v>63021404</v>
      </c>
      <c r="H856" s="156">
        <v>0</v>
      </c>
      <c r="I856" s="13">
        <v>47</v>
      </c>
      <c r="J856" s="16">
        <v>2</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920</v>
      </c>
      <c r="AU856" s="158" t="s">
        <v>662</v>
      </c>
      <c r="AV856" s="158">
        <v>0</v>
      </c>
      <c r="AW856" s="158">
        <v>21201040</v>
      </c>
      <c r="AX856" s="183" t="s">
        <v>1061</v>
      </c>
      <c r="AY856" s="306" t="s">
        <v>1064</v>
      </c>
      <c r="AZ856" s="156">
        <v>0</v>
      </c>
      <c r="BA856" s="156">
        <v>0</v>
      </c>
      <c r="BB856" s="190" t="s">
        <v>1065</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63021404</v>
      </c>
      <c r="D857" s="183" t="s">
        <v>1060</v>
      </c>
      <c r="E857" s="158">
        <v>3</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920</v>
      </c>
      <c r="AU857" s="158" t="s">
        <v>662</v>
      </c>
      <c r="AV857" s="158">
        <v>0</v>
      </c>
      <c r="AW857" s="158">
        <v>21201040</v>
      </c>
      <c r="AX857" s="183" t="s">
        <v>1061</v>
      </c>
      <c r="AY857" s="306" t="s">
        <v>1066</v>
      </c>
      <c r="AZ857" s="156">
        <v>0</v>
      </c>
      <c r="BA857" s="156">
        <v>0</v>
      </c>
      <c r="BB857" s="190" t="s">
        <v>1067</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63021405</v>
      </c>
      <c r="D858" s="183" t="s">
        <v>1060</v>
      </c>
      <c r="E858" s="158">
        <v>4</v>
      </c>
      <c r="F858" s="158">
        <v>63021401</v>
      </c>
      <c r="G858" s="154">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920</v>
      </c>
      <c r="AU858" s="158" t="s">
        <v>662</v>
      </c>
      <c r="AV858" s="158">
        <v>0</v>
      </c>
      <c r="AW858" s="158">
        <v>21201040</v>
      </c>
      <c r="AX858" s="183" t="s">
        <v>1061</v>
      </c>
      <c r="AY858" s="306" t="s">
        <v>1068</v>
      </c>
      <c r="AZ858" s="156">
        <v>0</v>
      </c>
      <c r="BA858" s="156">
        <v>0</v>
      </c>
      <c r="BB858" s="190" t="s">
        <v>1069</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19.5" customHeight="1">
      <c r="C859" s="154">
        <v>63021406</v>
      </c>
      <c r="D859" s="183" t="s">
        <v>1060</v>
      </c>
      <c r="E859" s="158">
        <v>5</v>
      </c>
      <c r="F859" s="158">
        <v>63021401</v>
      </c>
      <c r="G859" s="158">
        <v>0</v>
      </c>
      <c r="H859" s="156">
        <v>0</v>
      </c>
      <c r="I859" s="16">
        <v>0</v>
      </c>
      <c r="J859" s="16">
        <v>0</v>
      </c>
      <c r="K859" s="158">
        <v>0</v>
      </c>
      <c r="L859" s="158">
        <v>0</v>
      </c>
      <c r="M859" s="158">
        <v>0</v>
      </c>
      <c r="N859" s="154">
        <v>1</v>
      </c>
      <c r="O859" s="158">
        <v>0</v>
      </c>
      <c r="P859" s="158">
        <v>0</v>
      </c>
      <c r="Q859" s="158">
        <v>0</v>
      </c>
      <c r="R859" s="157">
        <v>0</v>
      </c>
      <c r="S859" s="156">
        <v>0</v>
      </c>
      <c r="T859" s="154">
        <v>1</v>
      </c>
      <c r="U859" s="158">
        <v>2</v>
      </c>
      <c r="V859" s="158">
        <v>0</v>
      </c>
      <c r="W859" s="158">
        <v>0</v>
      </c>
      <c r="X859" s="158">
        <v>0</v>
      </c>
      <c r="Y859" s="158">
        <v>0</v>
      </c>
      <c r="Z859" s="158">
        <v>20</v>
      </c>
      <c r="AA859" s="158">
        <v>0</v>
      </c>
      <c r="AB859" s="158">
        <v>0</v>
      </c>
      <c r="AC859" s="158">
        <v>0</v>
      </c>
      <c r="AD859" s="158">
        <v>30</v>
      </c>
      <c r="AE859" s="158">
        <v>1</v>
      </c>
      <c r="AF859" s="158">
        <v>2</v>
      </c>
      <c r="AG859" s="157">
        <v>2</v>
      </c>
      <c r="AH859" s="157">
        <v>1</v>
      </c>
      <c r="AI859" s="157">
        <v>0</v>
      </c>
      <c r="AJ859" s="157">
        <v>5</v>
      </c>
      <c r="AK859" s="158">
        <v>0</v>
      </c>
      <c r="AL859" s="158">
        <v>0</v>
      </c>
      <c r="AM859" s="158">
        <v>0</v>
      </c>
      <c r="AN859" s="158">
        <v>0.5</v>
      </c>
      <c r="AO859" s="158">
        <v>2000</v>
      </c>
      <c r="AP859" s="158">
        <v>0</v>
      </c>
      <c r="AQ859" s="158">
        <v>0</v>
      </c>
      <c r="AR859" s="157">
        <v>0</v>
      </c>
      <c r="AS859" s="158" t="s">
        <v>160</v>
      </c>
      <c r="AT859" s="155" t="s">
        <v>920</v>
      </c>
      <c r="AU859" s="158" t="s">
        <v>662</v>
      </c>
      <c r="AV859" s="158">
        <v>0</v>
      </c>
      <c r="AW859" s="158">
        <v>21201040</v>
      </c>
      <c r="AX859" s="183" t="s">
        <v>1061</v>
      </c>
      <c r="AY859" s="306" t="s">
        <v>1070</v>
      </c>
      <c r="AZ859" s="156">
        <v>0</v>
      </c>
      <c r="BA859" s="156">
        <v>0</v>
      </c>
      <c r="BB859" s="190" t="s">
        <v>1071</v>
      </c>
      <c r="BC859" s="158">
        <v>0</v>
      </c>
      <c r="BD859" s="154">
        <v>0</v>
      </c>
      <c r="BE859" s="158">
        <v>0</v>
      </c>
      <c r="BF859" s="158">
        <v>0</v>
      </c>
      <c r="BG859" s="158">
        <v>0</v>
      </c>
      <c r="BH859" s="158">
        <v>0</v>
      </c>
      <c r="BI859" s="160">
        <v>0</v>
      </c>
      <c r="BJ859" s="157">
        <v>0</v>
      </c>
      <c r="BK859" s="157">
        <v>0</v>
      </c>
      <c r="BL859" s="157">
        <v>0</v>
      </c>
      <c r="BM859" s="157">
        <v>0</v>
      </c>
      <c r="BN859" s="157">
        <v>0</v>
      </c>
      <c r="BO859" s="157">
        <v>0</v>
      </c>
      <c r="BP859" s="8">
        <v>0</v>
      </c>
      <c r="BQ859" s="43">
        <v>0</v>
      </c>
    </row>
    <row r="860" spans="3:69" ht="20.100000000000001" customHeight="1">
      <c r="C860" s="154">
        <v>63021411</v>
      </c>
      <c r="D860" s="14" t="s">
        <v>1072</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1073</v>
      </c>
      <c r="AZ860" s="15">
        <v>0</v>
      </c>
      <c r="BA860" s="15">
        <v>0</v>
      </c>
      <c r="BB860" s="36" t="s">
        <v>1074</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63021412</v>
      </c>
      <c r="D861" s="14" t="s">
        <v>1075</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1076</v>
      </c>
      <c r="AZ861" s="15">
        <v>0</v>
      </c>
      <c r="BA861" s="15">
        <v>0</v>
      </c>
      <c r="BB861" s="36" t="s">
        <v>1077</v>
      </c>
      <c r="BC861" s="13"/>
      <c r="BD861" s="13">
        <v>0</v>
      </c>
      <c r="BE861" s="13"/>
      <c r="BF861" s="13"/>
      <c r="BG861" s="13"/>
      <c r="BH861" s="16"/>
      <c r="BI861" s="13">
        <v>0</v>
      </c>
      <c r="BJ861" s="8">
        <v>0</v>
      </c>
      <c r="BK861" s="8">
        <v>0</v>
      </c>
      <c r="BL861" s="8">
        <v>0</v>
      </c>
      <c r="BM861" s="8">
        <v>0</v>
      </c>
      <c r="BN861" s="8">
        <v>0</v>
      </c>
      <c r="BO861" s="8">
        <v>0</v>
      </c>
      <c r="BP861" s="8">
        <v>0</v>
      </c>
      <c r="BQ861" s="43">
        <v>0</v>
      </c>
    </row>
    <row r="862" spans="3:69" ht="20.100000000000001" customHeight="1">
      <c r="C862" s="154">
        <v>63021413</v>
      </c>
      <c r="D862" s="14" t="s">
        <v>1078</v>
      </c>
      <c r="E862" s="13">
        <v>1</v>
      </c>
      <c r="F862" s="13">
        <v>60010500</v>
      </c>
      <c r="G862" s="16">
        <v>0</v>
      </c>
      <c r="H862" s="15">
        <v>0</v>
      </c>
      <c r="I862" s="16">
        <v>1</v>
      </c>
      <c r="J862" s="16">
        <v>0</v>
      </c>
      <c r="K862" s="16">
        <v>0</v>
      </c>
      <c r="L862" s="13">
        <v>0</v>
      </c>
      <c r="M862" s="13">
        <v>0</v>
      </c>
      <c r="N862" s="13">
        <v>5</v>
      </c>
      <c r="O862" s="13">
        <v>0</v>
      </c>
      <c r="P862" s="13">
        <v>0</v>
      </c>
      <c r="Q862" s="13">
        <v>0</v>
      </c>
      <c r="R862" s="8">
        <v>0</v>
      </c>
      <c r="S862" s="13">
        <v>0</v>
      </c>
      <c r="T862" s="13">
        <v>1</v>
      </c>
      <c r="U862" s="13">
        <v>2</v>
      </c>
      <c r="V862" s="13">
        <v>0</v>
      </c>
      <c r="W862" s="13">
        <v>0</v>
      </c>
      <c r="X862" s="13">
        <v>0</v>
      </c>
      <c r="Y862" s="13">
        <v>0</v>
      </c>
      <c r="Z862" s="13">
        <v>0</v>
      </c>
      <c r="AA862" s="13">
        <v>0</v>
      </c>
      <c r="AB862" s="13">
        <v>0</v>
      </c>
      <c r="AC862" s="13">
        <v>0</v>
      </c>
      <c r="AD862" s="13">
        <v>9</v>
      </c>
      <c r="AE862" s="13">
        <v>2</v>
      </c>
      <c r="AF862" s="13" t="s">
        <v>169</v>
      </c>
      <c r="AG862" s="8">
        <v>2</v>
      </c>
      <c r="AH862" s="8">
        <v>2</v>
      </c>
      <c r="AI862" s="8">
        <v>0</v>
      </c>
      <c r="AJ862" s="8">
        <v>1.5</v>
      </c>
      <c r="AK862" s="13">
        <v>0</v>
      </c>
      <c r="AL862" s="13">
        <v>0</v>
      </c>
      <c r="AM862" s="13">
        <v>0</v>
      </c>
      <c r="AN862" s="13">
        <v>0</v>
      </c>
      <c r="AO862" s="13">
        <v>3000</v>
      </c>
      <c r="AP862" s="13">
        <v>0.5</v>
      </c>
      <c r="AQ862" s="13">
        <v>0</v>
      </c>
      <c r="AR862" s="8">
        <v>0</v>
      </c>
      <c r="AS862" s="13" t="s">
        <v>160</v>
      </c>
      <c r="AT862" s="14" t="s">
        <v>161</v>
      </c>
      <c r="AU862" s="13">
        <v>0</v>
      </c>
      <c r="AV862" s="16">
        <v>0</v>
      </c>
      <c r="AW862" s="16">
        <v>0</v>
      </c>
      <c r="AX862" s="14" t="s">
        <v>162</v>
      </c>
      <c r="AY862" s="13" t="s">
        <v>1079</v>
      </c>
      <c r="AZ862" s="15">
        <v>0</v>
      </c>
      <c r="BA862" s="15">
        <v>0</v>
      </c>
      <c r="BB862" s="36" t="s">
        <v>1080</v>
      </c>
      <c r="BC862" s="13"/>
      <c r="BD862" s="13">
        <v>0</v>
      </c>
      <c r="BE862" s="13"/>
      <c r="BF862" s="13"/>
      <c r="BG862" s="13"/>
      <c r="BH862" s="16"/>
      <c r="BI862" s="13">
        <v>0</v>
      </c>
      <c r="BJ862" s="8">
        <v>0</v>
      </c>
      <c r="BK862" s="8">
        <v>0</v>
      </c>
      <c r="BL862" s="8">
        <v>0</v>
      </c>
      <c r="BM862" s="8">
        <v>0</v>
      </c>
      <c r="BN862" s="8">
        <v>0</v>
      </c>
      <c r="BO862" s="8">
        <v>0</v>
      </c>
      <c r="BP862" s="8">
        <v>0</v>
      </c>
      <c r="BQ862" s="43">
        <v>0</v>
      </c>
    </row>
    <row r="863" spans="3:69" ht="19.5" customHeight="1">
      <c r="C863" s="154">
        <v>63022101</v>
      </c>
      <c r="D863" s="192" t="s">
        <v>1081</v>
      </c>
      <c r="E863" s="184">
        <v>0</v>
      </c>
      <c r="F863" s="184">
        <v>63022101</v>
      </c>
      <c r="G863" s="154">
        <f t="shared" ref="G863:G865" si="89">C864</f>
        <v>63022102</v>
      </c>
      <c r="H863" s="156">
        <v>0</v>
      </c>
      <c r="I863" s="13">
        <v>18</v>
      </c>
      <c r="J863" s="13">
        <v>5</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15</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854</v>
      </c>
      <c r="AV863" s="184">
        <v>10003002</v>
      </c>
      <c r="AW863" s="184">
        <v>21202010</v>
      </c>
      <c r="AX863" s="192" t="s">
        <v>382</v>
      </c>
      <c r="AY863" s="192">
        <v>0</v>
      </c>
      <c r="AZ863" s="184">
        <v>0</v>
      </c>
      <c r="BA863" s="184">
        <v>0</v>
      </c>
      <c r="BB863" s="193" t="str">
        <f>"立即对目标范围内的怪物造成"&amp;W863*100&amp;"%攻击伤害+"&amp;X863&amp;"点固定伤害"&amp;",并使目标移动速度降低50%,持续3秒,如果目标为怪物则附带易伤状态,使其受到伤害在提升20%,持续6秒"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63022102</v>
      </c>
      <c r="D864" s="192" t="s">
        <v>1081</v>
      </c>
      <c r="E864" s="184">
        <v>1</v>
      </c>
      <c r="F864" s="184">
        <v>63022101</v>
      </c>
      <c r="G864" s="154">
        <f t="shared" si="89"/>
        <v>63022103</v>
      </c>
      <c r="H864" s="156">
        <v>0</v>
      </c>
      <c r="I864" s="13">
        <v>27</v>
      </c>
      <c r="J864" s="13">
        <v>2</v>
      </c>
      <c r="K864" s="184">
        <v>0</v>
      </c>
      <c r="L864" s="184">
        <v>0</v>
      </c>
      <c r="M864" s="184">
        <v>0</v>
      </c>
      <c r="N864" s="184">
        <v>1</v>
      </c>
      <c r="O864" s="184">
        <v>0</v>
      </c>
      <c r="P864" s="184">
        <v>0</v>
      </c>
      <c r="Q864" s="184">
        <v>0</v>
      </c>
      <c r="R864" s="184">
        <v>0</v>
      </c>
      <c r="S864" s="184">
        <v>0</v>
      </c>
      <c r="T864" s="184">
        <v>1</v>
      </c>
      <c r="U864" s="184">
        <v>2</v>
      </c>
      <c r="V864" s="158">
        <v>0</v>
      </c>
      <c r="W864" s="158">
        <v>3</v>
      </c>
      <c r="X864" s="158">
        <v>1800</v>
      </c>
      <c r="Y864" s="184">
        <v>0</v>
      </c>
      <c r="Z864" s="184">
        <v>15</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854</v>
      </c>
      <c r="AV864" s="184">
        <v>10003002</v>
      </c>
      <c r="AW864" s="184">
        <v>21202010</v>
      </c>
      <c r="AX864" s="192" t="s">
        <v>382</v>
      </c>
      <c r="AY864" s="192">
        <v>0</v>
      </c>
      <c r="AZ864" s="184">
        <v>0</v>
      </c>
      <c r="BA864" s="184">
        <v>0</v>
      </c>
      <c r="BB864" s="193" t="str">
        <f t="shared" ref="BB864:BB868" si="90">"立即对目标范围内的怪物造成"&amp;W864*100&amp;"%攻击伤害+"&amp;X864&amp;"点固定伤害"&amp;",并使目标移动速度降低50%,持续3秒,如果目标为怪物则附带易伤状态,使其受到伤害在提升20%,持续6秒"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63022103</v>
      </c>
      <c r="D865" s="192" t="s">
        <v>1081</v>
      </c>
      <c r="E865" s="184">
        <v>2</v>
      </c>
      <c r="F865" s="184">
        <v>63022101</v>
      </c>
      <c r="G865" s="154">
        <f t="shared" si="89"/>
        <v>63022104</v>
      </c>
      <c r="H865" s="156">
        <v>0</v>
      </c>
      <c r="I865" s="13">
        <v>32</v>
      </c>
      <c r="J865" s="13">
        <v>2</v>
      </c>
      <c r="K865" s="184">
        <v>0</v>
      </c>
      <c r="L865" s="184">
        <v>0</v>
      </c>
      <c r="M865" s="184">
        <v>0</v>
      </c>
      <c r="N865" s="184">
        <v>1</v>
      </c>
      <c r="O865" s="184">
        <v>0</v>
      </c>
      <c r="P865" s="184">
        <v>0</v>
      </c>
      <c r="Q865" s="184">
        <v>0</v>
      </c>
      <c r="R865" s="184">
        <v>0</v>
      </c>
      <c r="S865" s="184">
        <v>0</v>
      </c>
      <c r="T865" s="184">
        <v>1</v>
      </c>
      <c r="U865" s="184">
        <v>2</v>
      </c>
      <c r="V865" s="158">
        <v>0</v>
      </c>
      <c r="W865" s="158">
        <v>3.5</v>
      </c>
      <c r="X865" s="158">
        <v>3600</v>
      </c>
      <c r="Y865" s="184">
        <v>0</v>
      </c>
      <c r="Z865" s="184">
        <v>15</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854</v>
      </c>
      <c r="AV865" s="184">
        <v>10003002</v>
      </c>
      <c r="AW865" s="184">
        <v>21202010</v>
      </c>
      <c r="AX865" s="192" t="s">
        <v>382</v>
      </c>
      <c r="AY865" s="192">
        <v>0</v>
      </c>
      <c r="AZ865" s="184">
        <v>0</v>
      </c>
      <c r="BA865" s="184">
        <v>0</v>
      </c>
      <c r="BB865" s="193" t="str">
        <f t="shared" si="90"/>
        <v>立即对目标范围内的怪物造成350%攻击伤害+3600点固定伤害,并使目标移动速度降低50%,持续3秒,如果目标为怪物则附带易伤状态,使其受到伤害在提升20%,持续6秒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63022104</v>
      </c>
      <c r="D866" s="192" t="s">
        <v>1081</v>
      </c>
      <c r="E866" s="184">
        <v>3</v>
      </c>
      <c r="F866" s="184">
        <v>63022101</v>
      </c>
      <c r="G866" s="154">
        <v>0</v>
      </c>
      <c r="H866" s="156">
        <v>0</v>
      </c>
      <c r="I866" s="13">
        <v>0</v>
      </c>
      <c r="J866" s="162">
        <v>0</v>
      </c>
      <c r="K866" s="184">
        <v>0</v>
      </c>
      <c r="L866" s="184">
        <v>0</v>
      </c>
      <c r="M866" s="184">
        <v>0</v>
      </c>
      <c r="N866" s="184">
        <v>1</v>
      </c>
      <c r="O866" s="184">
        <v>0</v>
      </c>
      <c r="P866" s="184">
        <v>0</v>
      </c>
      <c r="Q866" s="184">
        <v>0</v>
      </c>
      <c r="R866" s="184">
        <v>0</v>
      </c>
      <c r="S866" s="184">
        <v>0</v>
      </c>
      <c r="T866" s="184">
        <v>1</v>
      </c>
      <c r="U866" s="184">
        <v>2</v>
      </c>
      <c r="V866" s="158">
        <v>0</v>
      </c>
      <c r="W866" s="158">
        <v>4</v>
      </c>
      <c r="X866" s="158">
        <v>5600</v>
      </c>
      <c r="Y866" s="184">
        <v>0</v>
      </c>
      <c r="Z866" s="184">
        <v>15</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854</v>
      </c>
      <c r="AV866" s="184">
        <v>10003002</v>
      </c>
      <c r="AW866" s="184">
        <v>21202010</v>
      </c>
      <c r="AX866" s="192" t="s">
        <v>382</v>
      </c>
      <c r="AY866" s="192">
        <v>0</v>
      </c>
      <c r="AZ866" s="184">
        <v>0</v>
      </c>
      <c r="BA866" s="184">
        <v>0</v>
      </c>
      <c r="BB866" s="193" t="str">
        <f t="shared" si="90"/>
        <v>立即对目标范围内的怪物造成400%攻击伤害+5600点固定伤害,并使目标移动速度降低50%,持续3秒,如果目标为怪物则附带易伤状态,使其受到伤害在提升20%,持续6秒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63022105</v>
      </c>
      <c r="D867" s="192" t="s">
        <v>1081</v>
      </c>
      <c r="E867" s="184">
        <v>4</v>
      </c>
      <c r="F867" s="184">
        <v>63022101</v>
      </c>
      <c r="G867" s="154">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4.5</v>
      </c>
      <c r="X867" s="158">
        <v>8000</v>
      </c>
      <c r="Y867" s="184">
        <v>0</v>
      </c>
      <c r="Z867" s="184">
        <v>15</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854</v>
      </c>
      <c r="AV867" s="184">
        <v>10003002</v>
      </c>
      <c r="AW867" s="184">
        <v>21202010</v>
      </c>
      <c r="AX867" s="192" t="s">
        <v>382</v>
      </c>
      <c r="AY867" s="192">
        <v>0</v>
      </c>
      <c r="AZ867" s="184">
        <v>0</v>
      </c>
      <c r="BA867" s="184">
        <v>0</v>
      </c>
      <c r="BB867" s="193" t="str">
        <f t="shared" si="90"/>
        <v>立即对目标范围内的怪物造成450%攻击伤害+8000点固定伤害,并使目标移动速度降低50%,持续3秒,如果目标为怪物则附带易伤状态,使其受到伤害在提升20%,持续6秒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19.5" customHeight="1">
      <c r="C868" s="154">
        <v>63022106</v>
      </c>
      <c r="D868" s="192" t="s">
        <v>1081</v>
      </c>
      <c r="E868" s="184">
        <v>5</v>
      </c>
      <c r="F868" s="184">
        <v>63022101</v>
      </c>
      <c r="G868" s="158">
        <v>0</v>
      </c>
      <c r="H868" s="156">
        <v>0</v>
      </c>
      <c r="I868" s="13">
        <v>0</v>
      </c>
      <c r="J868" s="13">
        <v>0</v>
      </c>
      <c r="K868" s="184">
        <v>0</v>
      </c>
      <c r="L868" s="184">
        <v>0</v>
      </c>
      <c r="M868" s="184">
        <v>0</v>
      </c>
      <c r="N868" s="184">
        <v>1</v>
      </c>
      <c r="O868" s="184">
        <v>0</v>
      </c>
      <c r="P868" s="184">
        <v>0</v>
      </c>
      <c r="Q868" s="184">
        <v>0</v>
      </c>
      <c r="R868" s="184">
        <v>0</v>
      </c>
      <c r="S868" s="184">
        <v>0</v>
      </c>
      <c r="T868" s="184">
        <v>1</v>
      </c>
      <c r="U868" s="184">
        <v>2</v>
      </c>
      <c r="V868" s="158">
        <v>0</v>
      </c>
      <c r="W868" s="158">
        <v>5</v>
      </c>
      <c r="X868" s="158">
        <v>10400</v>
      </c>
      <c r="Y868" s="184">
        <v>0</v>
      </c>
      <c r="Z868" s="184">
        <v>15</v>
      </c>
      <c r="AA868" s="184">
        <v>0</v>
      </c>
      <c r="AB868" s="184">
        <v>0</v>
      </c>
      <c r="AC868" s="184">
        <v>0</v>
      </c>
      <c r="AD868" s="184">
        <v>9</v>
      </c>
      <c r="AE868" s="184">
        <v>1</v>
      </c>
      <c r="AF868" s="184">
        <v>3</v>
      </c>
      <c r="AG868" s="184">
        <v>2</v>
      </c>
      <c r="AH868" s="184">
        <v>2</v>
      </c>
      <c r="AI868" s="184">
        <v>0</v>
      </c>
      <c r="AJ868" s="184">
        <v>4</v>
      </c>
      <c r="AK868" s="184">
        <v>0</v>
      </c>
      <c r="AL868" s="184">
        <v>0</v>
      </c>
      <c r="AM868" s="184">
        <v>0</v>
      </c>
      <c r="AN868" s="184">
        <v>0.25</v>
      </c>
      <c r="AO868" s="184">
        <v>1500</v>
      </c>
      <c r="AP868" s="184">
        <v>0.25</v>
      </c>
      <c r="AQ868" s="184">
        <v>20</v>
      </c>
      <c r="AR868" s="184">
        <v>0</v>
      </c>
      <c r="AS868" s="184">
        <v>92002001</v>
      </c>
      <c r="AT868" s="192" t="s">
        <v>161</v>
      </c>
      <c r="AU868" s="184" t="s">
        <v>854</v>
      </c>
      <c r="AV868" s="184">
        <v>10003002</v>
      </c>
      <c r="AW868" s="184">
        <v>21202010</v>
      </c>
      <c r="AX868" s="192" t="s">
        <v>382</v>
      </c>
      <c r="AY868" s="192">
        <v>0</v>
      </c>
      <c r="AZ868" s="184">
        <v>0</v>
      </c>
      <c r="BA868" s="184">
        <v>0</v>
      </c>
      <c r="BB868" s="193" t="str">
        <f t="shared" si="90"/>
        <v>立即对目标范围内的怪物造成500%攻击伤害+10400点固定伤害,并使目标移动速度降低50%,持续3秒,如果目标为怪物则附带易伤状态,使其受到伤害在提升20%,持续6秒</v>
      </c>
      <c r="BC868" s="184">
        <v>0</v>
      </c>
      <c r="BD868" s="184">
        <v>0</v>
      </c>
      <c r="BE868" s="184">
        <v>0</v>
      </c>
      <c r="BF868" s="184">
        <v>0</v>
      </c>
      <c r="BG868" s="184">
        <v>0</v>
      </c>
      <c r="BH868" s="184">
        <v>0</v>
      </c>
      <c r="BI868" s="195">
        <v>0</v>
      </c>
      <c r="BJ868" s="184">
        <v>0</v>
      </c>
      <c r="BK868" s="184">
        <v>0</v>
      </c>
      <c r="BL868" s="184">
        <v>0</v>
      </c>
      <c r="BM868" s="184">
        <v>0</v>
      </c>
      <c r="BN868" s="184">
        <v>0</v>
      </c>
      <c r="BO868" s="184">
        <v>0</v>
      </c>
      <c r="BP868" s="8">
        <v>0</v>
      </c>
      <c r="BQ868" s="43">
        <v>0</v>
      </c>
    </row>
    <row r="869" spans="3:69" ht="20.100000000000001" customHeight="1">
      <c r="C869" s="154">
        <v>63022201</v>
      </c>
      <c r="D869" s="182" t="s">
        <v>1082</v>
      </c>
      <c r="E869" s="158">
        <v>0</v>
      </c>
      <c r="F869" s="158">
        <v>63022201</v>
      </c>
      <c r="G869" s="154">
        <f t="shared" ref="G869:G871" si="91">C870</f>
        <v>63022202</v>
      </c>
      <c r="H869" s="156">
        <v>0</v>
      </c>
      <c r="I869" s="13">
        <v>25</v>
      </c>
      <c r="J869" s="13">
        <v>5</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20</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1083</v>
      </c>
      <c r="AV869" s="158">
        <v>10000007</v>
      </c>
      <c r="AW869" s="158">
        <v>21202020</v>
      </c>
      <c r="AX869" s="183" t="s">
        <v>382</v>
      </c>
      <c r="AY869" s="157" t="s">
        <v>1041</v>
      </c>
      <c r="AZ869" s="156">
        <v>0</v>
      </c>
      <c r="BA869" s="156">
        <v>0</v>
      </c>
      <c r="BB869" s="193" t="str">
        <f>"每次向前方释放5个烈焰飓风，每个飓风可以对目标造成"&amp;W869*100&amp;"%攻击伤害+"&amp;X869&amp;"点固定伤害"&amp;",并使目标造成眩晕效果,持续1秒"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63022202</v>
      </c>
      <c r="D870" s="182" t="s">
        <v>1082</v>
      </c>
      <c r="E870" s="158">
        <v>1</v>
      </c>
      <c r="F870" s="158">
        <v>63022201</v>
      </c>
      <c r="G870" s="154">
        <f t="shared" si="91"/>
        <v>63022203</v>
      </c>
      <c r="H870" s="156">
        <v>0</v>
      </c>
      <c r="I870" s="13">
        <v>32</v>
      </c>
      <c r="J870" s="13">
        <v>2</v>
      </c>
      <c r="K870" s="158">
        <v>0</v>
      </c>
      <c r="L870" s="154">
        <v>0</v>
      </c>
      <c r="M870" s="154">
        <v>0</v>
      </c>
      <c r="N870" s="154">
        <v>1</v>
      </c>
      <c r="O870" s="154">
        <v>0</v>
      </c>
      <c r="P870" s="154">
        <v>1</v>
      </c>
      <c r="Q870" s="154">
        <v>0</v>
      </c>
      <c r="R870" s="157">
        <v>0</v>
      </c>
      <c r="S870" s="154">
        <v>0</v>
      </c>
      <c r="T870" s="154">
        <v>1</v>
      </c>
      <c r="U870" s="154">
        <v>2</v>
      </c>
      <c r="V870" s="154">
        <v>0</v>
      </c>
      <c r="W870" s="157">
        <v>2</v>
      </c>
      <c r="X870" s="157">
        <v>750</v>
      </c>
      <c r="Y870" s="184">
        <v>0</v>
      </c>
      <c r="Z870" s="154">
        <v>20</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1083</v>
      </c>
      <c r="AV870" s="158">
        <v>10000007</v>
      </c>
      <c r="AW870" s="158">
        <v>21202020</v>
      </c>
      <c r="AX870" s="183" t="s">
        <v>382</v>
      </c>
      <c r="AY870" s="157" t="s">
        <v>1041</v>
      </c>
      <c r="AZ870" s="156">
        <v>0</v>
      </c>
      <c r="BA870" s="156">
        <v>0</v>
      </c>
      <c r="BB870" s="193" t="str">
        <f t="shared" ref="BB870:BB874" si="92">"每次向前方释放5个烈焰飓风，每个飓风可以对目标造成"&amp;W870*100&amp;"%攻击伤害+"&amp;X870&amp;"点固定伤害"&amp;",并使目标造成眩晕效果,持续1秒"</f>
        <v>每次向前方释放5个烈焰飓风，每个飓风可以对目标造成200%攻击伤害+750点固定伤害,并使目标造成眩晕效果,持续1秒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63022203</v>
      </c>
      <c r="D871" s="182" t="s">
        <v>1082</v>
      </c>
      <c r="E871" s="158">
        <v>2</v>
      </c>
      <c r="F871" s="158">
        <v>63022201</v>
      </c>
      <c r="G871" s="154">
        <f t="shared" si="91"/>
        <v>63022204</v>
      </c>
      <c r="H871" s="156">
        <v>0</v>
      </c>
      <c r="I871" s="13">
        <v>37</v>
      </c>
      <c r="J871" s="13">
        <v>2</v>
      </c>
      <c r="K871" s="158">
        <v>0</v>
      </c>
      <c r="L871" s="154">
        <v>0</v>
      </c>
      <c r="M871" s="154">
        <v>0</v>
      </c>
      <c r="N871" s="154">
        <v>1</v>
      </c>
      <c r="O871" s="154">
        <v>0</v>
      </c>
      <c r="P871" s="154">
        <v>1</v>
      </c>
      <c r="Q871" s="154">
        <v>0</v>
      </c>
      <c r="R871" s="157">
        <v>0</v>
      </c>
      <c r="S871" s="154">
        <v>0</v>
      </c>
      <c r="T871" s="154">
        <v>1</v>
      </c>
      <c r="U871" s="154">
        <v>2</v>
      </c>
      <c r="V871" s="154">
        <v>0</v>
      </c>
      <c r="W871" s="157">
        <v>2.25</v>
      </c>
      <c r="X871" s="157">
        <v>1500</v>
      </c>
      <c r="Y871" s="184">
        <v>0</v>
      </c>
      <c r="Z871" s="154">
        <v>20</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1083</v>
      </c>
      <c r="AV871" s="158">
        <v>10000007</v>
      </c>
      <c r="AW871" s="158">
        <v>21202020</v>
      </c>
      <c r="AX871" s="183" t="s">
        <v>382</v>
      </c>
      <c r="AY871" s="157" t="s">
        <v>1041</v>
      </c>
      <c r="AZ871" s="156">
        <v>0</v>
      </c>
      <c r="BA871" s="156">
        <v>0</v>
      </c>
      <c r="BB871" s="193" t="str">
        <f t="shared" si="92"/>
        <v>每次向前方释放5个烈焰飓风，每个飓风可以对目标造成225%攻击伤害+1500点固定伤害,并使目标造成眩晕效果,持续1秒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63022204</v>
      </c>
      <c r="D872" s="182" t="s">
        <v>1082</v>
      </c>
      <c r="E872" s="158">
        <v>3</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2.5</v>
      </c>
      <c r="X872" s="157">
        <v>2250</v>
      </c>
      <c r="Y872" s="184">
        <v>0</v>
      </c>
      <c r="Z872" s="154">
        <v>20</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1083</v>
      </c>
      <c r="AV872" s="158">
        <v>10000007</v>
      </c>
      <c r="AW872" s="158">
        <v>21202020</v>
      </c>
      <c r="AX872" s="183" t="s">
        <v>382</v>
      </c>
      <c r="AY872" s="157" t="s">
        <v>1041</v>
      </c>
      <c r="AZ872" s="156">
        <v>0</v>
      </c>
      <c r="BA872" s="156">
        <v>0</v>
      </c>
      <c r="BB872" s="193" t="str">
        <f t="shared" si="92"/>
        <v>每次向前方释放5个烈焰飓风，每个飓风可以对目标造成250%攻击伤害+2250点固定伤害,并使目标造成眩晕效果,持续1秒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63022205</v>
      </c>
      <c r="D873" s="182" t="s">
        <v>1082</v>
      </c>
      <c r="E873" s="158">
        <v>4</v>
      </c>
      <c r="F873" s="158">
        <v>63022201</v>
      </c>
      <c r="G873" s="154">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2.75</v>
      </c>
      <c r="X873" s="157">
        <v>3250</v>
      </c>
      <c r="Y873" s="184">
        <v>0</v>
      </c>
      <c r="Z873" s="154">
        <v>20</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1083</v>
      </c>
      <c r="AV873" s="158">
        <v>10000007</v>
      </c>
      <c r="AW873" s="158">
        <v>21202020</v>
      </c>
      <c r="AX873" s="183" t="s">
        <v>382</v>
      </c>
      <c r="AY873" s="157" t="s">
        <v>1041</v>
      </c>
      <c r="AZ873" s="156">
        <v>0</v>
      </c>
      <c r="BA873" s="156">
        <v>0</v>
      </c>
      <c r="BB873" s="193" t="str">
        <f t="shared" si="92"/>
        <v>每次向前方释放5个烈焰飓风，每个飓风可以对目标造成275%攻击伤害+3250点固定伤害,并使目标造成眩晕效果,持续1秒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20.100000000000001" customHeight="1">
      <c r="C874" s="154">
        <v>63022206</v>
      </c>
      <c r="D874" s="182" t="s">
        <v>1082</v>
      </c>
      <c r="E874" s="158">
        <v>5</v>
      </c>
      <c r="F874" s="158">
        <v>63022201</v>
      </c>
      <c r="G874" s="158">
        <v>0</v>
      </c>
      <c r="H874" s="156">
        <v>0</v>
      </c>
      <c r="I874" s="13">
        <v>0</v>
      </c>
      <c r="J874" s="13">
        <v>0</v>
      </c>
      <c r="K874" s="158">
        <v>0</v>
      </c>
      <c r="L874" s="154">
        <v>0</v>
      </c>
      <c r="M874" s="154">
        <v>0</v>
      </c>
      <c r="N874" s="154">
        <v>1</v>
      </c>
      <c r="O874" s="154">
        <v>0</v>
      </c>
      <c r="P874" s="154">
        <v>1</v>
      </c>
      <c r="Q874" s="154">
        <v>0</v>
      </c>
      <c r="R874" s="157">
        <v>0</v>
      </c>
      <c r="S874" s="154">
        <v>0</v>
      </c>
      <c r="T874" s="154">
        <v>1</v>
      </c>
      <c r="U874" s="154">
        <v>2</v>
      </c>
      <c r="V874" s="154">
        <v>0</v>
      </c>
      <c r="W874" s="157">
        <v>3</v>
      </c>
      <c r="X874" s="157">
        <v>4250</v>
      </c>
      <c r="Y874" s="184">
        <v>0</v>
      </c>
      <c r="Z874" s="154">
        <v>20</v>
      </c>
      <c r="AA874" s="154">
        <v>0</v>
      </c>
      <c r="AB874" s="154">
        <v>0</v>
      </c>
      <c r="AC874" s="154">
        <v>0</v>
      </c>
      <c r="AD874" s="154">
        <v>9</v>
      </c>
      <c r="AE874" s="154">
        <v>1</v>
      </c>
      <c r="AF874" s="154">
        <v>3</v>
      </c>
      <c r="AG874" s="157">
        <v>0</v>
      </c>
      <c r="AH874" s="157">
        <v>2</v>
      </c>
      <c r="AI874" s="157">
        <v>0</v>
      </c>
      <c r="AJ874" s="157">
        <v>2</v>
      </c>
      <c r="AK874" s="154">
        <v>0</v>
      </c>
      <c r="AL874" s="154">
        <v>0</v>
      </c>
      <c r="AM874" s="154">
        <v>0</v>
      </c>
      <c r="AN874" s="154">
        <v>0.5</v>
      </c>
      <c r="AO874" s="184">
        <v>1500</v>
      </c>
      <c r="AP874" s="154">
        <v>0.5</v>
      </c>
      <c r="AQ874" s="184">
        <v>20</v>
      </c>
      <c r="AR874" s="157">
        <v>0</v>
      </c>
      <c r="AS874" s="154">
        <v>92000028</v>
      </c>
      <c r="AT874" s="183" t="s">
        <v>199</v>
      </c>
      <c r="AU874" s="154" t="s">
        <v>1083</v>
      </c>
      <c r="AV874" s="158">
        <v>10000007</v>
      </c>
      <c r="AW874" s="158">
        <v>21202020</v>
      </c>
      <c r="AX874" s="183" t="s">
        <v>382</v>
      </c>
      <c r="AY874" s="157" t="s">
        <v>1041</v>
      </c>
      <c r="AZ874" s="156">
        <v>0</v>
      </c>
      <c r="BA874" s="156">
        <v>0</v>
      </c>
      <c r="BB874" s="193" t="str">
        <f t="shared" si="92"/>
        <v>每次向前方释放5个烈焰飓风，每个飓风可以对目标造成300%攻击伤害+4250点固定伤害,并使目标造成眩晕效果,持续1秒</v>
      </c>
      <c r="BC874" s="154">
        <v>0</v>
      </c>
      <c r="BD874" s="154">
        <v>0</v>
      </c>
      <c r="BE874" s="154">
        <v>0</v>
      </c>
      <c r="BF874" s="154">
        <v>0</v>
      </c>
      <c r="BG874" s="154">
        <v>0</v>
      </c>
      <c r="BH874" s="154">
        <v>0</v>
      </c>
      <c r="BI874" s="160">
        <v>0</v>
      </c>
      <c r="BJ874" s="157">
        <v>0</v>
      </c>
      <c r="BK874" s="157">
        <v>0</v>
      </c>
      <c r="BL874" s="157">
        <v>0</v>
      </c>
      <c r="BM874" s="157">
        <v>0</v>
      </c>
      <c r="BN874" s="157">
        <v>0</v>
      </c>
      <c r="BO874" s="157">
        <v>0</v>
      </c>
      <c r="BP874" s="8">
        <v>0</v>
      </c>
      <c r="BQ874" s="43">
        <v>0</v>
      </c>
    </row>
    <row r="875" spans="3:69" ht="19.5" customHeight="1">
      <c r="C875" s="154">
        <v>63022301</v>
      </c>
      <c r="D875" s="192" t="s">
        <v>710</v>
      </c>
      <c r="E875" s="184">
        <v>0</v>
      </c>
      <c r="F875" s="184">
        <v>63022301</v>
      </c>
      <c r="G875" s="154">
        <f t="shared" ref="G875:G877" si="93">C876</f>
        <v>63022302</v>
      </c>
      <c r="H875" s="156">
        <v>0</v>
      </c>
      <c r="I875" s="13">
        <v>30</v>
      </c>
      <c r="J875" s="16">
        <v>5</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25</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854</v>
      </c>
      <c r="AV875" s="184">
        <v>10003002</v>
      </c>
      <c r="AW875" s="184">
        <v>21202030</v>
      </c>
      <c r="AX875" s="192" t="s">
        <v>382</v>
      </c>
      <c r="AY875" s="192">
        <v>0</v>
      </c>
      <c r="AZ875" s="184">
        <v>0</v>
      </c>
      <c r="BA875" s="184">
        <v>0</v>
      </c>
      <c r="BB875" s="193" t="str">
        <f>"蓄力2秒,立即对目标范围内的怪物造成"&amp;W875*100&amp;"%攻击伤害+"&amp;X875&amp;"点固定伤害"&amp;",中途可随时取消蓄力直接释放,但是技能伤害会相应降低"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63022302</v>
      </c>
      <c r="D876" s="192" t="s">
        <v>710</v>
      </c>
      <c r="E876" s="184">
        <v>1</v>
      </c>
      <c r="F876" s="184">
        <v>63022301</v>
      </c>
      <c r="G876" s="154">
        <f t="shared" si="93"/>
        <v>63022303</v>
      </c>
      <c r="H876" s="156">
        <v>0</v>
      </c>
      <c r="I876" s="13">
        <v>37</v>
      </c>
      <c r="J876" s="16">
        <v>2</v>
      </c>
      <c r="K876" s="184">
        <v>0</v>
      </c>
      <c r="L876" s="184">
        <v>0</v>
      </c>
      <c r="M876" s="184">
        <v>0</v>
      </c>
      <c r="N876" s="184">
        <v>1</v>
      </c>
      <c r="O876" s="184">
        <v>2</v>
      </c>
      <c r="P876" s="184">
        <v>0</v>
      </c>
      <c r="Q876" s="184">
        <v>0</v>
      </c>
      <c r="R876" s="184">
        <v>0</v>
      </c>
      <c r="S876" s="184">
        <v>0</v>
      </c>
      <c r="T876" s="184">
        <v>1</v>
      </c>
      <c r="U876" s="184">
        <v>2</v>
      </c>
      <c r="V876" s="184">
        <v>0</v>
      </c>
      <c r="W876" s="157">
        <v>7.5</v>
      </c>
      <c r="X876" s="157">
        <v>1500</v>
      </c>
      <c r="Y876" s="184">
        <v>0</v>
      </c>
      <c r="Z876" s="184">
        <v>25</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854</v>
      </c>
      <c r="AV876" s="184">
        <v>10003002</v>
      </c>
      <c r="AW876" s="184">
        <v>21202030</v>
      </c>
      <c r="AX876" s="192" t="s">
        <v>382</v>
      </c>
      <c r="AY876" s="192">
        <v>0</v>
      </c>
      <c r="AZ876" s="184">
        <v>0</v>
      </c>
      <c r="BA876" s="184">
        <v>0</v>
      </c>
      <c r="BB876" s="193" t="str">
        <f t="shared" ref="BB876:BB880" si="94">"蓄力2秒,立即对目标范围内的怪物造成"&amp;W876*100&amp;"%攻击伤害+"&amp;X876&amp;"点固定伤害"&amp;",中途可随时取消蓄力直接释放,但是技能伤害会相应降低"</f>
        <v>蓄力2秒,立即对目标范围内的怪物造成750%攻击伤害+1500点固定伤害,中途可随时取消蓄力直接释放,但是技能伤害会相应降低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63022303</v>
      </c>
      <c r="D877" s="192" t="s">
        <v>710</v>
      </c>
      <c r="E877" s="184">
        <v>2</v>
      </c>
      <c r="F877" s="184">
        <v>63022301</v>
      </c>
      <c r="G877" s="154">
        <f t="shared" si="93"/>
        <v>63022304</v>
      </c>
      <c r="H877" s="156">
        <v>0</v>
      </c>
      <c r="I877" s="13">
        <v>42</v>
      </c>
      <c r="J877" s="16">
        <v>2</v>
      </c>
      <c r="K877" s="184">
        <v>0</v>
      </c>
      <c r="L877" s="184">
        <v>0</v>
      </c>
      <c r="M877" s="184">
        <v>0</v>
      </c>
      <c r="N877" s="184">
        <v>1</v>
      </c>
      <c r="O877" s="184">
        <v>2</v>
      </c>
      <c r="P877" s="184">
        <v>0</v>
      </c>
      <c r="Q877" s="184">
        <v>0</v>
      </c>
      <c r="R877" s="184">
        <v>0</v>
      </c>
      <c r="S877" s="184">
        <v>0</v>
      </c>
      <c r="T877" s="184">
        <v>1</v>
      </c>
      <c r="U877" s="184">
        <v>2</v>
      </c>
      <c r="V877" s="184">
        <v>0</v>
      </c>
      <c r="W877" s="157">
        <v>8.25</v>
      </c>
      <c r="X877" s="157">
        <v>3000</v>
      </c>
      <c r="Y877" s="184">
        <v>0</v>
      </c>
      <c r="Z877" s="184">
        <v>25</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854</v>
      </c>
      <c r="AV877" s="184">
        <v>10003002</v>
      </c>
      <c r="AW877" s="184">
        <v>21202030</v>
      </c>
      <c r="AX877" s="192" t="s">
        <v>382</v>
      </c>
      <c r="AY877" s="192">
        <v>0</v>
      </c>
      <c r="AZ877" s="184">
        <v>0</v>
      </c>
      <c r="BA877" s="184">
        <v>0</v>
      </c>
      <c r="BB877" s="193" t="str">
        <f t="shared" si="94"/>
        <v>蓄力2秒,立即对目标范围内的怪物造成825%攻击伤害+3000点固定伤害,中途可随时取消蓄力直接释放,但是技能伤害会相应降低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63022304</v>
      </c>
      <c r="D878" s="192" t="s">
        <v>710</v>
      </c>
      <c r="E878" s="184">
        <v>3</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v>
      </c>
      <c r="X878" s="157">
        <v>4500</v>
      </c>
      <c r="Y878" s="184">
        <v>0</v>
      </c>
      <c r="Z878" s="184">
        <v>25</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854</v>
      </c>
      <c r="AV878" s="184">
        <v>10003002</v>
      </c>
      <c r="AW878" s="184">
        <v>21202030</v>
      </c>
      <c r="AX878" s="192" t="s">
        <v>382</v>
      </c>
      <c r="AY878" s="192">
        <v>0</v>
      </c>
      <c r="AZ878" s="184">
        <v>0</v>
      </c>
      <c r="BA878" s="184">
        <v>0</v>
      </c>
      <c r="BB878" s="193" t="str">
        <f t="shared" si="94"/>
        <v>蓄力2秒,立即对目标范围内的怪物造成900%攻击伤害+4500点固定伤害,中途可随时取消蓄力直接释放,但是技能伤害会相应降低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63022305</v>
      </c>
      <c r="D879" s="192" t="s">
        <v>710</v>
      </c>
      <c r="E879" s="184">
        <v>4</v>
      </c>
      <c r="F879" s="184">
        <v>63022301</v>
      </c>
      <c r="G879" s="154">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9.75</v>
      </c>
      <c r="X879" s="157">
        <v>6500</v>
      </c>
      <c r="Y879" s="184">
        <v>0</v>
      </c>
      <c r="Z879" s="184">
        <v>25</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854</v>
      </c>
      <c r="AV879" s="184">
        <v>10003002</v>
      </c>
      <c r="AW879" s="184">
        <v>21202030</v>
      </c>
      <c r="AX879" s="192" t="s">
        <v>382</v>
      </c>
      <c r="AY879" s="192">
        <v>0</v>
      </c>
      <c r="AZ879" s="184">
        <v>0</v>
      </c>
      <c r="BA879" s="184">
        <v>0</v>
      </c>
      <c r="BB879" s="193" t="str">
        <f t="shared" si="94"/>
        <v>蓄力2秒,立即对目标范围内的怪物造成975%攻击伤害+6500点固定伤害,中途可随时取消蓄力直接释放,但是技能伤害会相应降低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19.5" customHeight="1">
      <c r="C880" s="154">
        <v>63022306</v>
      </c>
      <c r="D880" s="192" t="s">
        <v>710</v>
      </c>
      <c r="E880" s="184">
        <v>5</v>
      </c>
      <c r="F880" s="184">
        <v>63022301</v>
      </c>
      <c r="G880" s="158">
        <v>0</v>
      </c>
      <c r="H880" s="156">
        <v>0</v>
      </c>
      <c r="I880" s="16">
        <v>0</v>
      </c>
      <c r="J880" s="16">
        <v>0</v>
      </c>
      <c r="K880" s="184">
        <v>0</v>
      </c>
      <c r="L880" s="184">
        <v>0</v>
      </c>
      <c r="M880" s="184">
        <v>0</v>
      </c>
      <c r="N880" s="184">
        <v>1</v>
      </c>
      <c r="O880" s="184">
        <v>2</v>
      </c>
      <c r="P880" s="184">
        <v>0</v>
      </c>
      <c r="Q880" s="184">
        <v>0</v>
      </c>
      <c r="R880" s="184">
        <v>0</v>
      </c>
      <c r="S880" s="184">
        <v>0</v>
      </c>
      <c r="T880" s="184">
        <v>1</v>
      </c>
      <c r="U880" s="184">
        <v>2</v>
      </c>
      <c r="V880" s="184">
        <v>0</v>
      </c>
      <c r="W880" s="157">
        <v>10.5</v>
      </c>
      <c r="X880" s="157">
        <v>8500</v>
      </c>
      <c r="Y880" s="184">
        <v>0</v>
      </c>
      <c r="Z880" s="184">
        <v>25</v>
      </c>
      <c r="AA880" s="184">
        <v>0</v>
      </c>
      <c r="AB880" s="184">
        <v>0</v>
      </c>
      <c r="AC880" s="184">
        <v>0</v>
      </c>
      <c r="AD880" s="184">
        <v>9</v>
      </c>
      <c r="AE880" s="184">
        <v>1</v>
      </c>
      <c r="AF880" s="184">
        <v>3</v>
      </c>
      <c r="AG880" s="184">
        <v>2</v>
      </c>
      <c r="AH880" s="184">
        <v>2</v>
      </c>
      <c r="AI880" s="184">
        <v>0</v>
      </c>
      <c r="AJ880" s="184">
        <v>4</v>
      </c>
      <c r="AK880" s="184">
        <v>0</v>
      </c>
      <c r="AL880" s="184">
        <v>1.5</v>
      </c>
      <c r="AM880" s="184">
        <v>0</v>
      </c>
      <c r="AN880" s="184">
        <v>0</v>
      </c>
      <c r="AO880" s="184">
        <v>2000</v>
      </c>
      <c r="AP880" s="184">
        <v>0.25</v>
      </c>
      <c r="AQ880" s="184">
        <v>30</v>
      </c>
      <c r="AR880" s="184">
        <v>0</v>
      </c>
      <c r="AS880" s="184">
        <v>92002001</v>
      </c>
      <c r="AT880" s="183" t="s">
        <v>199</v>
      </c>
      <c r="AU880" s="184" t="s">
        <v>854</v>
      </c>
      <c r="AV880" s="184">
        <v>10003002</v>
      </c>
      <c r="AW880" s="184">
        <v>21202030</v>
      </c>
      <c r="AX880" s="192" t="s">
        <v>382</v>
      </c>
      <c r="AY880" s="192">
        <v>0</v>
      </c>
      <c r="AZ880" s="184">
        <v>0</v>
      </c>
      <c r="BA880" s="184">
        <v>0</v>
      </c>
      <c r="BB880" s="193" t="str">
        <f t="shared" si="94"/>
        <v>蓄力2秒,立即对目标范围内的怪物造成1050%攻击伤害+8500点固定伤害,中途可随时取消蓄力直接释放,但是技能伤害会相应降低</v>
      </c>
      <c r="BC880" s="184">
        <v>0</v>
      </c>
      <c r="BD880" s="184">
        <v>0</v>
      </c>
      <c r="BE880" s="184">
        <v>0</v>
      </c>
      <c r="BF880" s="184">
        <v>0</v>
      </c>
      <c r="BG880" s="184">
        <v>0</v>
      </c>
      <c r="BH880" s="184">
        <v>0</v>
      </c>
      <c r="BI880" s="195">
        <v>0</v>
      </c>
      <c r="BJ880" s="184">
        <v>0</v>
      </c>
      <c r="BK880" s="184">
        <v>0</v>
      </c>
      <c r="BL880" s="184">
        <v>0</v>
      </c>
      <c r="BM880" s="184">
        <v>0</v>
      </c>
      <c r="BN880" s="184">
        <v>0</v>
      </c>
      <c r="BO880" s="184">
        <v>0</v>
      </c>
      <c r="BP880" s="8">
        <v>0</v>
      </c>
      <c r="BQ880" s="43">
        <v>0</v>
      </c>
    </row>
    <row r="881" spans="3:69" ht="20.100000000000001" customHeight="1">
      <c r="C881" s="154">
        <v>63022401</v>
      </c>
      <c r="D881" s="183" t="s">
        <v>1084</v>
      </c>
      <c r="E881" s="154">
        <v>0</v>
      </c>
      <c r="F881" s="154">
        <v>63022401</v>
      </c>
      <c r="G881" s="154">
        <f t="shared" ref="G881:G883" si="95">C882</f>
        <v>63022402</v>
      </c>
      <c r="H881" s="156">
        <v>0</v>
      </c>
      <c r="I881" s="13">
        <v>35</v>
      </c>
      <c r="J881" s="16">
        <v>5</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30</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1085</v>
      </c>
      <c r="AT881" s="183" t="s">
        <v>400</v>
      </c>
      <c r="AU881" s="158" t="s">
        <v>982</v>
      </c>
      <c r="AV881" s="158">
        <v>10002001</v>
      </c>
      <c r="AW881" s="158">
        <v>21202040</v>
      </c>
      <c r="AX881" s="183" t="s">
        <v>232</v>
      </c>
      <c r="AY881" s="183" t="s">
        <v>262</v>
      </c>
      <c r="AZ881" s="156">
        <v>0</v>
      </c>
      <c r="BA881" s="156">
        <v>0</v>
      </c>
      <c r="BB881" s="189" t="str">
        <f>"对目标区域释放箭域,在此范围内的目标每秒造成"&amp;W881*100&amp;"%攻击伤害+"&amp;X881&amp;"点固定伤害,在剑域内的目标受到物理伤害会额外提升20%,并使其移动速度降低50%"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63022402</v>
      </c>
      <c r="D882" s="183" t="s">
        <v>1084</v>
      </c>
      <c r="E882" s="154">
        <v>1</v>
      </c>
      <c r="F882" s="154">
        <v>63022401</v>
      </c>
      <c r="G882" s="154">
        <f t="shared" si="95"/>
        <v>63022403</v>
      </c>
      <c r="H882" s="156">
        <v>0</v>
      </c>
      <c r="I882" s="13">
        <v>42</v>
      </c>
      <c r="J882" s="16">
        <v>2</v>
      </c>
      <c r="K882" s="154">
        <v>0</v>
      </c>
      <c r="L882" s="158">
        <v>0</v>
      </c>
      <c r="M882" s="158">
        <v>0</v>
      </c>
      <c r="N882" s="158">
        <v>1</v>
      </c>
      <c r="O882" s="158">
        <v>0</v>
      </c>
      <c r="P882" s="158">
        <v>0</v>
      </c>
      <c r="Q882" s="158">
        <v>0</v>
      </c>
      <c r="R882" s="157">
        <v>0</v>
      </c>
      <c r="S882" s="156">
        <v>0</v>
      </c>
      <c r="T882" s="154">
        <v>1</v>
      </c>
      <c r="U882" s="158">
        <v>1</v>
      </c>
      <c r="V882" s="158">
        <v>0</v>
      </c>
      <c r="W882" s="158">
        <v>1.1000000000000001</v>
      </c>
      <c r="X882" s="158">
        <v>600</v>
      </c>
      <c r="Y882" s="184">
        <v>0</v>
      </c>
      <c r="Z882" s="158">
        <v>30</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1085</v>
      </c>
      <c r="AT882" s="183" t="s">
        <v>400</v>
      </c>
      <c r="AU882" s="158" t="s">
        <v>982</v>
      </c>
      <c r="AV882" s="158">
        <v>10002001</v>
      </c>
      <c r="AW882" s="158">
        <v>21202040</v>
      </c>
      <c r="AX882" s="183" t="s">
        <v>232</v>
      </c>
      <c r="AY882" s="183" t="s">
        <v>262</v>
      </c>
      <c r="AZ882" s="156">
        <v>0</v>
      </c>
      <c r="BA882" s="156">
        <v>0</v>
      </c>
      <c r="BB882" s="189" t="str">
        <f t="shared" ref="BB882:BB886" si="96">"对目标区域释放箭域,在此范围内的目标每秒造成"&amp;W882*100&amp;"%攻击伤害+"&amp;X882&amp;"点固定伤害,在剑域内的目标受到物理伤害会额外提升20%,并使其移动速度降低50%"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63022403</v>
      </c>
      <c r="D883" s="183" t="s">
        <v>1084</v>
      </c>
      <c r="E883" s="154">
        <v>2</v>
      </c>
      <c r="F883" s="154">
        <v>63022401</v>
      </c>
      <c r="G883" s="154">
        <f t="shared" si="95"/>
        <v>63022404</v>
      </c>
      <c r="H883" s="156">
        <v>0</v>
      </c>
      <c r="I883" s="13">
        <v>47</v>
      </c>
      <c r="J883" s="16">
        <v>2</v>
      </c>
      <c r="K883" s="154">
        <v>0</v>
      </c>
      <c r="L883" s="158">
        <v>0</v>
      </c>
      <c r="M883" s="158">
        <v>0</v>
      </c>
      <c r="N883" s="158">
        <v>1</v>
      </c>
      <c r="O883" s="158">
        <v>0</v>
      </c>
      <c r="P883" s="158">
        <v>0</v>
      </c>
      <c r="Q883" s="158">
        <v>0</v>
      </c>
      <c r="R883" s="157">
        <v>0</v>
      </c>
      <c r="S883" s="156">
        <v>0</v>
      </c>
      <c r="T883" s="154">
        <v>1</v>
      </c>
      <c r="U883" s="158">
        <v>1</v>
      </c>
      <c r="V883" s="158">
        <v>0</v>
      </c>
      <c r="W883" s="158">
        <v>1.2</v>
      </c>
      <c r="X883" s="158">
        <v>960</v>
      </c>
      <c r="Y883" s="184">
        <v>0</v>
      </c>
      <c r="Z883" s="158">
        <v>30</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1085</v>
      </c>
      <c r="AT883" s="183" t="s">
        <v>400</v>
      </c>
      <c r="AU883" s="158" t="s">
        <v>982</v>
      </c>
      <c r="AV883" s="158">
        <v>10002001</v>
      </c>
      <c r="AW883" s="158">
        <v>21202040</v>
      </c>
      <c r="AX883" s="183" t="s">
        <v>232</v>
      </c>
      <c r="AY883" s="183" t="s">
        <v>262</v>
      </c>
      <c r="AZ883" s="156">
        <v>0</v>
      </c>
      <c r="BA883" s="156">
        <v>0</v>
      </c>
      <c r="BB883" s="189" t="str">
        <f t="shared" si="96"/>
        <v>对目标区域释放箭域,在此范围内的目标每秒造成120%攻击伤害+960点固定伤害,在剑域内的目标受到物理伤害会额外提升20%,并使其移动速度降低50%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63022404</v>
      </c>
      <c r="D884" s="183" t="s">
        <v>1084</v>
      </c>
      <c r="E884" s="154">
        <v>3</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1.3</v>
      </c>
      <c r="X884" s="158">
        <v>1380</v>
      </c>
      <c r="Y884" s="184">
        <v>0</v>
      </c>
      <c r="Z884" s="158">
        <v>30</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1086</v>
      </c>
      <c r="AT884" s="183" t="s">
        <v>400</v>
      </c>
      <c r="AU884" s="158" t="s">
        <v>982</v>
      </c>
      <c r="AV884" s="158">
        <v>10002001</v>
      </c>
      <c r="AW884" s="158">
        <v>21202040</v>
      </c>
      <c r="AX884" s="183" t="s">
        <v>232</v>
      </c>
      <c r="AY884" s="183" t="s">
        <v>262</v>
      </c>
      <c r="AZ884" s="156">
        <v>0</v>
      </c>
      <c r="BA884" s="156">
        <v>0</v>
      </c>
      <c r="BB884" s="189" t="str">
        <f t="shared" si="96"/>
        <v>对目标区域释放箭域,在此范围内的目标每秒造成130%攻击伤害+1380点固定伤害,在剑域内的目标受到物理伤害会额外提升20%,并使其移动速度降低50%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63022405</v>
      </c>
      <c r="D885" s="183" t="s">
        <v>1084</v>
      </c>
      <c r="E885" s="154">
        <v>4</v>
      </c>
      <c r="F885" s="154">
        <v>63022401</v>
      </c>
      <c r="G885" s="154">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1.4</v>
      </c>
      <c r="X885" s="158">
        <v>1860</v>
      </c>
      <c r="Y885" s="184">
        <v>0</v>
      </c>
      <c r="Z885" s="158">
        <v>30</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1086</v>
      </c>
      <c r="AT885" s="183" t="s">
        <v>400</v>
      </c>
      <c r="AU885" s="158" t="s">
        <v>982</v>
      </c>
      <c r="AV885" s="158">
        <v>10002001</v>
      </c>
      <c r="AW885" s="158">
        <v>21202040</v>
      </c>
      <c r="AX885" s="183" t="s">
        <v>232</v>
      </c>
      <c r="AY885" s="183" t="s">
        <v>262</v>
      </c>
      <c r="AZ885" s="156">
        <v>0</v>
      </c>
      <c r="BA885" s="156">
        <v>0</v>
      </c>
      <c r="BB885" s="189" t="str">
        <f t="shared" si="96"/>
        <v>对目标区域释放箭域,在此范围内的目标每秒造成140%攻击伤害+1860点固定伤害,在剑域内的目标受到物理伤害会额外提升20%,并使其移动速度降低50%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63022406</v>
      </c>
      <c r="D886" s="183" t="s">
        <v>1084</v>
      </c>
      <c r="E886" s="154">
        <v>5</v>
      </c>
      <c r="F886" s="154">
        <v>63022401</v>
      </c>
      <c r="G886" s="158">
        <v>0</v>
      </c>
      <c r="H886" s="156">
        <v>0</v>
      </c>
      <c r="I886" s="16">
        <v>0</v>
      </c>
      <c r="J886" s="16">
        <v>0</v>
      </c>
      <c r="K886" s="154">
        <v>0</v>
      </c>
      <c r="L886" s="158">
        <v>0</v>
      </c>
      <c r="M886" s="158">
        <v>0</v>
      </c>
      <c r="N886" s="158">
        <v>1</v>
      </c>
      <c r="O886" s="158">
        <v>0</v>
      </c>
      <c r="P886" s="158">
        <v>0</v>
      </c>
      <c r="Q886" s="158">
        <v>0</v>
      </c>
      <c r="R886" s="157">
        <v>0</v>
      </c>
      <c r="S886" s="156">
        <v>0</v>
      </c>
      <c r="T886" s="154">
        <v>1</v>
      </c>
      <c r="U886" s="158">
        <v>1</v>
      </c>
      <c r="V886" s="158">
        <v>0</v>
      </c>
      <c r="W886" s="158">
        <v>1.5</v>
      </c>
      <c r="X886" s="158">
        <v>2460</v>
      </c>
      <c r="Y886" s="184">
        <v>0</v>
      </c>
      <c r="Z886" s="158">
        <v>30</v>
      </c>
      <c r="AA886" s="158">
        <v>0</v>
      </c>
      <c r="AB886" s="158">
        <v>0</v>
      </c>
      <c r="AC886" s="158">
        <v>0</v>
      </c>
      <c r="AD886" s="157">
        <v>9</v>
      </c>
      <c r="AE886" s="158">
        <v>1</v>
      </c>
      <c r="AF886" s="158">
        <v>5</v>
      </c>
      <c r="AG886" s="157">
        <v>2</v>
      </c>
      <c r="AH886" s="157">
        <v>1</v>
      </c>
      <c r="AI886" s="157">
        <v>0</v>
      </c>
      <c r="AJ886" s="157">
        <v>10</v>
      </c>
      <c r="AK886" s="158">
        <v>0</v>
      </c>
      <c r="AL886" s="158">
        <v>0</v>
      </c>
      <c r="AM886" s="158">
        <v>0</v>
      </c>
      <c r="AN886" s="157">
        <v>0.25</v>
      </c>
      <c r="AO886" s="158">
        <v>6000</v>
      </c>
      <c r="AP886" s="158">
        <v>0.5</v>
      </c>
      <c r="AQ886" s="158">
        <v>0</v>
      </c>
      <c r="AR886" s="157">
        <v>0</v>
      </c>
      <c r="AS886" s="183" t="s">
        <v>1087</v>
      </c>
      <c r="AT886" s="183" t="s">
        <v>400</v>
      </c>
      <c r="AU886" s="158" t="s">
        <v>982</v>
      </c>
      <c r="AV886" s="158">
        <v>10002001</v>
      </c>
      <c r="AW886" s="158">
        <v>21202040</v>
      </c>
      <c r="AX886" s="183" t="s">
        <v>232</v>
      </c>
      <c r="AY886" s="183" t="s">
        <v>262</v>
      </c>
      <c r="AZ886" s="156">
        <v>0</v>
      </c>
      <c r="BA886" s="156">
        <v>0</v>
      </c>
      <c r="BB886" s="189" t="str">
        <f t="shared" si="96"/>
        <v>对目标区域释放箭域,在此范围内的目标每秒造成150%攻击伤害+2460点固定伤害,在剑域内的目标受到物理伤害会额外提升20%,并使其移动速度降低50%</v>
      </c>
      <c r="BC886" s="158">
        <v>0</v>
      </c>
      <c r="BD886" s="154">
        <v>0</v>
      </c>
      <c r="BE886" s="158">
        <v>0</v>
      </c>
      <c r="BF886" s="158">
        <v>0</v>
      </c>
      <c r="BG886" s="158">
        <v>0</v>
      </c>
      <c r="BH886" s="158">
        <v>0</v>
      </c>
      <c r="BI886" s="160">
        <v>0</v>
      </c>
      <c r="BJ886" s="157">
        <v>0</v>
      </c>
      <c r="BK886" s="157">
        <v>0</v>
      </c>
      <c r="BL886" s="157">
        <v>0</v>
      </c>
      <c r="BM886" s="157">
        <v>0</v>
      </c>
      <c r="BN886" s="157">
        <v>0</v>
      </c>
      <c r="BO886" s="157">
        <v>0</v>
      </c>
      <c r="BP886" s="8">
        <v>0</v>
      </c>
      <c r="BQ886" s="43">
        <v>0</v>
      </c>
    </row>
    <row r="887" spans="3:69" ht="20.100000000000001" customHeight="1">
      <c r="C887" s="154">
        <v>63023101</v>
      </c>
      <c r="D887" s="182" t="s">
        <v>1088</v>
      </c>
      <c r="E887" s="154">
        <v>0</v>
      </c>
      <c r="F887" s="157">
        <v>63023101</v>
      </c>
      <c r="G887" s="154">
        <f t="shared" ref="G887:G889" si="97">C888</f>
        <v>63023102</v>
      </c>
      <c r="H887" s="156">
        <v>0</v>
      </c>
      <c r="I887" s="13">
        <v>18</v>
      </c>
      <c r="J887" s="13">
        <v>5</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84">
        <v>0</v>
      </c>
      <c r="Z887" s="157">
        <v>15</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1089</v>
      </c>
      <c r="AS887" s="306" t="s">
        <v>1090</v>
      </c>
      <c r="AT887" s="183" t="s">
        <v>886</v>
      </c>
      <c r="AU887" s="157" t="s">
        <v>1091</v>
      </c>
      <c r="AV887" s="157" t="s">
        <v>160</v>
      </c>
      <c r="AW887" s="157">
        <v>21203010</v>
      </c>
      <c r="AX887" s="182" t="s">
        <v>162</v>
      </c>
      <c r="AY887" s="157">
        <v>0</v>
      </c>
      <c r="AZ887" s="157">
        <v>0</v>
      </c>
      <c r="BA887" s="157">
        <v>0</v>
      </c>
      <c r="BB887" s="194" t="s">
        <v>1092</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63023102</v>
      </c>
      <c r="D888" s="182" t="s">
        <v>1088</v>
      </c>
      <c r="E888" s="154">
        <v>1</v>
      </c>
      <c r="F888" s="157">
        <v>63023101</v>
      </c>
      <c r="G888" s="154">
        <f t="shared" si="97"/>
        <v>63023103</v>
      </c>
      <c r="H888" s="156">
        <v>0</v>
      </c>
      <c r="I888" s="13">
        <v>27</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15</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1089</v>
      </c>
      <c r="AS888" s="306" t="s">
        <v>1090</v>
      </c>
      <c r="AT888" s="183" t="s">
        <v>886</v>
      </c>
      <c r="AU888" s="157" t="s">
        <v>1091</v>
      </c>
      <c r="AV888" s="157" t="s">
        <v>160</v>
      </c>
      <c r="AW888" s="157">
        <v>21203010</v>
      </c>
      <c r="AX888" s="182" t="s">
        <v>162</v>
      </c>
      <c r="AY888" s="157">
        <v>0</v>
      </c>
      <c r="AZ888" s="157">
        <v>0</v>
      </c>
      <c r="BA888" s="157">
        <v>0</v>
      </c>
      <c r="BB888" s="194" t="s">
        <v>1092</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63023103</v>
      </c>
      <c r="D889" s="182" t="s">
        <v>1088</v>
      </c>
      <c r="E889" s="154">
        <v>2</v>
      </c>
      <c r="F889" s="157">
        <v>63023101</v>
      </c>
      <c r="G889" s="154">
        <f t="shared" si="97"/>
        <v>63023104</v>
      </c>
      <c r="H889" s="156">
        <v>0</v>
      </c>
      <c r="I889" s="13">
        <v>32</v>
      </c>
      <c r="J889" s="13">
        <v>2</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15</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183" t="s">
        <v>1093</v>
      </c>
      <c r="AS889" s="306" t="s">
        <v>1094</v>
      </c>
      <c r="AT889" s="183" t="s">
        <v>886</v>
      </c>
      <c r="AU889" s="157" t="s">
        <v>1091</v>
      </c>
      <c r="AV889" s="157" t="s">
        <v>160</v>
      </c>
      <c r="AW889" s="157">
        <v>21203010</v>
      </c>
      <c r="AX889" s="182" t="s">
        <v>162</v>
      </c>
      <c r="AY889" s="157">
        <v>0</v>
      </c>
      <c r="AZ889" s="157">
        <v>0</v>
      </c>
      <c r="BA889" s="157">
        <v>0</v>
      </c>
      <c r="BB889" s="194" t="s">
        <v>1095</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63023104</v>
      </c>
      <c r="D890" s="182" t="s">
        <v>1088</v>
      </c>
      <c r="E890" s="154">
        <v>3</v>
      </c>
      <c r="F890" s="157">
        <v>63023101</v>
      </c>
      <c r="G890" s="154">
        <v>0</v>
      </c>
      <c r="H890" s="156">
        <v>0</v>
      </c>
      <c r="I890" s="13">
        <v>0</v>
      </c>
      <c r="J890" s="162">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15</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306" t="s">
        <v>1096</v>
      </c>
      <c r="AS890" s="306" t="s">
        <v>1097</v>
      </c>
      <c r="AT890" s="183" t="s">
        <v>886</v>
      </c>
      <c r="AU890" s="157" t="s">
        <v>1091</v>
      </c>
      <c r="AV890" s="157" t="s">
        <v>160</v>
      </c>
      <c r="AW890" s="157">
        <v>21203010</v>
      </c>
      <c r="AX890" s="182" t="s">
        <v>162</v>
      </c>
      <c r="AY890" s="157">
        <v>0</v>
      </c>
      <c r="AZ890" s="157">
        <v>0</v>
      </c>
      <c r="BA890" s="157">
        <v>0</v>
      </c>
      <c r="BB890" s="194" t="s">
        <v>1098</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63023105</v>
      </c>
      <c r="D891" s="182" t="s">
        <v>1088</v>
      </c>
      <c r="E891" s="154">
        <v>4</v>
      </c>
      <c r="F891" s="157">
        <v>63023101</v>
      </c>
      <c r="G891" s="154">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15</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1099</v>
      </c>
      <c r="AS891" s="306" t="s">
        <v>1100</v>
      </c>
      <c r="AT891" s="183" t="s">
        <v>886</v>
      </c>
      <c r="AU891" s="157" t="s">
        <v>1091</v>
      </c>
      <c r="AV891" s="157" t="s">
        <v>160</v>
      </c>
      <c r="AW891" s="157">
        <v>21203010</v>
      </c>
      <c r="AX891" s="182" t="s">
        <v>162</v>
      </c>
      <c r="AY891" s="157">
        <v>0</v>
      </c>
      <c r="AZ891" s="157">
        <v>0</v>
      </c>
      <c r="BA891" s="157">
        <v>0</v>
      </c>
      <c r="BB891" s="194" t="s">
        <v>1101</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63023106</v>
      </c>
      <c r="D892" s="182" t="s">
        <v>1088</v>
      </c>
      <c r="E892" s="154">
        <v>5</v>
      </c>
      <c r="F892" s="157">
        <v>63023101</v>
      </c>
      <c r="G892" s="158">
        <v>0</v>
      </c>
      <c r="H892" s="156">
        <v>0</v>
      </c>
      <c r="I892" s="13">
        <v>0</v>
      </c>
      <c r="J892" s="13">
        <v>0</v>
      </c>
      <c r="K892" s="154">
        <v>0</v>
      </c>
      <c r="L892" s="157">
        <v>0</v>
      </c>
      <c r="M892" s="157">
        <v>0</v>
      </c>
      <c r="N892" s="157">
        <v>1</v>
      </c>
      <c r="O892" s="157">
        <v>0</v>
      </c>
      <c r="P892" s="157">
        <v>0</v>
      </c>
      <c r="Q892" s="157">
        <v>0</v>
      </c>
      <c r="R892" s="157">
        <v>0</v>
      </c>
      <c r="S892" s="157">
        <v>0</v>
      </c>
      <c r="T892" s="154">
        <v>1</v>
      </c>
      <c r="U892" s="157">
        <v>2</v>
      </c>
      <c r="V892" s="157">
        <v>0</v>
      </c>
      <c r="W892" s="158">
        <v>0</v>
      </c>
      <c r="X892" s="158">
        <v>0</v>
      </c>
      <c r="Y892" s="157">
        <v>0</v>
      </c>
      <c r="Z892" s="157">
        <v>15</v>
      </c>
      <c r="AA892" s="157">
        <v>0</v>
      </c>
      <c r="AB892" s="158">
        <v>0</v>
      </c>
      <c r="AC892" s="157">
        <v>0</v>
      </c>
      <c r="AD892" s="158">
        <v>15</v>
      </c>
      <c r="AE892" s="157">
        <v>1</v>
      </c>
      <c r="AF892" s="158">
        <v>20</v>
      </c>
      <c r="AG892" s="157">
        <v>2</v>
      </c>
      <c r="AH892" s="157">
        <v>1</v>
      </c>
      <c r="AI892" s="157">
        <v>1</v>
      </c>
      <c r="AJ892" s="157">
        <v>6</v>
      </c>
      <c r="AK892" s="157">
        <v>0</v>
      </c>
      <c r="AL892" s="157">
        <v>0</v>
      </c>
      <c r="AM892" s="157">
        <v>0</v>
      </c>
      <c r="AN892" s="158">
        <v>0.25</v>
      </c>
      <c r="AO892" s="158">
        <v>2000</v>
      </c>
      <c r="AP892" s="157">
        <v>0.1</v>
      </c>
      <c r="AQ892" s="157">
        <v>0</v>
      </c>
      <c r="AR892" s="183" t="s">
        <v>1102</v>
      </c>
      <c r="AS892" s="306" t="s">
        <v>1103</v>
      </c>
      <c r="AT892" s="183" t="s">
        <v>886</v>
      </c>
      <c r="AU892" s="157" t="s">
        <v>1091</v>
      </c>
      <c r="AV892" s="157" t="s">
        <v>160</v>
      </c>
      <c r="AW892" s="157">
        <v>21203010</v>
      </c>
      <c r="AX892" s="182" t="s">
        <v>162</v>
      </c>
      <c r="AY892" s="157">
        <v>0</v>
      </c>
      <c r="AZ892" s="157">
        <v>0</v>
      </c>
      <c r="BA892" s="157">
        <v>0</v>
      </c>
      <c r="BB892" s="194" t="s">
        <v>1104</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63023201</v>
      </c>
      <c r="D893" s="182" t="s">
        <v>1105</v>
      </c>
      <c r="E893" s="154">
        <v>0</v>
      </c>
      <c r="F893" s="154">
        <v>63023201</v>
      </c>
      <c r="G893" s="154">
        <f t="shared" ref="G893:G895" si="98">C894</f>
        <v>63023202</v>
      </c>
      <c r="H893" s="156">
        <v>0</v>
      </c>
      <c r="I893" s="13">
        <v>25</v>
      </c>
      <c r="J893" s="13">
        <v>5</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20</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886</v>
      </c>
      <c r="AU893" s="157" t="s">
        <v>941</v>
      </c>
      <c r="AV893" s="157">
        <v>21203020</v>
      </c>
      <c r="AW893" s="157">
        <v>21203020</v>
      </c>
      <c r="AX893" s="182" t="s">
        <v>162</v>
      </c>
      <c r="AY893" s="157">
        <v>0</v>
      </c>
      <c r="AZ893" s="156">
        <v>0</v>
      </c>
      <c r="BA893" s="156">
        <v>0</v>
      </c>
      <c r="BB893" s="189" t="str">
        <f t="shared" ref="BB893:BB895" si="99">"立即对目标区域的怪物造成"&amp;W893*100&amp;"%攻击伤害+"&amp;X893&amp;"点固定伤害,并让其附带一个狩猎印记,使其受到伤害额外提升20%,持续15秒"</f>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63023202</v>
      </c>
      <c r="D894" s="182" t="s">
        <v>1105</v>
      </c>
      <c r="E894" s="154">
        <v>1</v>
      </c>
      <c r="F894" s="154">
        <v>63023201</v>
      </c>
      <c r="G894" s="154">
        <f t="shared" si="98"/>
        <v>63023203</v>
      </c>
      <c r="H894" s="156">
        <v>0</v>
      </c>
      <c r="I894" s="13">
        <v>32</v>
      </c>
      <c r="J894" s="13">
        <v>2</v>
      </c>
      <c r="K894" s="154">
        <v>0</v>
      </c>
      <c r="L894" s="157">
        <v>0</v>
      </c>
      <c r="M894" s="157">
        <v>0</v>
      </c>
      <c r="N894" s="157">
        <v>1</v>
      </c>
      <c r="O894" s="157">
        <v>0</v>
      </c>
      <c r="P894" s="157">
        <v>0</v>
      </c>
      <c r="Q894" s="157">
        <v>0</v>
      </c>
      <c r="R894" s="157">
        <v>0</v>
      </c>
      <c r="S894" s="157">
        <v>0</v>
      </c>
      <c r="T894" s="154">
        <v>1</v>
      </c>
      <c r="U894" s="157">
        <v>2</v>
      </c>
      <c r="V894" s="157">
        <v>0</v>
      </c>
      <c r="W894" s="158">
        <v>2</v>
      </c>
      <c r="X894" s="158">
        <v>900</v>
      </c>
      <c r="Y894" s="157">
        <v>0</v>
      </c>
      <c r="Z894" s="157">
        <v>20</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886</v>
      </c>
      <c r="AU894" s="157" t="s">
        <v>941</v>
      </c>
      <c r="AV894" s="157">
        <v>21203020</v>
      </c>
      <c r="AW894" s="157">
        <v>21203020</v>
      </c>
      <c r="AX894" s="182" t="s">
        <v>162</v>
      </c>
      <c r="AY894" s="157">
        <v>0</v>
      </c>
      <c r="AZ894" s="156">
        <v>0</v>
      </c>
      <c r="BA894" s="156">
        <v>0</v>
      </c>
      <c r="BB894" s="189" t="str">
        <f t="shared" si="99"/>
        <v>立即对目标区域的怪物造成200%攻击伤害+900点固定伤害,并让其附带一个狩猎印记,使其受到伤害额外提升20%,持续15秒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63023203</v>
      </c>
      <c r="D895" s="182" t="s">
        <v>1105</v>
      </c>
      <c r="E895" s="154">
        <v>2</v>
      </c>
      <c r="F895" s="154">
        <v>63023201</v>
      </c>
      <c r="G895" s="154">
        <f t="shared" si="98"/>
        <v>63023204</v>
      </c>
      <c r="H895" s="156">
        <v>0</v>
      </c>
      <c r="I895" s="13">
        <v>37</v>
      </c>
      <c r="J895" s="13">
        <v>2</v>
      </c>
      <c r="K895" s="154">
        <v>0</v>
      </c>
      <c r="L895" s="157">
        <v>0</v>
      </c>
      <c r="M895" s="157">
        <v>0</v>
      </c>
      <c r="N895" s="157">
        <v>1</v>
      </c>
      <c r="O895" s="157">
        <v>0</v>
      </c>
      <c r="P895" s="157">
        <v>0</v>
      </c>
      <c r="Q895" s="157">
        <v>0</v>
      </c>
      <c r="R895" s="157">
        <v>0</v>
      </c>
      <c r="S895" s="157">
        <v>0</v>
      </c>
      <c r="T895" s="154">
        <v>1</v>
      </c>
      <c r="U895" s="157">
        <v>2</v>
      </c>
      <c r="V895" s="157">
        <v>0</v>
      </c>
      <c r="W895" s="158">
        <v>2.25</v>
      </c>
      <c r="X895" s="158">
        <v>1800</v>
      </c>
      <c r="Y895" s="157">
        <v>0</v>
      </c>
      <c r="Z895" s="157">
        <v>20</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92033003</v>
      </c>
      <c r="AT895" s="183" t="s">
        <v>886</v>
      </c>
      <c r="AU895" s="157" t="s">
        <v>941</v>
      </c>
      <c r="AV895" s="157">
        <v>21203020</v>
      </c>
      <c r="AW895" s="157">
        <v>21203020</v>
      </c>
      <c r="AX895" s="182" t="s">
        <v>162</v>
      </c>
      <c r="AY895" s="157">
        <v>0</v>
      </c>
      <c r="AZ895" s="156">
        <v>0</v>
      </c>
      <c r="BA895" s="156">
        <v>0</v>
      </c>
      <c r="BB895" s="189" t="str">
        <f t="shared" si="99"/>
        <v>立即对目标区域的怪物造成225%攻击伤害+1800点固定伤害,并让其附带一个狩猎印记,使其受到伤害额外提升20%,持续15秒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63023204</v>
      </c>
      <c r="D896" s="182" t="s">
        <v>1105</v>
      </c>
      <c r="E896" s="154">
        <v>3</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2.5</v>
      </c>
      <c r="X896" s="158">
        <v>2800</v>
      </c>
      <c r="Y896" s="157">
        <v>0</v>
      </c>
      <c r="Z896" s="157">
        <v>20</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886</v>
      </c>
      <c r="AU896" s="157" t="s">
        <v>941</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立即对目标区域的怪物造成250%攻击伤害+2800点固定伤害,并让其附带一个狩猎印记,使其受到伤害额外提升25%,持续15秒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63023205</v>
      </c>
      <c r="D897" s="182" t="s">
        <v>1105</v>
      </c>
      <c r="E897" s="154">
        <v>4</v>
      </c>
      <c r="F897" s="154">
        <v>63023201</v>
      </c>
      <c r="G897" s="154">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2.75</v>
      </c>
      <c r="X897" s="158">
        <v>4000</v>
      </c>
      <c r="Y897" s="157">
        <v>0</v>
      </c>
      <c r="Z897" s="157">
        <v>20</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92033004</v>
      </c>
      <c r="AT897" s="183" t="s">
        <v>886</v>
      </c>
      <c r="AU897" s="157" t="s">
        <v>941</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"立即对目标区域的怪物造成"&amp;W897*100&amp;"%攻击伤害+"&amp;X897&amp;"点固定伤害,并让其附带一个狩猎印记,使其受到伤害额外提升25%,持续15秒"</f>
        <v>立即对目标区域的怪物造成275%攻击伤害+4000点固定伤害,并让其附带一个狩猎印记,使其受到伤害额外提升25%,持续15秒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20.100000000000001" customHeight="1">
      <c r="C898" s="154">
        <v>63023206</v>
      </c>
      <c r="D898" s="182" t="s">
        <v>1105</v>
      </c>
      <c r="E898" s="154">
        <v>5</v>
      </c>
      <c r="F898" s="154">
        <v>63023201</v>
      </c>
      <c r="G898" s="158">
        <v>0</v>
      </c>
      <c r="H898" s="156">
        <v>0</v>
      </c>
      <c r="I898" s="13">
        <v>0</v>
      </c>
      <c r="J898" s="13">
        <v>0</v>
      </c>
      <c r="K898" s="154">
        <v>0</v>
      </c>
      <c r="L898" s="157">
        <v>0</v>
      </c>
      <c r="M898" s="157">
        <v>0</v>
      </c>
      <c r="N898" s="157">
        <v>1</v>
      </c>
      <c r="O898" s="157">
        <v>0</v>
      </c>
      <c r="P898" s="157">
        <v>0</v>
      </c>
      <c r="Q898" s="157">
        <v>0</v>
      </c>
      <c r="R898" s="157">
        <v>0</v>
      </c>
      <c r="S898" s="157">
        <v>0</v>
      </c>
      <c r="T898" s="154">
        <v>1</v>
      </c>
      <c r="U898" s="157">
        <v>2</v>
      </c>
      <c r="V898" s="157">
        <v>0</v>
      </c>
      <c r="W898" s="158">
        <v>3</v>
      </c>
      <c r="X898" s="158">
        <v>5200</v>
      </c>
      <c r="Y898" s="157">
        <v>0</v>
      </c>
      <c r="Z898" s="157">
        <v>20</v>
      </c>
      <c r="AA898" s="157">
        <v>0</v>
      </c>
      <c r="AB898" s="157">
        <v>0</v>
      </c>
      <c r="AC898" s="157">
        <v>0</v>
      </c>
      <c r="AD898" s="157">
        <v>10</v>
      </c>
      <c r="AE898" s="157">
        <v>0</v>
      </c>
      <c r="AF898" s="158">
        <v>4</v>
      </c>
      <c r="AG898" s="157">
        <v>2</v>
      </c>
      <c r="AH898" s="157">
        <v>1</v>
      </c>
      <c r="AI898" s="157">
        <v>0</v>
      </c>
      <c r="AJ898" s="157">
        <v>8</v>
      </c>
      <c r="AK898" s="157">
        <v>0</v>
      </c>
      <c r="AL898" s="157">
        <v>0</v>
      </c>
      <c r="AM898" s="157">
        <v>0</v>
      </c>
      <c r="AN898" s="157">
        <v>0.25</v>
      </c>
      <c r="AO898" s="157">
        <v>1000</v>
      </c>
      <c r="AP898" s="157">
        <v>0</v>
      </c>
      <c r="AQ898" s="157">
        <v>0</v>
      </c>
      <c r="AR898" s="157">
        <v>0</v>
      </c>
      <c r="AS898" s="157">
        <v>92033005</v>
      </c>
      <c r="AT898" s="183" t="s">
        <v>886</v>
      </c>
      <c r="AU898" s="157" t="s">
        <v>941</v>
      </c>
      <c r="AV898" s="157">
        <v>21203020</v>
      </c>
      <c r="AW898" s="157">
        <v>21203020</v>
      </c>
      <c r="AX898" s="182" t="s">
        <v>162</v>
      </c>
      <c r="AY898" s="157">
        <v>0</v>
      </c>
      <c r="AZ898" s="156">
        <v>0</v>
      </c>
      <c r="BA898" s="156">
        <v>0</v>
      </c>
      <c r="BB898" s="189" t="str">
        <f>"立即对目标区域的怪物造成"&amp;W898*100&amp;"%攻击伤害+"&amp;X898&amp;"点固定伤害,并让其附带一个狩猎印记,使其受到伤害额外提升30%,持续15秒"</f>
        <v>立即对目标区域的怪物造成300%攻击伤害+5200点固定伤害,并让其附带一个狩猎印记,使其受到伤害额外提升30%,持续15秒</v>
      </c>
      <c r="BC898" s="157">
        <v>0</v>
      </c>
      <c r="BD898" s="154">
        <v>0</v>
      </c>
      <c r="BE898" s="157">
        <v>0</v>
      </c>
      <c r="BF898" s="157">
        <v>0</v>
      </c>
      <c r="BG898" s="157">
        <v>0</v>
      </c>
      <c r="BH898" s="157">
        <v>0</v>
      </c>
      <c r="BI898" s="160">
        <v>0</v>
      </c>
      <c r="BJ898" s="157">
        <v>0</v>
      </c>
      <c r="BK898" s="157">
        <v>0</v>
      </c>
      <c r="BL898" s="157">
        <v>0</v>
      </c>
      <c r="BM898" s="157">
        <v>0</v>
      </c>
      <c r="BN898" s="157">
        <v>0</v>
      </c>
      <c r="BO898" s="157">
        <v>0</v>
      </c>
      <c r="BP898" s="8">
        <v>0</v>
      </c>
      <c r="BQ898" s="43">
        <v>0</v>
      </c>
    </row>
    <row r="899" spans="3:69" ht="19.5" customHeight="1">
      <c r="C899" s="154">
        <v>63023301</v>
      </c>
      <c r="D899" s="17" t="s">
        <v>1106</v>
      </c>
      <c r="E899" s="158">
        <v>0</v>
      </c>
      <c r="F899" s="158">
        <v>66001002</v>
      </c>
      <c r="G899" s="154">
        <f t="shared" ref="G899:G901" si="100">C900</f>
        <v>63023302</v>
      </c>
      <c r="H899" s="156">
        <v>0</v>
      </c>
      <c r="I899" s="13">
        <v>30</v>
      </c>
      <c r="J899" s="16">
        <v>5</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25</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63023302</v>
      </c>
      <c r="D900" s="17" t="s">
        <v>1106</v>
      </c>
      <c r="E900" s="158">
        <v>1</v>
      </c>
      <c r="F900" s="158">
        <v>66001002</v>
      </c>
      <c r="G900" s="154">
        <f t="shared" si="100"/>
        <v>63023303</v>
      </c>
      <c r="H900" s="156">
        <v>0</v>
      </c>
      <c r="I900" s="13">
        <v>37</v>
      </c>
      <c r="J900" s="16">
        <v>2</v>
      </c>
      <c r="K900" s="13">
        <v>0</v>
      </c>
      <c r="L900" s="16">
        <v>0</v>
      </c>
      <c r="M900" s="16">
        <v>0</v>
      </c>
      <c r="N900" s="16">
        <v>1</v>
      </c>
      <c r="O900" s="16">
        <v>0</v>
      </c>
      <c r="P900" s="16">
        <v>0</v>
      </c>
      <c r="Q900" s="16">
        <v>0</v>
      </c>
      <c r="R900" s="8">
        <v>0</v>
      </c>
      <c r="S900" s="15">
        <v>0</v>
      </c>
      <c r="T900" s="13">
        <v>1</v>
      </c>
      <c r="U900" s="16">
        <v>2</v>
      </c>
      <c r="V900" s="16">
        <v>0</v>
      </c>
      <c r="W900" s="158">
        <v>2</v>
      </c>
      <c r="X900" s="158">
        <v>900</v>
      </c>
      <c r="Y900" s="16">
        <v>0</v>
      </c>
      <c r="Z900" s="16">
        <v>25</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ref="BB900:BB904" si="101">"野兽怒吼发出的烈焰,对指定区域内的目标造成"&amp;W900*100&amp;"%攻击伤害+"&amp;X900&amp;"点固定伤害,并眩晕目标1.5秒"</f>
        <v>野兽怒吼发出的烈焰,对指定区域内的目标造成200%攻击伤害+900点固定伤害,并眩晕目标1.5秒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63023303</v>
      </c>
      <c r="D901" s="17" t="s">
        <v>1106</v>
      </c>
      <c r="E901" s="158">
        <v>2</v>
      </c>
      <c r="F901" s="158">
        <v>66001002</v>
      </c>
      <c r="G901" s="154">
        <f t="shared" si="100"/>
        <v>63023304</v>
      </c>
      <c r="H901" s="156">
        <v>0</v>
      </c>
      <c r="I901" s="13">
        <v>42</v>
      </c>
      <c r="J901" s="16">
        <v>2</v>
      </c>
      <c r="K901" s="13">
        <v>0</v>
      </c>
      <c r="L901" s="16">
        <v>0</v>
      </c>
      <c r="M901" s="16">
        <v>0</v>
      </c>
      <c r="N901" s="16">
        <v>1</v>
      </c>
      <c r="O901" s="16">
        <v>0</v>
      </c>
      <c r="P901" s="16">
        <v>0</v>
      </c>
      <c r="Q901" s="16">
        <v>0</v>
      </c>
      <c r="R901" s="8">
        <v>0</v>
      </c>
      <c r="S901" s="15">
        <v>0</v>
      </c>
      <c r="T901" s="13">
        <v>1</v>
      </c>
      <c r="U901" s="16">
        <v>2</v>
      </c>
      <c r="V901" s="16">
        <v>0</v>
      </c>
      <c r="W901" s="158">
        <v>2.25</v>
      </c>
      <c r="X901" s="158">
        <v>1800</v>
      </c>
      <c r="Y901" s="16">
        <v>0</v>
      </c>
      <c r="Z901" s="16">
        <v>25</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野兽怒吼发出的烈焰,对指定区域内的目标造成225%攻击伤害+1800点固定伤害,并眩晕目标1.5秒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63023304</v>
      </c>
      <c r="D902" s="17" t="s">
        <v>1106</v>
      </c>
      <c r="E902" s="158">
        <v>3</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2.5</v>
      </c>
      <c r="X902" s="158">
        <v>2800</v>
      </c>
      <c r="Y902" s="16">
        <v>0</v>
      </c>
      <c r="Z902" s="16">
        <v>25</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野兽怒吼发出的烈焰,对指定区域内的目标造成250%攻击伤害+2800点固定伤害,并眩晕目标1.5秒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63023305</v>
      </c>
      <c r="D903" s="17" t="s">
        <v>1106</v>
      </c>
      <c r="E903" s="158">
        <v>4</v>
      </c>
      <c r="F903" s="158">
        <v>66001002</v>
      </c>
      <c r="G903" s="154">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2.75</v>
      </c>
      <c r="X903" s="158">
        <v>4000</v>
      </c>
      <c r="Y903" s="16">
        <v>0</v>
      </c>
      <c r="Z903" s="16">
        <v>25</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野兽怒吼发出的烈焰,对指定区域内的目标造成275%攻击伤害+4000点固定伤害,并眩晕目标1.5秒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19.5" customHeight="1">
      <c r="C904" s="154">
        <v>63023306</v>
      </c>
      <c r="D904" s="17" t="s">
        <v>1106</v>
      </c>
      <c r="E904" s="158">
        <v>5</v>
      </c>
      <c r="F904" s="158">
        <v>66001002</v>
      </c>
      <c r="G904" s="158">
        <v>0</v>
      </c>
      <c r="H904" s="156">
        <v>0</v>
      </c>
      <c r="I904" s="16">
        <v>0</v>
      </c>
      <c r="J904" s="16">
        <v>0</v>
      </c>
      <c r="K904" s="13">
        <v>0</v>
      </c>
      <c r="L904" s="16">
        <v>0</v>
      </c>
      <c r="M904" s="16">
        <v>0</v>
      </c>
      <c r="N904" s="16">
        <v>1</v>
      </c>
      <c r="O904" s="16">
        <v>0</v>
      </c>
      <c r="P904" s="16">
        <v>0</v>
      </c>
      <c r="Q904" s="16">
        <v>0</v>
      </c>
      <c r="R904" s="8">
        <v>0</v>
      </c>
      <c r="S904" s="15">
        <v>0</v>
      </c>
      <c r="T904" s="13">
        <v>1</v>
      </c>
      <c r="U904" s="16">
        <v>2</v>
      </c>
      <c r="V904" s="16">
        <v>0</v>
      </c>
      <c r="W904" s="158">
        <v>3</v>
      </c>
      <c r="X904" s="158">
        <v>5200</v>
      </c>
      <c r="Y904" s="16">
        <v>0</v>
      </c>
      <c r="Z904" s="16">
        <v>25</v>
      </c>
      <c r="AA904" s="16">
        <v>0</v>
      </c>
      <c r="AB904" s="16">
        <v>0</v>
      </c>
      <c r="AC904" s="16">
        <v>0</v>
      </c>
      <c r="AD904" s="16">
        <v>7</v>
      </c>
      <c r="AE904" s="16">
        <v>1</v>
      </c>
      <c r="AF904" s="16">
        <v>3</v>
      </c>
      <c r="AG904" s="8">
        <v>2</v>
      </c>
      <c r="AH904" s="8">
        <v>1</v>
      </c>
      <c r="AI904" s="8">
        <v>0</v>
      </c>
      <c r="AJ904" s="8">
        <v>6</v>
      </c>
      <c r="AK904" s="16">
        <v>0</v>
      </c>
      <c r="AL904" s="16">
        <v>0</v>
      </c>
      <c r="AM904" s="16">
        <v>0</v>
      </c>
      <c r="AN904" s="16">
        <v>0.25</v>
      </c>
      <c r="AO904" s="16">
        <v>2000</v>
      </c>
      <c r="AP904" s="16">
        <v>0.25</v>
      </c>
      <c r="AQ904" s="16">
        <v>0</v>
      </c>
      <c r="AR904" s="8">
        <v>0</v>
      </c>
      <c r="AS904" s="154">
        <v>92002004</v>
      </c>
      <c r="AT904" s="183" t="s">
        <v>216</v>
      </c>
      <c r="AU904" s="16" t="s">
        <v>171</v>
      </c>
      <c r="AV904" s="16">
        <v>10000006</v>
      </c>
      <c r="AW904" s="16">
        <v>21203030</v>
      </c>
      <c r="AX904" s="17" t="s">
        <v>162</v>
      </c>
      <c r="AY904" s="17">
        <v>0</v>
      </c>
      <c r="AZ904" s="15">
        <v>0</v>
      </c>
      <c r="BA904" s="15">
        <v>0</v>
      </c>
      <c r="BB904" s="165" t="str">
        <f t="shared" si="101"/>
        <v>野兽怒吼发出的烈焰,对指定区域内的目标造成300%攻击伤害+5200点固定伤害,并眩晕目标1.5秒</v>
      </c>
      <c r="BC904" s="16">
        <v>0</v>
      </c>
      <c r="BD904" s="13">
        <v>0</v>
      </c>
      <c r="BE904" s="16">
        <v>0</v>
      </c>
      <c r="BF904" s="16">
        <v>0</v>
      </c>
      <c r="BG904" s="16">
        <v>0</v>
      </c>
      <c r="BH904" s="16">
        <v>0</v>
      </c>
      <c r="BI904" s="11">
        <v>0</v>
      </c>
      <c r="BJ904" s="8">
        <v>0</v>
      </c>
      <c r="BK904" s="8">
        <v>0</v>
      </c>
      <c r="BL904" s="8">
        <v>0</v>
      </c>
      <c r="BM904" s="8">
        <v>0</v>
      </c>
      <c r="BN904" s="8">
        <v>0</v>
      </c>
      <c r="BO904" s="8">
        <v>0</v>
      </c>
      <c r="BP904" s="8">
        <v>0</v>
      </c>
      <c r="BQ904" s="43">
        <v>0</v>
      </c>
    </row>
    <row r="905" spans="3:69" ht="20.100000000000001" customHeight="1">
      <c r="C905" s="154">
        <v>63023401</v>
      </c>
      <c r="D905" s="155" t="s">
        <v>1107</v>
      </c>
      <c r="E905" s="158">
        <v>0</v>
      </c>
      <c r="F905" s="154">
        <v>63023401</v>
      </c>
      <c r="G905" s="154">
        <f t="shared" ref="G905:G907" si="102">C906</f>
        <v>63023402</v>
      </c>
      <c r="H905" s="156">
        <v>0</v>
      </c>
      <c r="I905" s="13">
        <v>35</v>
      </c>
      <c r="J905" s="16">
        <v>5</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30</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920</v>
      </c>
      <c r="AU905" s="154" t="s">
        <v>662</v>
      </c>
      <c r="AV905" s="158">
        <v>0</v>
      </c>
      <c r="AW905" s="158">
        <v>21201040</v>
      </c>
      <c r="AX905" s="155" t="s">
        <v>743</v>
      </c>
      <c r="AY905" s="183" t="s">
        <v>2873</v>
      </c>
      <c r="AZ905" s="156">
        <v>0</v>
      </c>
      <c r="BA905" s="156">
        <v>0</v>
      </c>
      <c r="BB905" s="187" t="s">
        <v>1108</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63023402</v>
      </c>
      <c r="D906" s="155" t="s">
        <v>1107</v>
      </c>
      <c r="E906" s="158">
        <v>1</v>
      </c>
      <c r="F906" s="154">
        <v>63023401</v>
      </c>
      <c r="G906" s="154">
        <f t="shared" si="102"/>
        <v>63023403</v>
      </c>
      <c r="H906" s="156">
        <v>0</v>
      </c>
      <c r="I906" s="13">
        <v>42</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30</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920</v>
      </c>
      <c r="AU906" s="154" t="s">
        <v>662</v>
      </c>
      <c r="AV906" s="158">
        <v>0</v>
      </c>
      <c r="AW906" s="158">
        <v>21201040</v>
      </c>
      <c r="AX906" s="155" t="s">
        <v>743</v>
      </c>
      <c r="AY906" s="183" t="s">
        <v>2874</v>
      </c>
      <c r="AZ906" s="156">
        <v>0</v>
      </c>
      <c r="BA906" s="156">
        <v>0</v>
      </c>
      <c r="BB906" s="187" t="s">
        <v>1108</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20.100000000000001" customHeight="1">
      <c r="C907" s="154">
        <v>63023403</v>
      </c>
      <c r="D907" s="155" t="s">
        <v>1107</v>
      </c>
      <c r="E907" s="158">
        <v>2</v>
      </c>
      <c r="F907" s="154">
        <v>63023401</v>
      </c>
      <c r="G907" s="154">
        <f t="shared" si="102"/>
        <v>63023404</v>
      </c>
      <c r="H907" s="156">
        <v>0</v>
      </c>
      <c r="I907" s="13">
        <v>47</v>
      </c>
      <c r="J907" s="16">
        <v>2</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30</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920</v>
      </c>
      <c r="AU907" s="154" t="s">
        <v>662</v>
      </c>
      <c r="AV907" s="158">
        <v>0</v>
      </c>
      <c r="AW907" s="158">
        <v>21201040</v>
      </c>
      <c r="AX907" s="155" t="s">
        <v>743</v>
      </c>
      <c r="AY907" s="183" t="s">
        <v>2875</v>
      </c>
      <c r="AZ907" s="156">
        <v>0</v>
      </c>
      <c r="BA907" s="156">
        <v>0</v>
      </c>
      <c r="BB907" s="187" t="s">
        <v>1109</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63023404</v>
      </c>
      <c r="D908" s="155" t="s">
        <v>1107</v>
      </c>
      <c r="E908" s="158">
        <v>3</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30</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920</v>
      </c>
      <c r="AU908" s="154" t="s">
        <v>662</v>
      </c>
      <c r="AV908" s="158">
        <v>0</v>
      </c>
      <c r="AW908" s="158">
        <v>21201040</v>
      </c>
      <c r="AX908" s="155" t="s">
        <v>743</v>
      </c>
      <c r="AY908" s="183" t="s">
        <v>2876</v>
      </c>
      <c r="AZ908" s="156">
        <v>0</v>
      </c>
      <c r="BA908" s="156">
        <v>0</v>
      </c>
      <c r="BB908" s="187" t="s">
        <v>1110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63023405</v>
      </c>
      <c r="D909" s="155" t="s">
        <v>1107</v>
      </c>
      <c r="E909" s="158">
        <v>4</v>
      </c>
      <c r="F909" s="154">
        <v>63023401</v>
      </c>
      <c r="G909" s="154">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30</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920</v>
      </c>
      <c r="AU909" s="154" t="s">
        <v>662</v>
      </c>
      <c r="AV909" s="158">
        <v>0</v>
      </c>
      <c r="AW909" s="158">
        <v>21201040</v>
      </c>
      <c r="AX909" s="155" t="s">
        <v>743</v>
      </c>
      <c r="AY909" s="183" t="s">
        <v>2877</v>
      </c>
      <c r="AZ909" s="156">
        <v>0</v>
      </c>
      <c r="BA909" s="156">
        <v>0</v>
      </c>
      <c r="BB909" s="187" t="s">
        <v>1111</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19.5" customHeight="1">
      <c r="C910" s="154">
        <v>63023406</v>
      </c>
      <c r="D910" s="155" t="s">
        <v>1107</v>
      </c>
      <c r="E910" s="158">
        <v>5</v>
      </c>
      <c r="F910" s="154">
        <v>63023401</v>
      </c>
      <c r="G910" s="158">
        <v>0</v>
      </c>
      <c r="H910" s="156">
        <v>0</v>
      </c>
      <c r="I910" s="16">
        <v>0</v>
      </c>
      <c r="J910" s="16">
        <v>0</v>
      </c>
      <c r="K910" s="158">
        <v>0</v>
      </c>
      <c r="L910" s="154">
        <v>0</v>
      </c>
      <c r="M910" s="154">
        <v>0</v>
      </c>
      <c r="N910" s="154">
        <v>1</v>
      </c>
      <c r="O910" s="154">
        <v>0</v>
      </c>
      <c r="P910" s="154">
        <v>0</v>
      </c>
      <c r="Q910" s="154">
        <v>0</v>
      </c>
      <c r="R910" s="157">
        <v>0</v>
      </c>
      <c r="S910" s="154">
        <v>0</v>
      </c>
      <c r="T910" s="154">
        <v>1</v>
      </c>
      <c r="U910" s="154">
        <v>2</v>
      </c>
      <c r="V910" s="154">
        <v>0</v>
      </c>
      <c r="W910" s="154">
        <v>0</v>
      </c>
      <c r="X910" s="154">
        <v>0</v>
      </c>
      <c r="Y910" s="154">
        <v>0</v>
      </c>
      <c r="Z910" s="154">
        <v>30</v>
      </c>
      <c r="AA910" s="154">
        <v>0</v>
      </c>
      <c r="AB910" s="154">
        <v>0</v>
      </c>
      <c r="AC910" s="154">
        <v>0</v>
      </c>
      <c r="AD910" s="154">
        <v>40</v>
      </c>
      <c r="AE910" s="154">
        <v>0</v>
      </c>
      <c r="AF910" s="154">
        <v>0</v>
      </c>
      <c r="AG910" s="157">
        <v>1</v>
      </c>
      <c r="AH910" s="157">
        <v>0</v>
      </c>
      <c r="AI910" s="157">
        <v>0</v>
      </c>
      <c r="AJ910" s="157">
        <v>1.5</v>
      </c>
      <c r="AK910" s="154">
        <v>0</v>
      </c>
      <c r="AL910" s="154">
        <v>0</v>
      </c>
      <c r="AM910" s="154">
        <v>0</v>
      </c>
      <c r="AN910" s="158">
        <v>0.25</v>
      </c>
      <c r="AO910" s="154">
        <v>3000</v>
      </c>
      <c r="AP910" s="154">
        <v>0</v>
      </c>
      <c r="AQ910" s="154">
        <v>0</v>
      </c>
      <c r="AR910" s="157">
        <v>0</v>
      </c>
      <c r="AS910" s="154" t="s">
        <v>160</v>
      </c>
      <c r="AT910" s="155" t="s">
        <v>920</v>
      </c>
      <c r="AU910" s="154" t="s">
        <v>662</v>
      </c>
      <c r="AV910" s="158">
        <v>0</v>
      </c>
      <c r="AW910" s="158">
        <v>21201040</v>
      </c>
      <c r="AX910" s="155" t="s">
        <v>743</v>
      </c>
      <c r="AY910" s="183" t="s">
        <v>2878</v>
      </c>
      <c r="AZ910" s="156">
        <v>0</v>
      </c>
      <c r="BA910" s="156">
        <v>0</v>
      </c>
      <c r="BB910" s="187" t="s">
        <v>1112</v>
      </c>
      <c r="BC910" s="154">
        <v>0</v>
      </c>
      <c r="BD910" s="154">
        <v>0</v>
      </c>
      <c r="BE910" s="154">
        <v>0</v>
      </c>
      <c r="BF910" s="154">
        <v>0</v>
      </c>
      <c r="BG910" s="154">
        <v>0</v>
      </c>
      <c r="BH910" s="154">
        <v>0</v>
      </c>
      <c r="BI910" s="160">
        <v>0</v>
      </c>
      <c r="BJ910" s="157">
        <v>0</v>
      </c>
      <c r="BK910" s="157">
        <v>0</v>
      </c>
      <c r="BL910" s="157">
        <v>0</v>
      </c>
      <c r="BM910" s="157">
        <v>0</v>
      </c>
      <c r="BN910" s="157">
        <v>0</v>
      </c>
      <c r="BO910" s="157">
        <v>0</v>
      </c>
      <c r="BP910" s="8">
        <v>0</v>
      </c>
      <c r="BQ910" s="43">
        <v>0</v>
      </c>
    </row>
    <row r="911" spans="3:69" ht="20.100000000000001" customHeight="1">
      <c r="C911" s="154">
        <v>63023411</v>
      </c>
      <c r="D911" s="17" t="s">
        <v>904</v>
      </c>
      <c r="E911" s="16">
        <v>1</v>
      </c>
      <c r="F911" s="154">
        <v>60031141</v>
      </c>
      <c r="G911" s="16">
        <v>0</v>
      </c>
      <c r="H911" s="15">
        <v>0</v>
      </c>
      <c r="I911" s="16">
        <v>1</v>
      </c>
      <c r="J911" s="16">
        <v>0</v>
      </c>
      <c r="K911" s="16">
        <v>0</v>
      </c>
      <c r="L911" s="16">
        <v>0</v>
      </c>
      <c r="M911" s="16">
        <v>0</v>
      </c>
      <c r="N911" s="16">
        <v>2</v>
      </c>
      <c r="O911" s="16">
        <v>10</v>
      </c>
      <c r="P911" s="16">
        <v>0.5</v>
      </c>
      <c r="Q911" s="16">
        <v>0</v>
      </c>
      <c r="R911" s="8">
        <v>0</v>
      </c>
      <c r="S911" s="15">
        <v>0</v>
      </c>
      <c r="T911" s="13">
        <v>1</v>
      </c>
      <c r="U911" s="16">
        <v>1</v>
      </c>
      <c r="V911" s="16">
        <v>0</v>
      </c>
      <c r="W911" s="16">
        <v>1.5</v>
      </c>
      <c r="X911" s="16">
        <v>0</v>
      </c>
      <c r="Y911" s="16">
        <v>0</v>
      </c>
      <c r="Z911" s="16">
        <v>0</v>
      </c>
      <c r="AA911" s="16">
        <v>0</v>
      </c>
      <c r="AB911" s="16">
        <v>1</v>
      </c>
      <c r="AC911" s="16">
        <v>0</v>
      </c>
      <c r="AD911" s="16">
        <v>5</v>
      </c>
      <c r="AE911" s="16">
        <v>1</v>
      </c>
      <c r="AF911" s="16">
        <v>3</v>
      </c>
      <c r="AG911" s="8">
        <v>2</v>
      </c>
      <c r="AH911" s="8">
        <v>1</v>
      </c>
      <c r="AI911" s="8">
        <v>0</v>
      </c>
      <c r="AJ911" s="8">
        <v>6</v>
      </c>
      <c r="AK911" s="16">
        <v>0</v>
      </c>
      <c r="AL911" s="16">
        <v>0</v>
      </c>
      <c r="AM911" s="16">
        <v>0</v>
      </c>
      <c r="AN911" s="16">
        <v>0</v>
      </c>
      <c r="AO911" s="16">
        <v>5000</v>
      </c>
      <c r="AP911" s="16">
        <v>0</v>
      </c>
      <c r="AQ911" s="16">
        <v>0</v>
      </c>
      <c r="AR911" s="8">
        <v>0</v>
      </c>
      <c r="AS911" s="16" t="s">
        <v>160</v>
      </c>
      <c r="AT911" s="17" t="s">
        <v>161</v>
      </c>
      <c r="AU911" s="16">
        <v>0</v>
      </c>
      <c r="AV911" s="16">
        <v>10000006</v>
      </c>
      <c r="AW911" s="12">
        <v>60000004</v>
      </c>
      <c r="AX911" s="17" t="s">
        <v>907</v>
      </c>
      <c r="AY911" s="17" t="s">
        <v>160</v>
      </c>
      <c r="AZ911" s="15">
        <v>0</v>
      </c>
      <c r="BA911" s="15">
        <v>0</v>
      </c>
      <c r="BB911" s="73"/>
      <c r="BC911" s="16">
        <v>0</v>
      </c>
      <c r="BD911" s="13">
        <v>0</v>
      </c>
      <c r="BE911" s="16">
        <v>0</v>
      </c>
      <c r="BF911" s="16">
        <v>0</v>
      </c>
      <c r="BG911" s="16">
        <v>0</v>
      </c>
      <c r="BH911" s="16">
        <v>0</v>
      </c>
      <c r="BI911" s="11">
        <v>0</v>
      </c>
      <c r="BJ911" s="8">
        <v>0</v>
      </c>
      <c r="BK911" s="8">
        <v>0</v>
      </c>
      <c r="BL911" s="8">
        <v>0</v>
      </c>
      <c r="BM911" s="8">
        <v>0</v>
      </c>
      <c r="BN911" s="8">
        <v>0</v>
      </c>
      <c r="BO911" s="8">
        <v>0</v>
      </c>
      <c r="BP911" s="8">
        <v>0</v>
      </c>
      <c r="BQ911" s="43">
        <v>0</v>
      </c>
    </row>
    <row r="912" spans="3:69" ht="20.100000000000001" customHeight="1">
      <c r="C912" s="196">
        <v>63023412</v>
      </c>
      <c r="D912" s="37" t="s">
        <v>1113</v>
      </c>
      <c r="E912" s="26">
        <v>1</v>
      </c>
      <c r="F912" s="196">
        <v>60093001</v>
      </c>
      <c r="G912" s="26">
        <v>0</v>
      </c>
      <c r="H912" s="26">
        <v>0</v>
      </c>
      <c r="I912" s="26">
        <v>1</v>
      </c>
      <c r="J912" s="26">
        <v>0</v>
      </c>
      <c r="K912" s="26">
        <v>0</v>
      </c>
      <c r="L912" s="26">
        <v>0</v>
      </c>
      <c r="M912" s="26">
        <v>0</v>
      </c>
      <c r="N912" s="26">
        <v>5</v>
      </c>
      <c r="O912" s="26">
        <v>0</v>
      </c>
      <c r="P912" s="26">
        <v>0</v>
      </c>
      <c r="Q912" s="26">
        <v>0</v>
      </c>
      <c r="R912" s="26">
        <v>0</v>
      </c>
      <c r="S912" s="26">
        <v>0</v>
      </c>
      <c r="T912" s="26">
        <v>1</v>
      </c>
      <c r="U912" s="26">
        <v>2</v>
      </c>
      <c r="V912" s="26">
        <v>0</v>
      </c>
      <c r="W912" s="26">
        <v>0</v>
      </c>
      <c r="X912" s="26">
        <v>0</v>
      </c>
      <c r="Y912" s="26">
        <v>0</v>
      </c>
      <c r="Z912" s="26">
        <v>0</v>
      </c>
      <c r="AA912" s="26">
        <v>0</v>
      </c>
      <c r="AB912" s="26">
        <v>0</v>
      </c>
      <c r="AC912" s="26">
        <v>0</v>
      </c>
      <c r="AD912" s="26">
        <v>9</v>
      </c>
      <c r="AE912" s="26">
        <v>2</v>
      </c>
      <c r="AF912" s="26" t="s">
        <v>169</v>
      </c>
      <c r="AG912" s="26">
        <v>2</v>
      </c>
      <c r="AH912" s="26">
        <v>2</v>
      </c>
      <c r="AI912" s="26">
        <v>0</v>
      </c>
      <c r="AJ912" s="26">
        <v>1.5</v>
      </c>
      <c r="AK912" s="26">
        <v>0</v>
      </c>
      <c r="AL912" s="26">
        <v>0</v>
      </c>
      <c r="AM912" s="26">
        <v>0</v>
      </c>
      <c r="AN912" s="26">
        <v>0</v>
      </c>
      <c r="AO912" s="26">
        <v>3000</v>
      </c>
      <c r="AP912" s="26">
        <v>0</v>
      </c>
      <c r="AQ912" s="26">
        <v>0</v>
      </c>
      <c r="AR912" s="26">
        <v>0</v>
      </c>
      <c r="AS912" s="26" t="s">
        <v>160</v>
      </c>
      <c r="AT912" s="37" t="s">
        <v>161</v>
      </c>
      <c r="AU912" s="26">
        <v>0</v>
      </c>
      <c r="AV912" s="26">
        <v>0</v>
      </c>
      <c r="AW912" s="26">
        <v>0</v>
      </c>
      <c r="AX912" s="37" t="s">
        <v>162</v>
      </c>
      <c r="AY912" s="26" t="s">
        <v>1114</v>
      </c>
      <c r="AZ912" s="26">
        <v>0</v>
      </c>
      <c r="BA912" s="26">
        <v>0</v>
      </c>
      <c r="BB912" s="200" t="s">
        <v>1115</v>
      </c>
      <c r="BC912" s="26"/>
      <c r="BD912" s="26">
        <v>0</v>
      </c>
      <c r="BE912" s="26"/>
      <c r="BF912" s="26"/>
      <c r="BG912" s="26"/>
      <c r="BH912" s="26"/>
      <c r="BI912" s="26">
        <v>0</v>
      </c>
      <c r="BJ912" s="26">
        <v>0</v>
      </c>
      <c r="BK912" s="26">
        <v>0</v>
      </c>
      <c r="BL912" s="26">
        <v>0</v>
      </c>
      <c r="BM912" s="26">
        <v>0</v>
      </c>
      <c r="BN912" s="26">
        <v>0</v>
      </c>
      <c r="BO912" s="26">
        <v>0</v>
      </c>
      <c r="BP912" s="8">
        <v>0</v>
      </c>
      <c r="BQ912" s="43">
        <v>0</v>
      </c>
    </row>
    <row r="913" spans="1:69" ht="20.25" customHeight="1">
      <c r="C913" s="154">
        <v>63023413</v>
      </c>
      <c r="D913" s="14" t="s">
        <v>1116</v>
      </c>
      <c r="E913" s="16">
        <v>1</v>
      </c>
      <c r="F913" s="154">
        <v>60030102</v>
      </c>
      <c r="G913" s="16">
        <v>0</v>
      </c>
      <c r="H913" s="15">
        <v>0</v>
      </c>
      <c r="I913" s="16">
        <v>1</v>
      </c>
      <c r="J913" s="16">
        <v>0</v>
      </c>
      <c r="K913" s="16">
        <v>0</v>
      </c>
      <c r="L913" s="13">
        <v>0</v>
      </c>
      <c r="M913" s="13">
        <v>0</v>
      </c>
      <c r="N913" s="13">
        <v>2</v>
      </c>
      <c r="O913" s="13">
        <v>10</v>
      </c>
      <c r="P913" s="13">
        <v>0.2</v>
      </c>
      <c r="Q913" s="13">
        <v>0</v>
      </c>
      <c r="R913" s="8">
        <v>0</v>
      </c>
      <c r="S913" s="13">
        <v>0</v>
      </c>
      <c r="T913" s="13">
        <v>1</v>
      </c>
      <c r="U913" s="13">
        <v>2</v>
      </c>
      <c r="V913" s="13">
        <v>0</v>
      </c>
      <c r="W913" s="13">
        <v>2</v>
      </c>
      <c r="X913" s="13">
        <v>0</v>
      </c>
      <c r="Y913" s="13">
        <v>0</v>
      </c>
      <c r="Z913" s="13">
        <v>0</v>
      </c>
      <c r="AA913" s="13">
        <v>0</v>
      </c>
      <c r="AB913" s="13">
        <v>0</v>
      </c>
      <c r="AC913" s="13">
        <v>0</v>
      </c>
      <c r="AD913" s="13">
        <v>5</v>
      </c>
      <c r="AE913" s="13">
        <v>1</v>
      </c>
      <c r="AF913" s="13">
        <v>3</v>
      </c>
      <c r="AG913" s="8">
        <v>1</v>
      </c>
      <c r="AH913" s="8">
        <v>1</v>
      </c>
      <c r="AI913" s="8">
        <v>0</v>
      </c>
      <c r="AJ913" s="8">
        <v>3</v>
      </c>
      <c r="AK913" s="13">
        <v>0</v>
      </c>
      <c r="AL913" s="13">
        <v>0</v>
      </c>
      <c r="AM913" s="13">
        <v>0</v>
      </c>
      <c r="AN913" s="13">
        <v>0</v>
      </c>
      <c r="AO913" s="13">
        <v>5000</v>
      </c>
      <c r="AP913" s="13">
        <v>0</v>
      </c>
      <c r="AQ913" s="13">
        <v>0</v>
      </c>
      <c r="AR913" s="8">
        <v>0</v>
      </c>
      <c r="AS913" s="13">
        <v>0</v>
      </c>
      <c r="AT913" s="14" t="s">
        <v>161</v>
      </c>
      <c r="AU913" s="8" t="s">
        <v>941</v>
      </c>
      <c r="AV913" s="16">
        <v>10000007</v>
      </c>
      <c r="AW913" s="16">
        <v>23000080</v>
      </c>
      <c r="AX913" s="14" t="s">
        <v>162</v>
      </c>
      <c r="AY913" s="17" t="s">
        <v>160</v>
      </c>
      <c r="AZ913" s="15">
        <v>0</v>
      </c>
      <c r="BA913" s="15">
        <v>0</v>
      </c>
      <c r="BB913" s="36" t="s">
        <v>1117</v>
      </c>
      <c r="BC913" s="16">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63023414</v>
      </c>
      <c r="D914" s="14" t="s">
        <v>1118</v>
      </c>
      <c r="E914" s="16">
        <v>1</v>
      </c>
      <c r="F914" s="154">
        <v>62000107</v>
      </c>
      <c r="G914" s="8">
        <v>0</v>
      </c>
      <c r="H914" s="8">
        <v>0</v>
      </c>
      <c r="I914" s="16">
        <v>1</v>
      </c>
      <c r="J914" s="16">
        <v>0</v>
      </c>
      <c r="K914" s="8">
        <v>0</v>
      </c>
      <c r="L914" s="8">
        <v>0</v>
      </c>
      <c r="M914" s="8">
        <v>0</v>
      </c>
      <c r="N914" s="8">
        <v>2</v>
      </c>
      <c r="O914" s="8">
        <v>10</v>
      </c>
      <c r="P914" s="8">
        <v>0.2</v>
      </c>
      <c r="Q914" s="8">
        <v>0</v>
      </c>
      <c r="R914" s="8">
        <v>0</v>
      </c>
      <c r="S914" s="8">
        <v>0</v>
      </c>
      <c r="T914" s="13">
        <v>1</v>
      </c>
      <c r="U914" s="8">
        <v>2</v>
      </c>
      <c r="V914" s="8">
        <v>0</v>
      </c>
      <c r="W914" s="8">
        <v>0</v>
      </c>
      <c r="X914" s="8">
        <v>0</v>
      </c>
      <c r="Y914" s="8">
        <v>0</v>
      </c>
      <c r="Z914" s="8">
        <v>0</v>
      </c>
      <c r="AA914" s="8">
        <v>0</v>
      </c>
      <c r="AB914" s="16">
        <v>0</v>
      </c>
      <c r="AC914" s="8">
        <v>0</v>
      </c>
      <c r="AD914" s="8">
        <v>10</v>
      </c>
      <c r="AE914" s="8">
        <v>0</v>
      </c>
      <c r="AF914" s="8">
        <v>0</v>
      </c>
      <c r="AG914" s="8">
        <v>7</v>
      </c>
      <c r="AH914" s="8">
        <v>0</v>
      </c>
      <c r="AI914" s="8">
        <v>0</v>
      </c>
      <c r="AJ914" s="8">
        <v>6</v>
      </c>
      <c r="AK914" s="8">
        <v>0</v>
      </c>
      <c r="AL914" s="8">
        <v>0</v>
      </c>
      <c r="AM914" s="8">
        <v>0</v>
      </c>
      <c r="AN914" s="8">
        <v>0</v>
      </c>
      <c r="AO914" s="8">
        <v>1000</v>
      </c>
      <c r="AP914" s="8">
        <v>0</v>
      </c>
      <c r="AQ914" s="8">
        <v>0</v>
      </c>
      <c r="AR914" s="8">
        <v>0</v>
      </c>
      <c r="AS914" s="293" t="s">
        <v>1119</v>
      </c>
      <c r="AT914" s="14" t="s">
        <v>161</v>
      </c>
      <c r="AU914" s="8" t="s">
        <v>941</v>
      </c>
      <c r="AV914" s="8" t="s">
        <v>160</v>
      </c>
      <c r="AW914" s="8">
        <v>0</v>
      </c>
      <c r="AX914" s="9" t="s">
        <v>162</v>
      </c>
      <c r="AY914" s="8">
        <v>0</v>
      </c>
      <c r="AZ914" s="15">
        <v>0</v>
      </c>
      <c r="BA914" s="15">
        <v>0</v>
      </c>
      <c r="BB914" s="36" t="s">
        <v>1120</v>
      </c>
      <c r="BC914" s="8">
        <v>0</v>
      </c>
      <c r="BD914" s="13">
        <v>0</v>
      </c>
      <c r="BE914" s="13"/>
      <c r="BF914" s="13"/>
      <c r="BG914" s="13"/>
      <c r="BH914" s="16"/>
      <c r="BI914" s="11">
        <v>0</v>
      </c>
      <c r="BJ914" s="8">
        <v>0</v>
      </c>
      <c r="BK914" s="8">
        <v>0</v>
      </c>
      <c r="BL914" s="8">
        <v>0</v>
      </c>
      <c r="BM914" s="8">
        <v>0</v>
      </c>
      <c r="BN914" s="8">
        <v>0</v>
      </c>
      <c r="BO914" s="8">
        <v>0</v>
      </c>
      <c r="BP914" s="8">
        <v>0</v>
      </c>
      <c r="BQ914" s="43">
        <v>0</v>
      </c>
    </row>
    <row r="915" spans="1:69" ht="20.100000000000001" customHeight="1">
      <c r="C915" s="154">
        <v>63023415</v>
      </c>
      <c r="D915" s="54" t="s">
        <v>1121</v>
      </c>
      <c r="E915" s="13">
        <v>1</v>
      </c>
      <c r="F915" s="154">
        <v>62011101</v>
      </c>
      <c r="G915" s="55">
        <v>0</v>
      </c>
      <c r="H915" s="15">
        <v>0</v>
      </c>
      <c r="I915" s="16">
        <v>1</v>
      </c>
      <c r="J915" s="16">
        <v>0</v>
      </c>
      <c r="K915" s="16">
        <v>0</v>
      </c>
      <c r="L915" s="55">
        <v>0</v>
      </c>
      <c r="M915" s="55">
        <v>0</v>
      </c>
      <c r="N915" s="55">
        <v>2</v>
      </c>
      <c r="O915" s="13">
        <v>10</v>
      </c>
      <c r="P915" s="13">
        <v>0.1</v>
      </c>
      <c r="Q915" s="55">
        <v>0</v>
      </c>
      <c r="R915" s="8">
        <v>0</v>
      </c>
      <c r="S915" s="55">
        <v>0</v>
      </c>
      <c r="T915" s="13">
        <v>1</v>
      </c>
      <c r="U915" s="55">
        <v>2</v>
      </c>
      <c r="V915" s="55">
        <v>0</v>
      </c>
      <c r="W915" s="55">
        <v>3</v>
      </c>
      <c r="X915" s="13">
        <v>0</v>
      </c>
      <c r="Y915" s="55">
        <v>0</v>
      </c>
      <c r="Z915" s="55">
        <v>0</v>
      </c>
      <c r="AA915" s="55">
        <v>0</v>
      </c>
      <c r="AB915" s="55">
        <v>0</v>
      </c>
      <c r="AC915" s="55">
        <v>0</v>
      </c>
      <c r="AD915" s="55">
        <v>10</v>
      </c>
      <c r="AE915" s="55">
        <v>2</v>
      </c>
      <c r="AF915" s="55" t="s">
        <v>1122</v>
      </c>
      <c r="AG915" s="63">
        <v>0</v>
      </c>
      <c r="AH915" s="8">
        <v>0</v>
      </c>
      <c r="AI915" s="8">
        <v>0</v>
      </c>
      <c r="AJ915" s="63">
        <v>1.5</v>
      </c>
      <c r="AK915" s="55">
        <v>0</v>
      </c>
      <c r="AL915" s="55">
        <v>0</v>
      </c>
      <c r="AM915" s="55">
        <v>0</v>
      </c>
      <c r="AN915" s="55">
        <v>0</v>
      </c>
      <c r="AO915" s="55">
        <v>3000</v>
      </c>
      <c r="AP915" s="55">
        <v>0</v>
      </c>
      <c r="AQ915" s="55">
        <v>0</v>
      </c>
      <c r="AR915" s="8">
        <v>0</v>
      </c>
      <c r="AS915" s="55" t="s">
        <v>160</v>
      </c>
      <c r="AT915" s="54" t="s">
        <v>216</v>
      </c>
      <c r="AU915" s="13">
        <v>0</v>
      </c>
      <c r="AV915" s="60">
        <v>10000007</v>
      </c>
      <c r="AW915" s="16">
        <v>23000010</v>
      </c>
      <c r="AX915" s="54" t="s">
        <v>162</v>
      </c>
      <c r="AY915" s="55">
        <v>0</v>
      </c>
      <c r="AZ915" s="61">
        <v>0</v>
      </c>
      <c r="BA915" s="15">
        <v>1</v>
      </c>
      <c r="BB915" s="78" t="s">
        <v>1123</v>
      </c>
      <c r="BC915" s="55">
        <v>0</v>
      </c>
      <c r="BD915" s="13">
        <v>0</v>
      </c>
      <c r="BE915" s="55">
        <v>0</v>
      </c>
      <c r="BF915" s="55">
        <v>0</v>
      </c>
      <c r="BG915" s="55">
        <v>0</v>
      </c>
      <c r="BH915" s="55">
        <v>0</v>
      </c>
      <c r="BI915" s="13">
        <v>0</v>
      </c>
      <c r="BJ915" s="8">
        <v>0</v>
      </c>
      <c r="BK915" s="8">
        <v>0</v>
      </c>
      <c r="BL915" s="8">
        <v>0</v>
      </c>
      <c r="BM915" s="8">
        <v>0</v>
      </c>
      <c r="BN915" s="8">
        <v>0</v>
      </c>
      <c r="BO915" s="8">
        <v>0</v>
      </c>
      <c r="BP915" s="8">
        <v>0</v>
      </c>
      <c r="BQ915" s="43">
        <v>0</v>
      </c>
    </row>
    <row r="916" spans="1:69" ht="20.100000000000001" customHeight="1">
      <c r="C916" s="154">
        <v>63023416</v>
      </c>
      <c r="D916" s="14" t="s">
        <v>966</v>
      </c>
      <c r="E916" s="13">
        <v>1</v>
      </c>
      <c r="F916" s="13">
        <v>60010500</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2907</v>
      </c>
      <c r="AZ916" s="15">
        <v>0</v>
      </c>
      <c r="BA916" s="15">
        <v>0</v>
      </c>
      <c r="BB916" s="36" t="s">
        <v>1033</v>
      </c>
      <c r="BC916" s="13"/>
      <c r="BD916" s="13">
        <v>0</v>
      </c>
      <c r="BE916" s="13"/>
      <c r="BF916" s="13"/>
      <c r="BG916" s="13"/>
      <c r="BH916" s="16"/>
      <c r="BI916" s="13">
        <v>0</v>
      </c>
      <c r="BJ916" s="8">
        <v>0</v>
      </c>
      <c r="BK916" s="8">
        <v>0</v>
      </c>
      <c r="BL916" s="8">
        <v>0</v>
      </c>
      <c r="BM916" s="8">
        <v>0</v>
      </c>
      <c r="BN916" s="8">
        <v>0</v>
      </c>
      <c r="BO916" s="8">
        <v>0</v>
      </c>
      <c r="BP916" s="8">
        <v>0</v>
      </c>
      <c r="BQ916" s="43">
        <v>0</v>
      </c>
    </row>
    <row r="917" spans="1:69" ht="20.100000000000001" customHeight="1">
      <c r="C917" s="154">
        <v>63023417</v>
      </c>
      <c r="D917" s="14" t="s">
        <v>966</v>
      </c>
      <c r="E917" s="13">
        <v>1</v>
      </c>
      <c r="F917" s="13">
        <v>60011301</v>
      </c>
      <c r="G917" s="16">
        <v>0</v>
      </c>
      <c r="H917" s="15">
        <v>0</v>
      </c>
      <c r="I917" s="16">
        <v>1</v>
      </c>
      <c r="J917" s="16">
        <v>0</v>
      </c>
      <c r="K917" s="16">
        <v>0</v>
      </c>
      <c r="L917" s="13">
        <v>0</v>
      </c>
      <c r="M917" s="13">
        <v>0</v>
      </c>
      <c r="N917" s="13">
        <v>5</v>
      </c>
      <c r="O917" s="13">
        <v>0</v>
      </c>
      <c r="P917" s="13">
        <v>0</v>
      </c>
      <c r="Q917" s="13">
        <v>0</v>
      </c>
      <c r="R917" s="8">
        <v>0</v>
      </c>
      <c r="S917" s="13">
        <v>0</v>
      </c>
      <c r="T917" s="13">
        <v>1</v>
      </c>
      <c r="U917" s="13">
        <v>2</v>
      </c>
      <c r="V917" s="13">
        <v>0</v>
      </c>
      <c r="W917" s="13">
        <v>0</v>
      </c>
      <c r="X917" s="13">
        <v>0</v>
      </c>
      <c r="Y917" s="13">
        <v>0</v>
      </c>
      <c r="Z917" s="13">
        <v>0</v>
      </c>
      <c r="AA917" s="13">
        <v>0</v>
      </c>
      <c r="AB917" s="13">
        <v>0</v>
      </c>
      <c r="AC917" s="13">
        <v>0</v>
      </c>
      <c r="AD917" s="13">
        <v>9</v>
      </c>
      <c r="AE917" s="13">
        <v>2</v>
      </c>
      <c r="AF917" s="13" t="s">
        <v>169</v>
      </c>
      <c r="AG917" s="8">
        <v>2</v>
      </c>
      <c r="AH917" s="8">
        <v>2</v>
      </c>
      <c r="AI917" s="8">
        <v>0</v>
      </c>
      <c r="AJ917" s="8">
        <v>1.5</v>
      </c>
      <c r="AK917" s="13">
        <v>0</v>
      </c>
      <c r="AL917" s="13">
        <v>0</v>
      </c>
      <c r="AM917" s="13">
        <v>0</v>
      </c>
      <c r="AN917" s="13">
        <v>0</v>
      </c>
      <c r="AO917" s="13">
        <v>3000</v>
      </c>
      <c r="AP917" s="13">
        <v>0</v>
      </c>
      <c r="AQ917" s="13">
        <v>0</v>
      </c>
      <c r="AR917" s="8">
        <v>0</v>
      </c>
      <c r="AS917" s="13" t="s">
        <v>160</v>
      </c>
      <c r="AT917" s="14" t="s">
        <v>161</v>
      </c>
      <c r="AU917" s="13">
        <v>0</v>
      </c>
      <c r="AV917" s="16">
        <v>0</v>
      </c>
      <c r="AW917" s="16">
        <v>0</v>
      </c>
      <c r="AX917" s="14" t="s">
        <v>162</v>
      </c>
      <c r="AY917" s="13" t="s">
        <v>2908</v>
      </c>
      <c r="AZ917" s="15">
        <v>0</v>
      </c>
      <c r="BA917" s="15">
        <v>0</v>
      </c>
      <c r="BB917" s="36" t="s">
        <v>1124</v>
      </c>
      <c r="BC917" s="13"/>
      <c r="BD917" s="13">
        <v>0</v>
      </c>
      <c r="BE917" s="13"/>
      <c r="BF917" s="13"/>
      <c r="BG917" s="13"/>
      <c r="BH917" s="16"/>
      <c r="BI917" s="13">
        <v>0</v>
      </c>
      <c r="BJ917" s="8">
        <v>0</v>
      </c>
      <c r="BK917" s="8">
        <v>0</v>
      </c>
      <c r="BL917" s="8">
        <v>0</v>
      </c>
      <c r="BM917" s="8">
        <v>0</v>
      </c>
      <c r="BN917" s="8">
        <v>0</v>
      </c>
      <c r="BO917" s="8">
        <v>0</v>
      </c>
      <c r="BP917" s="8">
        <v>0</v>
      </c>
      <c r="BQ917" s="43">
        <v>0</v>
      </c>
    </row>
    <row r="918" spans="1:69" s="325" customFormat="1" ht="19.5" customHeight="1">
      <c r="A918" s="324"/>
      <c r="B918" s="324"/>
      <c r="C918" s="60">
        <v>64011101</v>
      </c>
      <c r="D918" s="54" t="s">
        <v>2692</v>
      </c>
      <c r="E918" s="154">
        <v>0</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2796</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64011102</v>
      </c>
      <c r="D919" s="54" t="s">
        <v>2692</v>
      </c>
      <c r="E919" s="154">
        <v>1</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2796</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64011103</v>
      </c>
      <c r="D920" s="54" t="s">
        <v>2692</v>
      </c>
      <c r="E920" s="154">
        <v>2</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2796</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64011104</v>
      </c>
      <c r="D921" s="54" t="s">
        <v>2692</v>
      </c>
      <c r="E921" s="154">
        <v>3</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2796</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64011105</v>
      </c>
      <c r="D922" s="54" t="s">
        <v>2692</v>
      </c>
      <c r="E922" s="154">
        <v>4</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2796</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325" customFormat="1" ht="19.5" customHeight="1">
      <c r="A923" s="324"/>
      <c r="B923" s="324"/>
      <c r="C923" s="60">
        <v>64011106</v>
      </c>
      <c r="D923" s="54" t="s">
        <v>2692</v>
      </c>
      <c r="E923" s="154">
        <v>5</v>
      </c>
      <c r="F923" s="55">
        <v>63021101</v>
      </c>
      <c r="G923" s="55">
        <v>0</v>
      </c>
      <c r="H923" s="61">
        <v>0</v>
      </c>
      <c r="I923" s="8">
        <v>1</v>
      </c>
      <c r="J923" s="55">
        <v>0</v>
      </c>
      <c r="K923" s="55">
        <v>0</v>
      </c>
      <c r="L923" s="55">
        <v>0</v>
      </c>
      <c r="M923" s="55">
        <v>0</v>
      </c>
      <c r="N923" s="55">
        <v>1</v>
      </c>
      <c r="O923" s="55">
        <v>0</v>
      </c>
      <c r="P923" s="55">
        <v>0</v>
      </c>
      <c r="Q923" s="55">
        <v>0</v>
      </c>
      <c r="R923" s="63">
        <v>0</v>
      </c>
      <c r="S923" s="55">
        <v>0</v>
      </c>
      <c r="T923" s="55">
        <v>1</v>
      </c>
      <c r="U923" s="55">
        <v>1</v>
      </c>
      <c r="V923" s="55">
        <v>0</v>
      </c>
      <c r="W923" s="55">
        <v>1.5</v>
      </c>
      <c r="X923" s="55">
        <v>0</v>
      </c>
      <c r="Y923" s="55">
        <v>0</v>
      </c>
      <c r="Z923" s="55">
        <v>0</v>
      </c>
      <c r="AA923" s="55">
        <v>0</v>
      </c>
      <c r="AB923" s="55">
        <v>0</v>
      </c>
      <c r="AC923" s="55">
        <v>0</v>
      </c>
      <c r="AD923" s="55">
        <v>6</v>
      </c>
      <c r="AE923" s="55">
        <v>3</v>
      </c>
      <c r="AF923" s="71">
        <v>4120</v>
      </c>
      <c r="AG923" s="63">
        <v>2</v>
      </c>
      <c r="AH923" s="63">
        <v>3</v>
      </c>
      <c r="AI923" s="63">
        <v>0</v>
      </c>
      <c r="AJ923" s="63">
        <v>1.5</v>
      </c>
      <c r="AK923" s="55">
        <v>0</v>
      </c>
      <c r="AL923" s="55">
        <v>0</v>
      </c>
      <c r="AM923" s="55">
        <v>0</v>
      </c>
      <c r="AN923" s="55">
        <v>0.2</v>
      </c>
      <c r="AO923" s="55">
        <v>1000</v>
      </c>
      <c r="AP923" s="55">
        <v>0.2</v>
      </c>
      <c r="AQ923" s="55">
        <v>0</v>
      </c>
      <c r="AR923" s="63">
        <v>0</v>
      </c>
      <c r="AS923" s="55">
        <v>95100001</v>
      </c>
      <c r="AT923" s="54" t="s">
        <v>160</v>
      </c>
      <c r="AU923" s="55" t="s">
        <v>351</v>
      </c>
      <c r="AV923" s="60">
        <v>10000001</v>
      </c>
      <c r="AW923" s="60">
        <v>77005001</v>
      </c>
      <c r="AX923" s="54" t="s">
        <v>162</v>
      </c>
      <c r="AY923" s="55">
        <v>0</v>
      </c>
      <c r="AZ923" s="63">
        <v>0</v>
      </c>
      <c r="BA923" s="63">
        <v>0</v>
      </c>
      <c r="BB923" s="106" t="s">
        <v>2796</v>
      </c>
      <c r="BC923" s="55">
        <v>0</v>
      </c>
      <c r="BD923" s="55">
        <v>0</v>
      </c>
      <c r="BE923" s="55">
        <v>0</v>
      </c>
      <c r="BF923" s="55">
        <v>0</v>
      </c>
      <c r="BG923" s="55">
        <v>0</v>
      </c>
      <c r="BH923" s="55">
        <v>0</v>
      </c>
      <c r="BI923" s="84">
        <v>0</v>
      </c>
      <c r="BJ923" s="63">
        <v>0</v>
      </c>
      <c r="BK923" s="63">
        <v>0</v>
      </c>
      <c r="BL923" s="63">
        <v>0</v>
      </c>
      <c r="BM923" s="63">
        <v>0</v>
      </c>
      <c r="BN923" s="63">
        <v>0</v>
      </c>
      <c r="BO923" s="63">
        <v>0</v>
      </c>
      <c r="BP923" s="63">
        <v>0</v>
      </c>
      <c r="BQ923" s="63">
        <v>0</v>
      </c>
    </row>
    <row r="924" spans="1:69" s="1" customFormat="1" ht="19.5" customHeight="1">
      <c r="A924" s="336"/>
      <c r="B924" s="336"/>
      <c r="C924" s="92">
        <v>64011201</v>
      </c>
      <c r="D924" s="91" t="s">
        <v>2693</v>
      </c>
      <c r="E924" s="154">
        <v>0</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2819</v>
      </c>
      <c r="AT924" s="95" t="s">
        <v>160</v>
      </c>
      <c r="AU924" s="93" t="s">
        <v>358</v>
      </c>
      <c r="AV924" s="92">
        <v>10000001</v>
      </c>
      <c r="AW924" s="92">
        <v>77005002</v>
      </c>
      <c r="AX924" s="91" t="s">
        <v>162</v>
      </c>
      <c r="AY924" s="93">
        <v>0</v>
      </c>
      <c r="AZ924" s="94">
        <v>0</v>
      </c>
      <c r="BA924" s="94">
        <v>0</v>
      </c>
      <c r="BB924" s="104" t="s">
        <v>2900</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2827</v>
      </c>
    </row>
    <row r="925" spans="1:69" s="1" customFormat="1" ht="19.5" customHeight="1">
      <c r="A925" s="336"/>
      <c r="B925" s="336"/>
      <c r="C925" s="92">
        <v>64011202</v>
      </c>
      <c r="D925" s="91" t="s">
        <v>2693</v>
      </c>
      <c r="E925" s="154">
        <v>1</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2819</v>
      </c>
      <c r="AT925" s="95" t="s">
        <v>160</v>
      </c>
      <c r="AU925" s="93" t="s">
        <v>358</v>
      </c>
      <c r="AV925" s="92">
        <v>10000001</v>
      </c>
      <c r="AW925" s="92">
        <v>77005002</v>
      </c>
      <c r="AX925" s="91" t="s">
        <v>162</v>
      </c>
      <c r="AY925" s="93">
        <v>0</v>
      </c>
      <c r="AZ925" s="94">
        <v>0</v>
      </c>
      <c r="BA925" s="94">
        <v>0</v>
      </c>
      <c r="BB925" s="104" t="s">
        <v>2900</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2827</v>
      </c>
    </row>
    <row r="926" spans="1:69" s="1" customFormat="1" ht="19.5" customHeight="1">
      <c r="A926" s="336"/>
      <c r="B926" s="336"/>
      <c r="C926" s="92">
        <v>64011203</v>
      </c>
      <c r="D926" s="91" t="s">
        <v>2693</v>
      </c>
      <c r="E926" s="154">
        <v>2</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2819</v>
      </c>
      <c r="AT926" s="95" t="s">
        <v>160</v>
      </c>
      <c r="AU926" s="93" t="s">
        <v>358</v>
      </c>
      <c r="AV926" s="92">
        <v>10000001</v>
      </c>
      <c r="AW926" s="92">
        <v>77005002</v>
      </c>
      <c r="AX926" s="91" t="s">
        <v>162</v>
      </c>
      <c r="AY926" s="93">
        <v>0</v>
      </c>
      <c r="AZ926" s="94">
        <v>0</v>
      </c>
      <c r="BA926" s="94">
        <v>0</v>
      </c>
      <c r="BB926" s="104" t="s">
        <v>2900</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2827</v>
      </c>
    </row>
    <row r="927" spans="1:69" s="1" customFormat="1" ht="19.5" customHeight="1">
      <c r="A927" s="336"/>
      <c r="B927" s="336"/>
      <c r="C927" s="92">
        <v>64011204</v>
      </c>
      <c r="D927" s="91" t="s">
        <v>2693</v>
      </c>
      <c r="E927" s="154">
        <v>3</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2819</v>
      </c>
      <c r="AT927" s="95" t="s">
        <v>160</v>
      </c>
      <c r="AU927" s="93" t="s">
        <v>358</v>
      </c>
      <c r="AV927" s="92">
        <v>10000001</v>
      </c>
      <c r="AW927" s="92">
        <v>77005002</v>
      </c>
      <c r="AX927" s="91" t="s">
        <v>162</v>
      </c>
      <c r="AY927" s="93">
        <v>0</v>
      </c>
      <c r="AZ927" s="94">
        <v>0</v>
      </c>
      <c r="BA927" s="94">
        <v>0</v>
      </c>
      <c r="BB927" s="104" t="s">
        <v>2900</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2827</v>
      </c>
    </row>
    <row r="928" spans="1:69" s="1" customFormat="1" ht="19.5" customHeight="1">
      <c r="A928" s="336"/>
      <c r="B928" s="336"/>
      <c r="C928" s="92">
        <v>64011205</v>
      </c>
      <c r="D928" s="91" t="s">
        <v>2693</v>
      </c>
      <c r="E928" s="154">
        <v>4</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2819</v>
      </c>
      <c r="AT928" s="95" t="s">
        <v>160</v>
      </c>
      <c r="AU928" s="93" t="s">
        <v>358</v>
      </c>
      <c r="AV928" s="92">
        <v>10000001</v>
      </c>
      <c r="AW928" s="92">
        <v>77005002</v>
      </c>
      <c r="AX928" s="91" t="s">
        <v>162</v>
      </c>
      <c r="AY928" s="93">
        <v>0</v>
      </c>
      <c r="AZ928" s="94">
        <v>0</v>
      </c>
      <c r="BA928" s="94">
        <v>0</v>
      </c>
      <c r="BB928" s="104" t="s">
        <v>2900</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2827</v>
      </c>
    </row>
    <row r="929" spans="1:69" s="1" customFormat="1" ht="19.5" customHeight="1">
      <c r="A929" s="336"/>
      <c r="B929" s="336"/>
      <c r="C929" s="92">
        <v>64011206</v>
      </c>
      <c r="D929" s="91" t="s">
        <v>2693</v>
      </c>
      <c r="E929" s="154">
        <v>5</v>
      </c>
      <c r="F929" s="93">
        <v>63021101</v>
      </c>
      <c r="G929" s="92">
        <v>0</v>
      </c>
      <c r="H929" s="94">
        <v>0</v>
      </c>
      <c r="I929" s="92">
        <v>1</v>
      </c>
      <c r="J929" s="93">
        <v>0</v>
      </c>
      <c r="K929" s="92">
        <v>0</v>
      </c>
      <c r="L929" s="93">
        <v>0</v>
      </c>
      <c r="M929" s="93">
        <v>0</v>
      </c>
      <c r="N929" s="93">
        <v>1</v>
      </c>
      <c r="O929" s="93">
        <v>0</v>
      </c>
      <c r="P929" s="93">
        <v>0</v>
      </c>
      <c r="Q929" s="93">
        <v>0</v>
      </c>
      <c r="R929" s="97">
        <v>0</v>
      </c>
      <c r="S929" s="93">
        <v>0</v>
      </c>
      <c r="T929" s="93">
        <v>1</v>
      </c>
      <c r="U929" s="93">
        <v>1</v>
      </c>
      <c r="V929" s="93">
        <v>0</v>
      </c>
      <c r="W929" s="93">
        <v>1.7</v>
      </c>
      <c r="X929" s="93">
        <v>0</v>
      </c>
      <c r="Y929" s="93">
        <v>0</v>
      </c>
      <c r="Z929" s="93">
        <v>0</v>
      </c>
      <c r="AA929" s="93">
        <v>0</v>
      </c>
      <c r="AB929" s="93">
        <v>0</v>
      </c>
      <c r="AC929" s="93">
        <v>0</v>
      </c>
      <c r="AD929" s="93">
        <v>9</v>
      </c>
      <c r="AE929" s="93">
        <v>1</v>
      </c>
      <c r="AF929" s="93">
        <v>5</v>
      </c>
      <c r="AG929" s="97">
        <v>0</v>
      </c>
      <c r="AH929" s="97">
        <v>3</v>
      </c>
      <c r="AI929" s="97">
        <v>0</v>
      </c>
      <c r="AJ929" s="97">
        <v>1.7</v>
      </c>
      <c r="AK929" s="93">
        <v>0</v>
      </c>
      <c r="AL929" s="93">
        <v>0</v>
      </c>
      <c r="AM929" s="93">
        <v>0</v>
      </c>
      <c r="AN929" s="93">
        <v>0</v>
      </c>
      <c r="AO929" s="93">
        <v>1000</v>
      </c>
      <c r="AP929" s="93">
        <v>0.2</v>
      </c>
      <c r="AQ929" s="93">
        <v>0</v>
      </c>
      <c r="AR929" s="97">
        <v>0</v>
      </c>
      <c r="AS929" s="291" t="s">
        <v>2819</v>
      </c>
      <c r="AT929" s="95" t="s">
        <v>160</v>
      </c>
      <c r="AU929" s="93" t="s">
        <v>358</v>
      </c>
      <c r="AV929" s="92">
        <v>10000001</v>
      </c>
      <c r="AW929" s="92">
        <v>77005002</v>
      </c>
      <c r="AX929" s="91" t="s">
        <v>162</v>
      </c>
      <c r="AY929" s="93">
        <v>0</v>
      </c>
      <c r="AZ929" s="94">
        <v>0</v>
      </c>
      <c r="BA929" s="94">
        <v>0</v>
      </c>
      <c r="BB929" s="104" t="s">
        <v>2900</v>
      </c>
      <c r="BC929" s="93">
        <v>0</v>
      </c>
      <c r="BD929" s="93">
        <v>0</v>
      </c>
      <c r="BE929" s="93">
        <v>0</v>
      </c>
      <c r="BF929" s="93">
        <v>0</v>
      </c>
      <c r="BG929" s="93">
        <v>0</v>
      </c>
      <c r="BH929" s="93">
        <v>0</v>
      </c>
      <c r="BI929" s="88">
        <v>0</v>
      </c>
      <c r="BJ929" s="97">
        <v>0</v>
      </c>
      <c r="BK929" s="97">
        <v>0</v>
      </c>
      <c r="BL929" s="97">
        <v>0</v>
      </c>
      <c r="BM929" s="97">
        <v>0</v>
      </c>
      <c r="BN929" s="97">
        <v>0</v>
      </c>
      <c r="BO929" s="97">
        <v>0</v>
      </c>
      <c r="BP929" s="97">
        <v>0</v>
      </c>
      <c r="BQ929" s="287" t="s">
        <v>2827</v>
      </c>
    </row>
    <row r="930" spans="1:69" s="325" customFormat="1" ht="19.5" customHeight="1">
      <c r="A930" s="324"/>
      <c r="B930" s="324"/>
      <c r="C930" s="60">
        <v>64011301</v>
      </c>
      <c r="D930" s="54" t="s">
        <v>2695</v>
      </c>
      <c r="E930" s="154">
        <v>0</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2844</v>
      </c>
      <c r="AZ930" s="61">
        <v>0</v>
      </c>
      <c r="BA930" s="61">
        <v>0</v>
      </c>
      <c r="BB930" s="78" t="s">
        <v>2901</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64011302</v>
      </c>
      <c r="D931" s="54" t="s">
        <v>2695</v>
      </c>
      <c r="E931" s="154">
        <v>1</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2844</v>
      </c>
      <c r="AZ931" s="61">
        <v>0</v>
      </c>
      <c r="BA931" s="61">
        <v>0</v>
      </c>
      <c r="BB931" s="78" t="s">
        <v>2901</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64011303</v>
      </c>
      <c r="D932" s="54" t="s">
        <v>2695</v>
      </c>
      <c r="E932" s="154">
        <v>2</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2844</v>
      </c>
      <c r="AZ932" s="61">
        <v>0</v>
      </c>
      <c r="BA932" s="61">
        <v>0</v>
      </c>
      <c r="BB932" s="78" t="s">
        <v>2901</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64011304</v>
      </c>
      <c r="D933" s="54" t="s">
        <v>2695</v>
      </c>
      <c r="E933" s="154">
        <v>3</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2844</v>
      </c>
      <c r="AZ933" s="61">
        <v>0</v>
      </c>
      <c r="BA933" s="61">
        <v>0</v>
      </c>
      <c r="BB933" s="78" t="s">
        <v>2901</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64011305</v>
      </c>
      <c r="D934" s="54" t="s">
        <v>2695</v>
      </c>
      <c r="E934" s="154">
        <v>4</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2844</v>
      </c>
      <c r="AZ934" s="61">
        <v>0</v>
      </c>
      <c r="BA934" s="61">
        <v>0</v>
      </c>
      <c r="BB934" s="78" t="s">
        <v>2901</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25" customFormat="1" ht="19.5" customHeight="1">
      <c r="A935" s="324"/>
      <c r="B935" s="324"/>
      <c r="C935" s="60">
        <v>64011306</v>
      </c>
      <c r="D935" s="54" t="s">
        <v>2695</v>
      </c>
      <c r="E935" s="154">
        <v>5</v>
      </c>
      <c r="F935" s="55">
        <v>63021101</v>
      </c>
      <c r="G935" s="60">
        <v>0</v>
      </c>
      <c r="H935" s="61">
        <v>0</v>
      </c>
      <c r="I935" s="60">
        <v>1</v>
      </c>
      <c r="J935" s="55">
        <v>0</v>
      </c>
      <c r="K935" s="60">
        <v>0</v>
      </c>
      <c r="L935" s="55">
        <v>0</v>
      </c>
      <c r="M935" s="55">
        <v>0</v>
      </c>
      <c r="N935" s="55">
        <v>1</v>
      </c>
      <c r="O935" s="55">
        <v>0</v>
      </c>
      <c r="P935" s="55">
        <v>0</v>
      </c>
      <c r="Q935" s="55">
        <v>0</v>
      </c>
      <c r="R935" s="63">
        <v>0</v>
      </c>
      <c r="S935" s="55">
        <v>0</v>
      </c>
      <c r="T935" s="55">
        <v>1</v>
      </c>
      <c r="U935" s="55">
        <v>1</v>
      </c>
      <c r="V935" s="55">
        <v>0</v>
      </c>
      <c r="W935" s="55">
        <v>0</v>
      </c>
      <c r="X935" s="55">
        <v>0</v>
      </c>
      <c r="Y935" s="55">
        <v>0</v>
      </c>
      <c r="Z935" s="55">
        <v>0</v>
      </c>
      <c r="AA935" s="55">
        <v>0</v>
      </c>
      <c r="AB935" s="55">
        <v>0</v>
      </c>
      <c r="AC935" s="55">
        <v>0</v>
      </c>
      <c r="AD935" s="55">
        <v>24</v>
      </c>
      <c r="AE935" s="55">
        <v>0</v>
      </c>
      <c r="AF935" s="55">
        <v>0</v>
      </c>
      <c r="AG935" s="63">
        <v>0</v>
      </c>
      <c r="AH935" s="63">
        <v>0</v>
      </c>
      <c r="AI935" s="63">
        <v>0</v>
      </c>
      <c r="AJ935" s="63">
        <v>1.5</v>
      </c>
      <c r="AK935" s="55">
        <v>0</v>
      </c>
      <c r="AL935" s="55">
        <v>0</v>
      </c>
      <c r="AM935" s="55">
        <v>0</v>
      </c>
      <c r="AN935" s="60">
        <v>0.2</v>
      </c>
      <c r="AO935" s="55">
        <v>3000</v>
      </c>
      <c r="AP935" s="55">
        <v>0.2</v>
      </c>
      <c r="AQ935" s="55">
        <v>0</v>
      </c>
      <c r="AR935" s="63">
        <v>0</v>
      </c>
      <c r="AS935" s="55" t="s">
        <v>160</v>
      </c>
      <c r="AT935" s="54" t="s">
        <v>160</v>
      </c>
      <c r="AU935" s="55" t="s">
        <v>358</v>
      </c>
      <c r="AV935" s="60">
        <v>0</v>
      </c>
      <c r="AW935" s="60">
        <v>0</v>
      </c>
      <c r="AX935" s="54" t="s">
        <v>743</v>
      </c>
      <c r="AY935" s="315" t="s">
        <v>2844</v>
      </c>
      <c r="AZ935" s="61">
        <v>0</v>
      </c>
      <c r="BA935" s="61">
        <v>0</v>
      </c>
      <c r="BB935" s="78" t="s">
        <v>2901</v>
      </c>
      <c r="BC935" s="55">
        <v>0</v>
      </c>
      <c r="BD935" s="55">
        <v>0</v>
      </c>
      <c r="BE935" s="55">
        <v>0</v>
      </c>
      <c r="BF935" s="55">
        <v>0</v>
      </c>
      <c r="BG935" s="55">
        <v>0</v>
      </c>
      <c r="BH935" s="55">
        <v>0</v>
      </c>
      <c r="BI935" s="84">
        <v>0</v>
      </c>
      <c r="BJ935" s="63">
        <v>0</v>
      </c>
      <c r="BK935" s="63">
        <v>0</v>
      </c>
      <c r="BL935" s="63">
        <v>0</v>
      </c>
      <c r="BM935" s="63">
        <v>0</v>
      </c>
      <c r="BN935" s="63">
        <v>0</v>
      </c>
      <c r="BO935" s="63">
        <v>0</v>
      </c>
      <c r="BP935" s="63">
        <v>0</v>
      </c>
      <c r="BQ935" s="63">
        <v>0</v>
      </c>
    </row>
    <row r="936" spans="1:69" s="347" customFormat="1" ht="20.100000000000001" customHeight="1">
      <c r="A936" s="337"/>
      <c r="B936" s="337"/>
      <c r="C936" s="338">
        <v>64011401</v>
      </c>
      <c r="D936" s="339" t="s">
        <v>2799</v>
      </c>
      <c r="E936" s="340">
        <v>1</v>
      </c>
      <c r="F936" s="341">
        <v>63021101</v>
      </c>
      <c r="G936" s="338">
        <v>0</v>
      </c>
      <c r="H936" s="342">
        <v>0</v>
      </c>
      <c r="I936" s="338">
        <v>1</v>
      </c>
      <c r="J936" s="341">
        <v>0</v>
      </c>
      <c r="K936" s="338">
        <v>0</v>
      </c>
      <c r="L936" s="341">
        <v>0</v>
      </c>
      <c r="M936" s="341">
        <v>0</v>
      </c>
      <c r="N936" s="341">
        <v>2</v>
      </c>
      <c r="O936" s="341">
        <v>1</v>
      </c>
      <c r="P936" s="341">
        <v>0.2</v>
      </c>
      <c r="Q936" s="341">
        <v>0</v>
      </c>
      <c r="R936" s="343">
        <v>0</v>
      </c>
      <c r="S936" s="341">
        <v>0</v>
      </c>
      <c r="T936" s="341">
        <v>1</v>
      </c>
      <c r="U936" s="341">
        <v>1</v>
      </c>
      <c r="V936" s="341">
        <v>0</v>
      </c>
      <c r="W936" s="341">
        <v>2</v>
      </c>
      <c r="X936" s="341">
        <v>0</v>
      </c>
      <c r="Y936" s="341">
        <v>0</v>
      </c>
      <c r="Z936" s="341">
        <v>0</v>
      </c>
      <c r="AA936" s="341">
        <v>0</v>
      </c>
      <c r="AB936" s="341">
        <v>0</v>
      </c>
      <c r="AC936" s="341">
        <v>0</v>
      </c>
      <c r="AD936" s="341">
        <v>0</v>
      </c>
      <c r="AE936" s="341">
        <v>1</v>
      </c>
      <c r="AF936" s="341">
        <v>5</v>
      </c>
      <c r="AG936" s="343">
        <v>0</v>
      </c>
      <c r="AH936" s="343">
        <v>1</v>
      </c>
      <c r="AI936" s="343">
        <v>0</v>
      </c>
      <c r="AJ936" s="343">
        <v>2</v>
      </c>
      <c r="AK936" s="341">
        <v>0</v>
      </c>
      <c r="AL936" s="341">
        <v>0</v>
      </c>
      <c r="AM936" s="341">
        <v>0</v>
      </c>
      <c r="AN936" s="341">
        <v>0</v>
      </c>
      <c r="AO936" s="341">
        <v>1000</v>
      </c>
      <c r="AP936" s="341">
        <v>0.2</v>
      </c>
      <c r="AQ936" s="341">
        <v>0</v>
      </c>
      <c r="AR936" s="343">
        <v>0</v>
      </c>
      <c r="AS936" s="344" t="s">
        <v>2819</v>
      </c>
      <c r="AT936" s="345" t="s">
        <v>160</v>
      </c>
      <c r="AU936" s="341" t="s">
        <v>358</v>
      </c>
      <c r="AV936" s="338">
        <v>10000001</v>
      </c>
      <c r="AW936" s="338">
        <v>77005002</v>
      </c>
      <c r="AX936" s="339" t="s">
        <v>162</v>
      </c>
      <c r="AY936" s="341">
        <v>0</v>
      </c>
      <c r="AZ936" s="342">
        <v>0</v>
      </c>
      <c r="BA936" s="342">
        <v>0</v>
      </c>
      <c r="BB936" s="346" t="s">
        <v>2900</v>
      </c>
      <c r="BC936" s="341">
        <v>0</v>
      </c>
      <c r="BD936" s="341">
        <v>0</v>
      </c>
      <c r="BE936" s="341">
        <v>0</v>
      </c>
      <c r="BF936" s="341">
        <v>0</v>
      </c>
      <c r="BG936" s="341">
        <v>0</v>
      </c>
      <c r="BH936" s="341">
        <v>0</v>
      </c>
      <c r="BI936" s="340">
        <v>0</v>
      </c>
      <c r="BJ936" s="343">
        <v>0</v>
      </c>
      <c r="BK936" s="343">
        <v>0</v>
      </c>
      <c r="BL936" s="343">
        <v>0</v>
      </c>
      <c r="BM936" s="343">
        <v>0</v>
      </c>
      <c r="BN936" s="343">
        <v>0</v>
      </c>
      <c r="BO936" s="343">
        <v>0</v>
      </c>
      <c r="BP936" s="343">
        <v>0</v>
      </c>
      <c r="BQ936" s="343">
        <v>0</v>
      </c>
    </row>
    <row r="937" spans="1:69" s="347" customFormat="1" ht="20.100000000000001" customHeight="1">
      <c r="C937" s="338">
        <v>64011501</v>
      </c>
      <c r="D937" s="339" t="s">
        <v>2892</v>
      </c>
      <c r="E937" s="340">
        <v>1</v>
      </c>
      <c r="F937" s="340">
        <v>0</v>
      </c>
      <c r="G937" s="341">
        <v>0</v>
      </c>
      <c r="H937" s="342">
        <v>0</v>
      </c>
      <c r="I937" s="338">
        <v>1</v>
      </c>
      <c r="J937" s="338">
        <v>0</v>
      </c>
      <c r="K937" s="338">
        <v>0</v>
      </c>
      <c r="L937" s="341">
        <v>0</v>
      </c>
      <c r="M937" s="341">
        <v>0</v>
      </c>
      <c r="N937" s="341">
        <v>2</v>
      </c>
      <c r="O937" s="341">
        <v>16</v>
      </c>
      <c r="P937" s="341">
        <v>8</v>
      </c>
      <c r="Q937" s="341">
        <v>0</v>
      </c>
      <c r="R937" s="343">
        <v>0</v>
      </c>
      <c r="S937" s="341">
        <v>0</v>
      </c>
      <c r="T937" s="341">
        <v>1</v>
      </c>
      <c r="U937" s="340">
        <v>1</v>
      </c>
      <c r="V937" s="341">
        <v>0</v>
      </c>
      <c r="W937" s="341">
        <v>0</v>
      </c>
      <c r="X937" s="341">
        <v>0</v>
      </c>
      <c r="Y937" s="341">
        <v>1</v>
      </c>
      <c r="Z937" s="341">
        <v>0</v>
      </c>
      <c r="AA937" s="341">
        <v>0</v>
      </c>
      <c r="AB937" s="341">
        <v>0</v>
      </c>
      <c r="AC937" s="341">
        <v>1</v>
      </c>
      <c r="AD937" s="341">
        <v>12</v>
      </c>
      <c r="AE937" s="341">
        <v>2</v>
      </c>
      <c r="AF937" s="341" t="s">
        <v>169</v>
      </c>
      <c r="AG937" s="343">
        <v>0</v>
      </c>
      <c r="AH937" s="343">
        <v>2</v>
      </c>
      <c r="AI937" s="343">
        <v>0</v>
      </c>
      <c r="AJ937" s="343">
        <v>1.5</v>
      </c>
      <c r="AK937" s="341">
        <v>0</v>
      </c>
      <c r="AL937" s="341">
        <v>0</v>
      </c>
      <c r="AM937" s="341">
        <v>0</v>
      </c>
      <c r="AN937" s="341">
        <v>0.5</v>
      </c>
      <c r="AO937" s="341">
        <v>600</v>
      </c>
      <c r="AP937" s="341">
        <v>0</v>
      </c>
      <c r="AQ937" s="341">
        <v>12</v>
      </c>
      <c r="AR937" s="348">
        <v>0</v>
      </c>
      <c r="AS937" s="344">
        <v>0</v>
      </c>
      <c r="AT937" s="339" t="s">
        <v>2762</v>
      </c>
      <c r="AU937" s="341" t="s">
        <v>171</v>
      </c>
      <c r="AV937" s="338">
        <v>10000011</v>
      </c>
      <c r="AW937" s="338">
        <v>0</v>
      </c>
      <c r="AX937" s="339" t="s">
        <v>172</v>
      </c>
      <c r="AY937" s="341">
        <v>0</v>
      </c>
      <c r="AZ937" s="342">
        <v>0</v>
      </c>
      <c r="BA937" s="342">
        <v>0</v>
      </c>
      <c r="BB937" s="346" t="s">
        <v>2788</v>
      </c>
      <c r="BC937" s="341">
        <v>0</v>
      </c>
      <c r="BD937" s="341">
        <v>0</v>
      </c>
      <c r="BE937" s="341">
        <v>0</v>
      </c>
      <c r="BF937" s="341">
        <v>0</v>
      </c>
      <c r="BG937" s="341">
        <v>0</v>
      </c>
      <c r="BH937" s="341">
        <v>0</v>
      </c>
      <c r="BI937" s="340">
        <v>0</v>
      </c>
      <c r="BJ937" s="343">
        <v>0</v>
      </c>
      <c r="BK937" s="343">
        <v>0</v>
      </c>
      <c r="BL937" s="343">
        <v>0</v>
      </c>
      <c r="BM937" s="343">
        <v>0</v>
      </c>
      <c r="BN937" s="343">
        <v>0</v>
      </c>
      <c r="BO937" s="343">
        <v>1</v>
      </c>
      <c r="BP937" s="343">
        <v>64011502</v>
      </c>
      <c r="BQ937" s="343">
        <v>0</v>
      </c>
    </row>
    <row r="938" spans="1:69" s="347" customFormat="1" ht="20.100000000000001" customHeight="1">
      <c r="A938" s="337"/>
      <c r="B938" s="337"/>
      <c r="C938" s="338">
        <v>64011502</v>
      </c>
      <c r="D938" s="339" t="s">
        <v>2893</v>
      </c>
      <c r="E938" s="340">
        <v>1</v>
      </c>
      <c r="F938" s="341">
        <v>63021101</v>
      </c>
      <c r="G938" s="338">
        <v>0</v>
      </c>
      <c r="H938" s="342">
        <v>0</v>
      </c>
      <c r="I938" s="338">
        <v>1</v>
      </c>
      <c r="J938" s="341">
        <v>0</v>
      </c>
      <c r="K938" s="338">
        <v>0</v>
      </c>
      <c r="L938" s="341">
        <v>0</v>
      </c>
      <c r="M938" s="341">
        <v>0</v>
      </c>
      <c r="N938" s="341">
        <v>2</v>
      </c>
      <c r="O938" s="341">
        <v>16</v>
      </c>
      <c r="P938" s="341">
        <v>1</v>
      </c>
      <c r="Q938" s="341">
        <v>0</v>
      </c>
      <c r="R938" s="343">
        <v>0</v>
      </c>
      <c r="S938" s="341">
        <v>0</v>
      </c>
      <c r="T938" s="341">
        <v>1</v>
      </c>
      <c r="U938" s="341">
        <v>1</v>
      </c>
      <c r="V938" s="341">
        <v>0</v>
      </c>
      <c r="W938" s="341">
        <v>2</v>
      </c>
      <c r="X938" s="341">
        <v>0</v>
      </c>
      <c r="Y938" s="341">
        <v>0</v>
      </c>
      <c r="Z938" s="341">
        <v>0</v>
      </c>
      <c r="AA938" s="341">
        <v>0</v>
      </c>
      <c r="AB938" s="341">
        <v>0</v>
      </c>
      <c r="AC938" s="341">
        <v>0</v>
      </c>
      <c r="AD938" s="341">
        <v>0</v>
      </c>
      <c r="AE938" s="341">
        <v>1</v>
      </c>
      <c r="AF938" s="341">
        <v>5</v>
      </c>
      <c r="AG938" s="343">
        <v>0</v>
      </c>
      <c r="AH938" s="343">
        <v>1</v>
      </c>
      <c r="AI938" s="343">
        <v>0</v>
      </c>
      <c r="AJ938" s="343">
        <v>2</v>
      </c>
      <c r="AK938" s="341">
        <v>0</v>
      </c>
      <c r="AL938" s="341">
        <v>0</v>
      </c>
      <c r="AM938" s="341">
        <v>0</v>
      </c>
      <c r="AN938" s="341">
        <v>0</v>
      </c>
      <c r="AO938" s="341">
        <v>400</v>
      </c>
      <c r="AP938" s="341">
        <v>0.2</v>
      </c>
      <c r="AQ938" s="341">
        <v>0</v>
      </c>
      <c r="AR938" s="343">
        <v>0</v>
      </c>
      <c r="AS938" s="344" t="s">
        <v>2819</v>
      </c>
      <c r="AT938" s="345" t="s">
        <v>160</v>
      </c>
      <c r="AU938" s="341" t="s">
        <v>358</v>
      </c>
      <c r="AV938" s="338">
        <v>10000001</v>
      </c>
      <c r="AW938" s="338">
        <v>77005002</v>
      </c>
      <c r="AX938" s="339" t="s">
        <v>162</v>
      </c>
      <c r="AY938" s="341">
        <v>0</v>
      </c>
      <c r="AZ938" s="342">
        <v>0</v>
      </c>
      <c r="BA938" s="342">
        <v>0</v>
      </c>
      <c r="BB938" s="346" t="s">
        <v>2900</v>
      </c>
      <c r="BC938" s="341">
        <v>0</v>
      </c>
      <c r="BD938" s="341">
        <v>0</v>
      </c>
      <c r="BE938" s="341">
        <v>0</v>
      </c>
      <c r="BF938" s="341">
        <v>0</v>
      </c>
      <c r="BG938" s="341">
        <v>0</v>
      </c>
      <c r="BH938" s="341">
        <v>0</v>
      </c>
      <c r="BI938" s="340">
        <v>0</v>
      </c>
      <c r="BJ938" s="343">
        <v>0</v>
      </c>
      <c r="BK938" s="343">
        <v>0</v>
      </c>
      <c r="BL938" s="343">
        <v>0</v>
      </c>
      <c r="BM938" s="343">
        <v>0</v>
      </c>
      <c r="BN938" s="343">
        <v>0</v>
      </c>
      <c r="BO938" s="343">
        <v>0</v>
      </c>
      <c r="BP938" s="343">
        <v>64011503</v>
      </c>
      <c r="BQ938" s="343">
        <v>0</v>
      </c>
    </row>
    <row r="939" spans="1:69" s="347" customFormat="1" ht="20.100000000000001" customHeight="1">
      <c r="C939" s="338">
        <v>64011503</v>
      </c>
      <c r="D939" s="339" t="s">
        <v>494</v>
      </c>
      <c r="E939" s="340">
        <v>1</v>
      </c>
      <c r="F939" s="340">
        <v>0</v>
      </c>
      <c r="G939" s="341">
        <v>0</v>
      </c>
      <c r="H939" s="342">
        <v>0</v>
      </c>
      <c r="I939" s="338">
        <v>1</v>
      </c>
      <c r="J939" s="338">
        <v>0</v>
      </c>
      <c r="K939" s="338">
        <v>0</v>
      </c>
      <c r="L939" s="341">
        <v>0</v>
      </c>
      <c r="M939" s="341">
        <v>0</v>
      </c>
      <c r="N939" s="341">
        <v>2</v>
      </c>
      <c r="O939" s="341">
        <v>16</v>
      </c>
      <c r="P939" s="341">
        <v>1</v>
      </c>
      <c r="Q939" s="341">
        <v>0</v>
      </c>
      <c r="R939" s="343">
        <v>0</v>
      </c>
      <c r="S939" s="341">
        <v>0</v>
      </c>
      <c r="T939" s="341">
        <v>1</v>
      </c>
      <c r="U939" s="340">
        <v>1</v>
      </c>
      <c r="V939" s="341">
        <v>0</v>
      </c>
      <c r="W939" s="341">
        <v>0</v>
      </c>
      <c r="X939" s="341">
        <v>0</v>
      </c>
      <c r="Y939" s="341">
        <v>1</v>
      </c>
      <c r="Z939" s="341">
        <v>0</v>
      </c>
      <c r="AA939" s="341">
        <v>0</v>
      </c>
      <c r="AB939" s="341">
        <v>0</v>
      </c>
      <c r="AC939" s="341">
        <v>1</v>
      </c>
      <c r="AD939" s="341">
        <v>12</v>
      </c>
      <c r="AE939" s="341">
        <v>2</v>
      </c>
      <c r="AF939" s="341" t="s">
        <v>169</v>
      </c>
      <c r="AG939" s="343">
        <v>0</v>
      </c>
      <c r="AH939" s="343">
        <v>2</v>
      </c>
      <c r="AI939" s="343">
        <v>0</v>
      </c>
      <c r="AJ939" s="343">
        <v>1.5</v>
      </c>
      <c r="AK939" s="341">
        <v>0</v>
      </c>
      <c r="AL939" s="341">
        <v>0</v>
      </c>
      <c r="AM939" s="341">
        <v>0</v>
      </c>
      <c r="AN939" s="341">
        <v>0.5</v>
      </c>
      <c r="AO939" s="341">
        <v>600</v>
      </c>
      <c r="AP939" s="341">
        <v>0</v>
      </c>
      <c r="AQ939" s="341">
        <v>12</v>
      </c>
      <c r="AR939" s="348">
        <v>0</v>
      </c>
      <c r="AS939" s="344">
        <v>0</v>
      </c>
      <c r="AT939" s="339" t="s">
        <v>2762</v>
      </c>
      <c r="AU939" s="341" t="s">
        <v>171</v>
      </c>
      <c r="AV939" s="338">
        <v>10000011</v>
      </c>
      <c r="AW939" s="338">
        <v>0</v>
      </c>
      <c r="AX939" s="339" t="s">
        <v>172</v>
      </c>
      <c r="AY939" s="341">
        <v>0</v>
      </c>
      <c r="AZ939" s="342">
        <v>0</v>
      </c>
      <c r="BA939" s="342">
        <v>0</v>
      </c>
      <c r="BB939" s="346" t="s">
        <v>2788</v>
      </c>
      <c r="BC939" s="341">
        <v>0</v>
      </c>
      <c r="BD939" s="341">
        <v>0</v>
      </c>
      <c r="BE939" s="341">
        <v>0</v>
      </c>
      <c r="BF939" s="341">
        <v>0</v>
      </c>
      <c r="BG939" s="341">
        <v>0</v>
      </c>
      <c r="BH939" s="341">
        <v>0</v>
      </c>
      <c r="BI939" s="340">
        <v>0</v>
      </c>
      <c r="BJ939" s="343">
        <v>0</v>
      </c>
      <c r="BK939" s="343">
        <v>0</v>
      </c>
      <c r="BL939" s="343">
        <v>0</v>
      </c>
      <c r="BM939" s="343">
        <v>0</v>
      </c>
      <c r="BN939" s="343">
        <v>0</v>
      </c>
      <c r="BO939" s="343">
        <v>1</v>
      </c>
      <c r="BP939" s="343">
        <v>64011504</v>
      </c>
      <c r="BQ939" s="343">
        <v>0</v>
      </c>
    </row>
    <row r="940" spans="1:69" s="347" customFormat="1" ht="20.100000000000001" customHeight="1">
      <c r="A940" s="337"/>
      <c r="B940" s="337"/>
      <c r="C940" s="338">
        <v>64011504</v>
      </c>
      <c r="D940" s="339" t="s">
        <v>2893</v>
      </c>
      <c r="E940" s="340">
        <v>1</v>
      </c>
      <c r="F940" s="341">
        <v>63021101</v>
      </c>
      <c r="G940" s="338">
        <v>0</v>
      </c>
      <c r="H940" s="342">
        <v>0</v>
      </c>
      <c r="I940" s="338">
        <v>1</v>
      </c>
      <c r="J940" s="341">
        <v>0</v>
      </c>
      <c r="K940" s="338">
        <v>0</v>
      </c>
      <c r="L940" s="341">
        <v>0</v>
      </c>
      <c r="M940" s="341">
        <v>0</v>
      </c>
      <c r="N940" s="341">
        <v>2</v>
      </c>
      <c r="O940" s="341">
        <v>16</v>
      </c>
      <c r="P940" s="341">
        <v>4</v>
      </c>
      <c r="Q940" s="341">
        <v>0</v>
      </c>
      <c r="R940" s="343">
        <v>0</v>
      </c>
      <c r="S940" s="341">
        <v>0</v>
      </c>
      <c r="T940" s="341">
        <v>1</v>
      </c>
      <c r="U940" s="341">
        <v>1</v>
      </c>
      <c r="V940" s="341">
        <v>0</v>
      </c>
      <c r="W940" s="341">
        <v>2</v>
      </c>
      <c r="X940" s="341">
        <v>0</v>
      </c>
      <c r="Y940" s="341">
        <v>0</v>
      </c>
      <c r="Z940" s="341">
        <v>0</v>
      </c>
      <c r="AA940" s="341">
        <v>0</v>
      </c>
      <c r="AB940" s="341">
        <v>0</v>
      </c>
      <c r="AC940" s="341">
        <v>0</v>
      </c>
      <c r="AD940" s="341">
        <v>0</v>
      </c>
      <c r="AE940" s="341">
        <v>1</v>
      </c>
      <c r="AF940" s="341">
        <v>5</v>
      </c>
      <c r="AG940" s="343">
        <v>0</v>
      </c>
      <c r="AH940" s="343">
        <v>1</v>
      </c>
      <c r="AI940" s="343">
        <v>0</v>
      </c>
      <c r="AJ940" s="343">
        <v>2</v>
      </c>
      <c r="AK940" s="341">
        <v>0</v>
      </c>
      <c r="AL940" s="341">
        <v>0</v>
      </c>
      <c r="AM940" s="341">
        <v>0</v>
      </c>
      <c r="AN940" s="341">
        <v>0</v>
      </c>
      <c r="AO940" s="341">
        <v>400</v>
      </c>
      <c r="AP940" s="341">
        <v>0.2</v>
      </c>
      <c r="AQ940" s="341">
        <v>0</v>
      </c>
      <c r="AR940" s="343">
        <v>0</v>
      </c>
      <c r="AS940" s="344" t="s">
        <v>2819</v>
      </c>
      <c r="AT940" s="345" t="s">
        <v>160</v>
      </c>
      <c r="AU940" s="341" t="s">
        <v>358</v>
      </c>
      <c r="AV940" s="338">
        <v>10000001</v>
      </c>
      <c r="AW940" s="338">
        <v>77005002</v>
      </c>
      <c r="AX940" s="339" t="s">
        <v>162</v>
      </c>
      <c r="AY940" s="341">
        <v>0</v>
      </c>
      <c r="AZ940" s="342">
        <v>0</v>
      </c>
      <c r="BA940" s="342">
        <v>0</v>
      </c>
      <c r="BB940" s="346" t="s">
        <v>2900</v>
      </c>
      <c r="BC940" s="341">
        <v>0</v>
      </c>
      <c r="BD940" s="341">
        <v>0</v>
      </c>
      <c r="BE940" s="341">
        <v>0</v>
      </c>
      <c r="BF940" s="341">
        <v>0</v>
      </c>
      <c r="BG940" s="341">
        <v>0</v>
      </c>
      <c r="BH940" s="341">
        <v>0</v>
      </c>
      <c r="BI940" s="340">
        <v>0</v>
      </c>
      <c r="BJ940" s="343">
        <v>0</v>
      </c>
      <c r="BK940" s="343">
        <v>0</v>
      </c>
      <c r="BL940" s="343">
        <v>0</v>
      </c>
      <c r="BM940" s="343">
        <v>0</v>
      </c>
      <c r="BN940" s="343">
        <v>0</v>
      </c>
      <c r="BO940" s="343">
        <v>0</v>
      </c>
      <c r="BP940" s="343">
        <v>64011505</v>
      </c>
      <c r="BQ940" s="343">
        <v>0</v>
      </c>
    </row>
    <row r="941" spans="1:69" s="347" customFormat="1" ht="20.100000000000001" customHeight="1">
      <c r="C941" s="338">
        <v>64011505</v>
      </c>
      <c r="D941" s="339" t="s">
        <v>494</v>
      </c>
      <c r="E941" s="340">
        <v>1</v>
      </c>
      <c r="F941" s="340">
        <v>0</v>
      </c>
      <c r="G941" s="341">
        <v>0</v>
      </c>
      <c r="H941" s="342">
        <v>0</v>
      </c>
      <c r="I941" s="338">
        <v>1</v>
      </c>
      <c r="J941" s="338">
        <v>0</v>
      </c>
      <c r="K941" s="338">
        <v>0</v>
      </c>
      <c r="L941" s="341">
        <v>0</v>
      </c>
      <c r="M941" s="341">
        <v>0</v>
      </c>
      <c r="N941" s="341">
        <v>2</v>
      </c>
      <c r="O941" s="341">
        <v>16</v>
      </c>
      <c r="P941" s="341">
        <v>1</v>
      </c>
      <c r="Q941" s="341">
        <v>0</v>
      </c>
      <c r="R941" s="343">
        <v>0</v>
      </c>
      <c r="S941" s="341">
        <v>0</v>
      </c>
      <c r="T941" s="341">
        <v>1</v>
      </c>
      <c r="U941" s="340">
        <v>1</v>
      </c>
      <c r="V941" s="341">
        <v>0</v>
      </c>
      <c r="W941" s="341">
        <v>0</v>
      </c>
      <c r="X941" s="341">
        <v>0</v>
      </c>
      <c r="Y941" s="341">
        <v>1</v>
      </c>
      <c r="Z941" s="341">
        <v>0</v>
      </c>
      <c r="AA941" s="341">
        <v>0</v>
      </c>
      <c r="AB941" s="341">
        <v>0</v>
      </c>
      <c r="AC941" s="341">
        <v>1</v>
      </c>
      <c r="AD941" s="341">
        <v>12</v>
      </c>
      <c r="AE941" s="341">
        <v>2</v>
      </c>
      <c r="AF941" s="341" t="s">
        <v>169</v>
      </c>
      <c r="AG941" s="343">
        <v>0</v>
      </c>
      <c r="AH941" s="343">
        <v>2</v>
      </c>
      <c r="AI941" s="343">
        <v>0</v>
      </c>
      <c r="AJ941" s="343">
        <v>1.5</v>
      </c>
      <c r="AK941" s="341">
        <v>0</v>
      </c>
      <c r="AL941" s="341">
        <v>0</v>
      </c>
      <c r="AM941" s="341">
        <v>0</v>
      </c>
      <c r="AN941" s="341">
        <v>0.5</v>
      </c>
      <c r="AO941" s="341">
        <v>600</v>
      </c>
      <c r="AP941" s="341">
        <v>0</v>
      </c>
      <c r="AQ941" s="341">
        <v>12</v>
      </c>
      <c r="AR941" s="348">
        <v>0</v>
      </c>
      <c r="AS941" s="344">
        <v>0</v>
      </c>
      <c r="AT941" s="339" t="s">
        <v>2762</v>
      </c>
      <c r="AU941" s="341" t="s">
        <v>171</v>
      </c>
      <c r="AV941" s="338">
        <v>10000011</v>
      </c>
      <c r="AW941" s="338">
        <v>0</v>
      </c>
      <c r="AX941" s="339" t="s">
        <v>172</v>
      </c>
      <c r="AY941" s="341">
        <v>0</v>
      </c>
      <c r="AZ941" s="342">
        <v>0</v>
      </c>
      <c r="BA941" s="342">
        <v>0</v>
      </c>
      <c r="BB941" s="346" t="s">
        <v>2788</v>
      </c>
      <c r="BC941" s="341">
        <v>0</v>
      </c>
      <c r="BD941" s="341">
        <v>0</v>
      </c>
      <c r="BE941" s="341">
        <v>0</v>
      </c>
      <c r="BF941" s="341">
        <v>0</v>
      </c>
      <c r="BG941" s="341">
        <v>0</v>
      </c>
      <c r="BH941" s="341">
        <v>0</v>
      </c>
      <c r="BI941" s="340">
        <v>0</v>
      </c>
      <c r="BJ941" s="343">
        <v>0</v>
      </c>
      <c r="BK941" s="343">
        <v>0</v>
      </c>
      <c r="BL941" s="343">
        <v>0</v>
      </c>
      <c r="BM941" s="343">
        <v>0</v>
      </c>
      <c r="BN941" s="343">
        <v>0</v>
      </c>
      <c r="BO941" s="343">
        <v>1</v>
      </c>
      <c r="BP941" s="343">
        <v>64011506</v>
      </c>
      <c r="BQ941" s="343">
        <v>0</v>
      </c>
    </row>
    <row r="942" spans="1:69" s="347" customFormat="1" ht="20.100000000000001" customHeight="1">
      <c r="A942" s="337"/>
      <c r="B942" s="337"/>
      <c r="C942" s="338">
        <v>64011506</v>
      </c>
      <c r="D942" s="339" t="s">
        <v>2893</v>
      </c>
      <c r="E942" s="340">
        <v>1</v>
      </c>
      <c r="F942" s="341">
        <v>63021101</v>
      </c>
      <c r="G942" s="338">
        <v>0</v>
      </c>
      <c r="H942" s="342">
        <v>0</v>
      </c>
      <c r="I942" s="338">
        <v>1</v>
      </c>
      <c r="J942" s="341">
        <v>0</v>
      </c>
      <c r="K942" s="338">
        <v>0</v>
      </c>
      <c r="L942" s="341">
        <v>0</v>
      </c>
      <c r="M942" s="341">
        <v>0</v>
      </c>
      <c r="N942" s="341">
        <v>2</v>
      </c>
      <c r="O942" s="341">
        <v>16</v>
      </c>
      <c r="P942" s="341">
        <v>4</v>
      </c>
      <c r="Q942" s="341">
        <v>0</v>
      </c>
      <c r="R942" s="343">
        <v>0</v>
      </c>
      <c r="S942" s="341">
        <v>0</v>
      </c>
      <c r="T942" s="341">
        <v>1</v>
      </c>
      <c r="U942" s="341">
        <v>1</v>
      </c>
      <c r="V942" s="341">
        <v>0</v>
      </c>
      <c r="W942" s="341">
        <v>2</v>
      </c>
      <c r="X942" s="341">
        <v>0</v>
      </c>
      <c r="Y942" s="341">
        <v>0</v>
      </c>
      <c r="Z942" s="341">
        <v>0</v>
      </c>
      <c r="AA942" s="341">
        <v>0</v>
      </c>
      <c r="AB942" s="341">
        <v>0</v>
      </c>
      <c r="AC942" s="341">
        <v>0</v>
      </c>
      <c r="AD942" s="341">
        <v>0</v>
      </c>
      <c r="AE942" s="341">
        <v>1</v>
      </c>
      <c r="AF942" s="341">
        <v>5</v>
      </c>
      <c r="AG942" s="343">
        <v>0</v>
      </c>
      <c r="AH942" s="343">
        <v>1</v>
      </c>
      <c r="AI942" s="343">
        <v>0</v>
      </c>
      <c r="AJ942" s="343">
        <v>2</v>
      </c>
      <c r="AK942" s="341">
        <v>0</v>
      </c>
      <c r="AL942" s="341">
        <v>0</v>
      </c>
      <c r="AM942" s="341">
        <v>0</v>
      </c>
      <c r="AN942" s="341">
        <v>0</v>
      </c>
      <c r="AO942" s="341">
        <v>400</v>
      </c>
      <c r="AP942" s="341">
        <v>0.2</v>
      </c>
      <c r="AQ942" s="341">
        <v>0</v>
      </c>
      <c r="AR942" s="343">
        <v>0</v>
      </c>
      <c r="AS942" s="344" t="s">
        <v>2819</v>
      </c>
      <c r="AT942" s="345" t="s">
        <v>160</v>
      </c>
      <c r="AU942" s="341" t="s">
        <v>358</v>
      </c>
      <c r="AV942" s="338">
        <v>10000001</v>
      </c>
      <c r="AW942" s="338">
        <v>77005002</v>
      </c>
      <c r="AX942" s="339" t="s">
        <v>162</v>
      </c>
      <c r="AY942" s="341">
        <v>0</v>
      </c>
      <c r="AZ942" s="342">
        <v>0</v>
      </c>
      <c r="BA942" s="342">
        <v>0</v>
      </c>
      <c r="BB942" s="346" t="s">
        <v>2900</v>
      </c>
      <c r="BC942" s="341">
        <v>0</v>
      </c>
      <c r="BD942" s="341">
        <v>0</v>
      </c>
      <c r="BE942" s="341">
        <v>0</v>
      </c>
      <c r="BF942" s="341">
        <v>0</v>
      </c>
      <c r="BG942" s="341">
        <v>0</v>
      </c>
      <c r="BH942" s="341">
        <v>0</v>
      </c>
      <c r="BI942" s="340">
        <v>0</v>
      </c>
      <c r="BJ942" s="343">
        <v>0</v>
      </c>
      <c r="BK942" s="343">
        <v>0</v>
      </c>
      <c r="BL942" s="343">
        <v>0</v>
      </c>
      <c r="BM942" s="343">
        <v>0</v>
      </c>
      <c r="BN942" s="343">
        <v>0</v>
      </c>
      <c r="BO942" s="343">
        <v>0</v>
      </c>
      <c r="BP942" s="343">
        <v>0</v>
      </c>
      <c r="BQ942" s="343">
        <v>0</v>
      </c>
    </row>
    <row r="943" spans="1:69" s="1" customFormat="1" ht="19.5" customHeight="1">
      <c r="A943" s="336"/>
      <c r="B943" s="336"/>
      <c r="C943" s="92">
        <v>64012101</v>
      </c>
      <c r="D943" s="91" t="s">
        <v>2697</v>
      </c>
      <c r="E943" s="154">
        <v>0</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2764</v>
      </c>
      <c r="AY943" s="93" t="s">
        <v>2767</v>
      </c>
      <c r="AZ943" s="97">
        <v>0</v>
      </c>
      <c r="BA943" s="97">
        <v>0</v>
      </c>
      <c r="BB943" s="121" t="s">
        <v>2798</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64012102</v>
      </c>
      <c r="D944" s="91" t="s">
        <v>2697</v>
      </c>
      <c r="E944" s="154">
        <v>1</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2764</v>
      </c>
      <c r="AY944" s="93" t="s">
        <v>2767</v>
      </c>
      <c r="AZ944" s="97">
        <v>0</v>
      </c>
      <c r="BA944" s="97">
        <v>0</v>
      </c>
      <c r="BB944" s="121" t="s">
        <v>2798</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64012103</v>
      </c>
      <c r="D945" s="91" t="s">
        <v>2697</v>
      </c>
      <c r="E945" s="154">
        <v>2</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2764</v>
      </c>
      <c r="AY945" s="93" t="s">
        <v>2767</v>
      </c>
      <c r="AZ945" s="97">
        <v>0</v>
      </c>
      <c r="BA945" s="97">
        <v>0</v>
      </c>
      <c r="BB945" s="121" t="s">
        <v>2798</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64012104</v>
      </c>
      <c r="D946" s="91" t="s">
        <v>2697</v>
      </c>
      <c r="E946" s="154">
        <v>3</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2764</v>
      </c>
      <c r="AY946" s="93" t="s">
        <v>2767</v>
      </c>
      <c r="AZ946" s="97">
        <v>0</v>
      </c>
      <c r="BA946" s="97">
        <v>0</v>
      </c>
      <c r="BB946" s="121" t="s">
        <v>2798</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64012105</v>
      </c>
      <c r="D947" s="91" t="s">
        <v>2697</v>
      </c>
      <c r="E947" s="154">
        <v>4</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2764</v>
      </c>
      <c r="AY947" s="93" t="s">
        <v>2767</v>
      </c>
      <c r="AZ947" s="97">
        <v>0</v>
      </c>
      <c r="BA947" s="97">
        <v>0</v>
      </c>
      <c r="BB947" s="121" t="s">
        <v>2798</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1" customFormat="1" ht="19.5" customHeight="1">
      <c r="A948" s="336"/>
      <c r="B948" s="336"/>
      <c r="C948" s="92">
        <v>64012106</v>
      </c>
      <c r="D948" s="91" t="s">
        <v>2697</v>
      </c>
      <c r="E948" s="154">
        <v>5</v>
      </c>
      <c r="F948" s="93">
        <v>63021101</v>
      </c>
      <c r="G948" s="93">
        <v>0</v>
      </c>
      <c r="H948" s="94">
        <v>0</v>
      </c>
      <c r="I948" s="92">
        <v>1</v>
      </c>
      <c r="J948" s="93">
        <v>0</v>
      </c>
      <c r="K948" s="93">
        <v>0</v>
      </c>
      <c r="L948" s="93">
        <v>0</v>
      </c>
      <c r="M948" s="93">
        <v>0</v>
      </c>
      <c r="N948" s="93">
        <v>1</v>
      </c>
      <c r="O948" s="93">
        <v>0</v>
      </c>
      <c r="P948" s="93">
        <v>0</v>
      </c>
      <c r="Q948" s="93">
        <v>0</v>
      </c>
      <c r="R948" s="97">
        <v>0</v>
      </c>
      <c r="S948" s="93">
        <v>0</v>
      </c>
      <c r="T948" s="93">
        <v>1</v>
      </c>
      <c r="U948" s="93">
        <v>1</v>
      </c>
      <c r="V948" s="93">
        <v>0</v>
      </c>
      <c r="W948" s="93">
        <v>1</v>
      </c>
      <c r="X948" s="93">
        <v>0</v>
      </c>
      <c r="Y948" s="93">
        <v>0</v>
      </c>
      <c r="Z948" s="93">
        <v>0</v>
      </c>
      <c r="AA948" s="93">
        <v>0</v>
      </c>
      <c r="AB948" s="93">
        <v>0</v>
      </c>
      <c r="AC948" s="93">
        <v>0</v>
      </c>
      <c r="AD948" s="93">
        <v>16</v>
      </c>
      <c r="AE948" s="93">
        <v>1</v>
      </c>
      <c r="AF948" s="102">
        <v>2</v>
      </c>
      <c r="AG948" s="97">
        <v>2</v>
      </c>
      <c r="AH948" s="97">
        <v>2</v>
      </c>
      <c r="AI948" s="97">
        <v>0</v>
      </c>
      <c r="AJ948" s="97">
        <v>3</v>
      </c>
      <c r="AK948" s="93">
        <v>0</v>
      </c>
      <c r="AL948" s="93">
        <v>0</v>
      </c>
      <c r="AM948" s="93">
        <v>0</v>
      </c>
      <c r="AN948" s="93">
        <v>0.2</v>
      </c>
      <c r="AO948" s="93">
        <v>2000</v>
      </c>
      <c r="AP948" s="93">
        <v>0.2</v>
      </c>
      <c r="AQ948" s="93">
        <v>5</v>
      </c>
      <c r="AR948" s="97">
        <v>0</v>
      </c>
      <c r="AS948" s="93">
        <v>95100001</v>
      </c>
      <c r="AT948" s="91" t="s">
        <v>160</v>
      </c>
      <c r="AU948" s="93" t="s">
        <v>351</v>
      </c>
      <c r="AV948" s="92">
        <v>10000001</v>
      </c>
      <c r="AW948" s="92">
        <v>77005003</v>
      </c>
      <c r="AX948" s="91" t="s">
        <v>2764</v>
      </c>
      <c r="AY948" s="93" t="s">
        <v>2767</v>
      </c>
      <c r="AZ948" s="97">
        <v>0</v>
      </c>
      <c r="BA948" s="97">
        <v>0</v>
      </c>
      <c r="BB948" s="121" t="s">
        <v>2798</v>
      </c>
      <c r="BC948" s="93">
        <v>0</v>
      </c>
      <c r="BD948" s="93">
        <v>0</v>
      </c>
      <c r="BE948" s="93">
        <v>0</v>
      </c>
      <c r="BF948" s="93">
        <v>0</v>
      </c>
      <c r="BG948" s="93">
        <v>0</v>
      </c>
      <c r="BH948" s="93">
        <v>0</v>
      </c>
      <c r="BI948" s="88">
        <v>0</v>
      </c>
      <c r="BJ948" s="97">
        <v>0</v>
      </c>
      <c r="BK948" s="97">
        <v>0</v>
      </c>
      <c r="BL948" s="97">
        <v>0</v>
      </c>
      <c r="BM948" s="97">
        <v>0</v>
      </c>
      <c r="BN948" s="97">
        <v>0</v>
      </c>
      <c r="BO948" s="97">
        <v>0</v>
      </c>
      <c r="BP948" s="97">
        <v>0</v>
      </c>
      <c r="BQ948" s="97">
        <v>0</v>
      </c>
    </row>
    <row r="949" spans="1:69" s="325" customFormat="1" ht="20.100000000000001" customHeight="1">
      <c r="A949" s="324"/>
      <c r="B949" s="324"/>
      <c r="C949" s="60">
        <v>64012201</v>
      </c>
      <c r="D949" s="54" t="s">
        <v>2698</v>
      </c>
      <c r="E949" s="154">
        <v>0</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2802</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2828</v>
      </c>
    </row>
    <row r="950" spans="1:69" s="325" customFormat="1" ht="20.100000000000001" customHeight="1">
      <c r="A950" s="324"/>
      <c r="B950" s="324"/>
      <c r="C950" s="60">
        <v>64012202</v>
      </c>
      <c r="D950" s="54" t="s">
        <v>2698</v>
      </c>
      <c r="E950" s="154">
        <v>1</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2802</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2829</v>
      </c>
    </row>
    <row r="951" spans="1:69" s="325" customFormat="1" ht="20.100000000000001" customHeight="1">
      <c r="A951" s="324"/>
      <c r="B951" s="324"/>
      <c r="C951" s="60">
        <v>64012203</v>
      </c>
      <c r="D951" s="54" t="s">
        <v>2698</v>
      </c>
      <c r="E951" s="154">
        <v>2</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2802</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2830</v>
      </c>
    </row>
    <row r="952" spans="1:69" s="325" customFormat="1" ht="20.100000000000001" customHeight="1">
      <c r="A952" s="324"/>
      <c r="B952" s="324"/>
      <c r="C952" s="60">
        <v>64012204</v>
      </c>
      <c r="D952" s="54" t="s">
        <v>2698</v>
      </c>
      <c r="E952" s="154">
        <v>3</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2802</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2831</v>
      </c>
    </row>
    <row r="953" spans="1:69" s="325" customFormat="1" ht="20.100000000000001" customHeight="1">
      <c r="A953" s="324"/>
      <c r="B953" s="324"/>
      <c r="C953" s="60">
        <v>64012205</v>
      </c>
      <c r="D953" s="54" t="s">
        <v>2698</v>
      </c>
      <c r="E953" s="154">
        <v>4</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2802</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2832</v>
      </c>
    </row>
    <row r="954" spans="1:69" s="325" customFormat="1" ht="20.100000000000001" customHeight="1">
      <c r="A954" s="324"/>
      <c r="B954" s="324"/>
      <c r="C954" s="60">
        <v>64012206</v>
      </c>
      <c r="D954" s="54" t="s">
        <v>2698</v>
      </c>
      <c r="E954" s="154">
        <v>5</v>
      </c>
      <c r="F954" s="55">
        <v>63021101</v>
      </c>
      <c r="G954" s="60">
        <v>0</v>
      </c>
      <c r="H954" s="61">
        <v>0</v>
      </c>
      <c r="I954" s="60">
        <v>1</v>
      </c>
      <c r="J954" s="55">
        <v>0</v>
      </c>
      <c r="K954" s="60">
        <v>0</v>
      </c>
      <c r="L954" s="55">
        <v>0</v>
      </c>
      <c r="M954" s="55">
        <v>0</v>
      </c>
      <c r="N954" s="55">
        <v>1</v>
      </c>
      <c r="O954" s="55">
        <v>0</v>
      </c>
      <c r="P954" s="55">
        <v>0</v>
      </c>
      <c r="Q954" s="55">
        <v>0</v>
      </c>
      <c r="R954" s="63">
        <v>0</v>
      </c>
      <c r="S954" s="55">
        <v>0</v>
      </c>
      <c r="T954" s="55">
        <v>1</v>
      </c>
      <c r="U954" s="55">
        <v>1</v>
      </c>
      <c r="V954" s="55">
        <v>0</v>
      </c>
      <c r="W954" s="55">
        <v>1.5</v>
      </c>
      <c r="X954" s="55">
        <v>0</v>
      </c>
      <c r="Y954" s="55">
        <v>0</v>
      </c>
      <c r="Z954" s="55">
        <v>0</v>
      </c>
      <c r="AA954" s="55">
        <v>0</v>
      </c>
      <c r="AB954" s="55">
        <v>0</v>
      </c>
      <c r="AC954" s="55">
        <v>0</v>
      </c>
      <c r="AD954" s="55">
        <v>12</v>
      </c>
      <c r="AE954" s="55">
        <v>1</v>
      </c>
      <c r="AF954" s="55">
        <v>4</v>
      </c>
      <c r="AG954" s="63">
        <v>2</v>
      </c>
      <c r="AH954" s="63">
        <v>1</v>
      </c>
      <c r="AI954" s="63">
        <v>0</v>
      </c>
      <c r="AJ954" s="63">
        <v>7</v>
      </c>
      <c r="AK954" s="55">
        <v>0</v>
      </c>
      <c r="AL954" s="55">
        <v>0</v>
      </c>
      <c r="AM954" s="55">
        <v>0</v>
      </c>
      <c r="AN954" s="55">
        <v>0.2</v>
      </c>
      <c r="AO954" s="55">
        <v>2000</v>
      </c>
      <c r="AP954" s="55">
        <v>0.4</v>
      </c>
      <c r="AQ954" s="55">
        <v>0</v>
      </c>
      <c r="AR954" s="63">
        <v>0</v>
      </c>
      <c r="AS954" s="71">
        <v>0</v>
      </c>
      <c r="AT954" s="59" t="s">
        <v>160</v>
      </c>
      <c r="AU954" s="55" t="s">
        <v>358</v>
      </c>
      <c r="AV954" s="60">
        <v>10000001</v>
      </c>
      <c r="AW954" s="60">
        <v>77005004</v>
      </c>
      <c r="AX954" s="54" t="s">
        <v>162</v>
      </c>
      <c r="AY954" s="55">
        <v>0</v>
      </c>
      <c r="AZ954" s="61">
        <v>0</v>
      </c>
      <c r="BA954" s="61">
        <v>0</v>
      </c>
      <c r="BB954" s="78" t="s">
        <v>2802</v>
      </c>
      <c r="BC954" s="55">
        <v>0</v>
      </c>
      <c r="BD954" s="55">
        <v>0</v>
      </c>
      <c r="BE954" s="55">
        <v>0</v>
      </c>
      <c r="BF954" s="55">
        <v>0</v>
      </c>
      <c r="BG954" s="55">
        <v>0</v>
      </c>
      <c r="BH954" s="55">
        <v>0</v>
      </c>
      <c r="BI954" s="84">
        <v>0</v>
      </c>
      <c r="BJ954" s="63">
        <v>0</v>
      </c>
      <c r="BK954" s="63">
        <v>0</v>
      </c>
      <c r="BL954" s="63">
        <v>0</v>
      </c>
      <c r="BM954" s="63">
        <v>0</v>
      </c>
      <c r="BN954" s="63">
        <v>0</v>
      </c>
      <c r="BO954" s="63">
        <v>0</v>
      </c>
      <c r="BP954" s="63">
        <v>0</v>
      </c>
      <c r="BQ954" s="294" t="s">
        <v>2833</v>
      </c>
    </row>
    <row r="955" spans="1:69" s="1" customFormat="1" ht="20.100000000000001" customHeight="1">
      <c r="A955" s="336"/>
      <c r="B955" s="336"/>
      <c r="C955" s="92">
        <v>64012301</v>
      </c>
      <c r="D955" s="91" t="s">
        <v>2699</v>
      </c>
      <c r="E955" s="154">
        <v>0</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2766</v>
      </c>
      <c r="AY955" s="93" t="s">
        <v>2781</v>
      </c>
      <c r="AZ955" s="94">
        <v>0</v>
      </c>
      <c r="BA955" s="94">
        <v>0</v>
      </c>
      <c r="BB955" s="104" t="s">
        <v>2782</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64012302</v>
      </c>
      <c r="D956" s="91" t="s">
        <v>2699</v>
      </c>
      <c r="E956" s="154">
        <v>1</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2766</v>
      </c>
      <c r="AY956" s="93" t="s">
        <v>2781</v>
      </c>
      <c r="AZ956" s="94">
        <v>0</v>
      </c>
      <c r="BA956" s="94">
        <v>0</v>
      </c>
      <c r="BB956" s="104" t="s">
        <v>2782</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64012303</v>
      </c>
      <c r="D957" s="91" t="s">
        <v>2699</v>
      </c>
      <c r="E957" s="154">
        <v>2</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2766</v>
      </c>
      <c r="AY957" s="93" t="s">
        <v>2781</v>
      </c>
      <c r="AZ957" s="94">
        <v>0</v>
      </c>
      <c r="BA957" s="94">
        <v>0</v>
      </c>
      <c r="BB957" s="104" t="s">
        <v>2782</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64012304</v>
      </c>
      <c r="D958" s="91" t="s">
        <v>2699</v>
      </c>
      <c r="E958" s="154">
        <v>3</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2766</v>
      </c>
      <c r="AY958" s="93" t="s">
        <v>2781</v>
      </c>
      <c r="AZ958" s="94">
        <v>0</v>
      </c>
      <c r="BA958" s="94">
        <v>0</v>
      </c>
      <c r="BB958" s="104" t="s">
        <v>2782</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64012305</v>
      </c>
      <c r="D959" s="91" t="s">
        <v>2699</v>
      </c>
      <c r="E959" s="154">
        <v>4</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2766</v>
      </c>
      <c r="AY959" s="93" t="s">
        <v>2781</v>
      </c>
      <c r="AZ959" s="94">
        <v>0</v>
      </c>
      <c r="BA959" s="94">
        <v>0</v>
      </c>
      <c r="BB959" s="104" t="s">
        <v>2782</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1" customFormat="1" ht="20.100000000000001" customHeight="1">
      <c r="A960" s="336"/>
      <c r="B960" s="336"/>
      <c r="C960" s="92">
        <v>64012306</v>
      </c>
      <c r="D960" s="91" t="s">
        <v>2699</v>
      </c>
      <c r="E960" s="154">
        <v>5</v>
      </c>
      <c r="F960" s="93">
        <v>63021101</v>
      </c>
      <c r="G960" s="92">
        <v>0</v>
      </c>
      <c r="H960" s="94">
        <v>0</v>
      </c>
      <c r="I960" s="92">
        <v>1</v>
      </c>
      <c r="J960" s="93">
        <v>0</v>
      </c>
      <c r="K960" s="92">
        <v>0</v>
      </c>
      <c r="L960" s="93">
        <v>0</v>
      </c>
      <c r="M960" s="93">
        <v>0</v>
      </c>
      <c r="N960" s="93">
        <v>1</v>
      </c>
      <c r="O960" s="93">
        <v>0</v>
      </c>
      <c r="P960" s="93">
        <v>0</v>
      </c>
      <c r="Q960" s="93">
        <v>0</v>
      </c>
      <c r="R960" s="97">
        <v>0</v>
      </c>
      <c r="S960" s="93">
        <v>0</v>
      </c>
      <c r="T960" s="93">
        <v>1</v>
      </c>
      <c r="U960" s="93">
        <v>1</v>
      </c>
      <c r="V960" s="93">
        <v>0</v>
      </c>
      <c r="W960" s="93">
        <v>1.2</v>
      </c>
      <c r="X960" s="93">
        <v>0</v>
      </c>
      <c r="Y960" s="93">
        <v>0</v>
      </c>
      <c r="Z960" s="93">
        <v>0</v>
      </c>
      <c r="AA960" s="93">
        <v>0</v>
      </c>
      <c r="AB960" s="93">
        <v>0</v>
      </c>
      <c r="AC960" s="93">
        <v>0</v>
      </c>
      <c r="AD960" s="93">
        <v>10</v>
      </c>
      <c r="AE960" s="93">
        <v>1</v>
      </c>
      <c r="AF960" s="93">
        <v>2</v>
      </c>
      <c r="AG960" s="97">
        <v>2</v>
      </c>
      <c r="AH960" s="97">
        <v>2</v>
      </c>
      <c r="AI960" s="97">
        <v>0</v>
      </c>
      <c r="AJ960" s="97">
        <v>3</v>
      </c>
      <c r="AK960" s="93">
        <v>0</v>
      </c>
      <c r="AL960" s="93">
        <v>0</v>
      </c>
      <c r="AM960" s="93">
        <v>0</v>
      </c>
      <c r="AN960" s="92">
        <v>0.2</v>
      </c>
      <c r="AO960" s="93">
        <v>6000</v>
      </c>
      <c r="AP960" s="93">
        <v>0.2</v>
      </c>
      <c r="AQ960" s="93">
        <v>8</v>
      </c>
      <c r="AR960" s="97">
        <v>0</v>
      </c>
      <c r="AS960" s="93">
        <v>95100001</v>
      </c>
      <c r="AT960" s="91" t="s">
        <v>160</v>
      </c>
      <c r="AU960" s="93" t="s">
        <v>358</v>
      </c>
      <c r="AV960" s="92">
        <v>0</v>
      </c>
      <c r="AW960" s="92">
        <v>77005005</v>
      </c>
      <c r="AX960" s="91" t="s">
        <v>2766</v>
      </c>
      <c r="AY960" s="93" t="s">
        <v>2781</v>
      </c>
      <c r="AZ960" s="94">
        <v>0</v>
      </c>
      <c r="BA960" s="94">
        <v>0</v>
      </c>
      <c r="BB960" s="104" t="s">
        <v>2782</v>
      </c>
      <c r="BC960" s="93">
        <v>0</v>
      </c>
      <c r="BD960" s="93">
        <v>0</v>
      </c>
      <c r="BE960" s="93">
        <v>0</v>
      </c>
      <c r="BF960" s="93">
        <v>0</v>
      </c>
      <c r="BG960" s="93">
        <v>0</v>
      </c>
      <c r="BH960" s="93">
        <v>0</v>
      </c>
      <c r="BI960" s="88">
        <v>0</v>
      </c>
      <c r="BJ960" s="97">
        <v>0</v>
      </c>
      <c r="BK960" s="97">
        <v>0</v>
      </c>
      <c r="BL960" s="97">
        <v>1</v>
      </c>
      <c r="BM960" s="97">
        <v>1</v>
      </c>
      <c r="BN960" s="97">
        <v>0</v>
      </c>
      <c r="BO960" s="97">
        <v>0</v>
      </c>
      <c r="BP960" s="97">
        <v>0</v>
      </c>
      <c r="BQ960" s="97">
        <v>0</v>
      </c>
    </row>
    <row r="961" spans="1:69" s="347" customFormat="1" ht="19.5" customHeight="1">
      <c r="A961" s="337"/>
      <c r="B961" s="337"/>
      <c r="C961" s="338">
        <v>64012401</v>
      </c>
      <c r="D961" s="339" t="s">
        <v>2700</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2529</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64012402</v>
      </c>
      <c r="D962" s="339" t="s">
        <v>2700</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2529</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64012403</v>
      </c>
      <c r="D963" s="339" t="s">
        <v>2700</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2529</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64012404</v>
      </c>
      <c r="D964" s="339" t="s">
        <v>2700</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2529</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64012405</v>
      </c>
      <c r="D965" s="339" t="s">
        <v>2700</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2529</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47" customFormat="1" ht="19.5" customHeight="1">
      <c r="A966" s="337"/>
      <c r="B966" s="337"/>
      <c r="C966" s="338">
        <v>64012406</v>
      </c>
      <c r="D966" s="339" t="s">
        <v>2700</v>
      </c>
      <c r="E966" s="338">
        <v>1</v>
      </c>
      <c r="F966" s="338">
        <v>0</v>
      </c>
      <c r="G966" s="338">
        <v>0</v>
      </c>
      <c r="H966" s="342">
        <v>0</v>
      </c>
      <c r="I966" s="338">
        <v>1</v>
      </c>
      <c r="J966" s="338">
        <v>0</v>
      </c>
      <c r="K966" s="338">
        <v>0</v>
      </c>
      <c r="L966" s="341">
        <v>0</v>
      </c>
      <c r="M966" s="341">
        <v>0</v>
      </c>
      <c r="N966" s="341">
        <v>2</v>
      </c>
      <c r="O966" s="341">
        <v>3</v>
      </c>
      <c r="P966" s="341">
        <v>0.2</v>
      </c>
      <c r="Q966" s="341">
        <v>0</v>
      </c>
      <c r="R966" s="343">
        <v>0</v>
      </c>
      <c r="S966" s="341">
        <v>0</v>
      </c>
      <c r="T966" s="341">
        <v>1</v>
      </c>
      <c r="U966" s="341">
        <v>2</v>
      </c>
      <c r="V966" s="341">
        <v>0</v>
      </c>
      <c r="W966" s="341">
        <v>1.5</v>
      </c>
      <c r="X966" s="341">
        <v>0</v>
      </c>
      <c r="Y966" s="341">
        <v>1</v>
      </c>
      <c r="Z966" s="341">
        <v>0</v>
      </c>
      <c r="AA966" s="341">
        <v>0</v>
      </c>
      <c r="AB966" s="341">
        <v>1</v>
      </c>
      <c r="AC966" s="341">
        <v>1</v>
      </c>
      <c r="AD966" s="341">
        <v>0</v>
      </c>
      <c r="AE966" s="341">
        <v>1</v>
      </c>
      <c r="AF966" s="341">
        <v>3</v>
      </c>
      <c r="AG966" s="343">
        <v>1</v>
      </c>
      <c r="AH966" s="343">
        <v>1</v>
      </c>
      <c r="AI966" s="343">
        <v>0</v>
      </c>
      <c r="AJ966" s="343">
        <v>3</v>
      </c>
      <c r="AK966" s="341">
        <v>0</v>
      </c>
      <c r="AL966" s="341">
        <v>0</v>
      </c>
      <c r="AM966" s="341">
        <v>0</v>
      </c>
      <c r="AN966" s="341">
        <v>0</v>
      </c>
      <c r="AO966" s="341">
        <v>2000</v>
      </c>
      <c r="AP966" s="341">
        <v>0.3</v>
      </c>
      <c r="AQ966" s="341">
        <v>0</v>
      </c>
      <c r="AR966" s="343">
        <v>0</v>
      </c>
      <c r="AS966" s="349">
        <v>0</v>
      </c>
      <c r="AT966" s="345" t="s">
        <v>160</v>
      </c>
      <c r="AU966" s="341" t="s">
        <v>351</v>
      </c>
      <c r="AV966" s="338">
        <v>0</v>
      </c>
      <c r="AW966" s="338">
        <v>77005004</v>
      </c>
      <c r="AX966" s="339" t="s">
        <v>162</v>
      </c>
      <c r="AY966" s="341">
        <v>0</v>
      </c>
      <c r="AZ966" s="342">
        <v>0</v>
      </c>
      <c r="BA966" s="342">
        <v>0</v>
      </c>
      <c r="BB966" s="346" t="s">
        <v>2529</v>
      </c>
      <c r="BC966" s="341">
        <v>0</v>
      </c>
      <c r="BD966" s="341">
        <v>0</v>
      </c>
      <c r="BE966" s="341">
        <v>0</v>
      </c>
      <c r="BF966" s="341">
        <v>0</v>
      </c>
      <c r="BG966" s="341">
        <v>0</v>
      </c>
      <c r="BH966" s="341">
        <v>0</v>
      </c>
      <c r="BI966" s="340">
        <v>0</v>
      </c>
      <c r="BJ966" s="343">
        <v>0</v>
      </c>
      <c r="BK966" s="343">
        <v>0</v>
      </c>
      <c r="BL966" s="343">
        <v>0</v>
      </c>
      <c r="BM966" s="343">
        <v>0</v>
      </c>
      <c r="BN966" s="343">
        <v>0</v>
      </c>
      <c r="BO966" s="343">
        <v>0</v>
      </c>
      <c r="BP966" s="343">
        <v>0</v>
      </c>
      <c r="BQ966" s="343">
        <v>0</v>
      </c>
    </row>
    <row r="967" spans="1:69" s="325" customFormat="1" ht="19.5" customHeight="1">
      <c r="A967" s="324"/>
      <c r="B967" s="324"/>
      <c r="C967" s="60">
        <v>64013101</v>
      </c>
      <c r="D967" s="54" t="s">
        <v>2701</v>
      </c>
      <c r="E967" s="154">
        <v>0</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2820</v>
      </c>
      <c r="AT967" s="54" t="s">
        <v>160</v>
      </c>
      <c r="AU967" s="55" t="s">
        <v>351</v>
      </c>
      <c r="AV967" s="60">
        <v>10000001</v>
      </c>
      <c r="AW967" s="60">
        <v>77005101</v>
      </c>
      <c r="AX967" s="54" t="s">
        <v>2754</v>
      </c>
      <c r="AY967" s="55">
        <v>0</v>
      </c>
      <c r="AZ967" s="63">
        <v>0</v>
      </c>
      <c r="BA967" s="63">
        <v>0</v>
      </c>
      <c r="BB967" s="106" t="s">
        <v>2797</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64013102</v>
      </c>
      <c r="D968" s="54" t="s">
        <v>2701</v>
      </c>
      <c r="E968" s="154">
        <v>1</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2820</v>
      </c>
      <c r="AT968" s="54" t="s">
        <v>160</v>
      </c>
      <c r="AU968" s="55" t="s">
        <v>351</v>
      </c>
      <c r="AV968" s="60">
        <v>10000001</v>
      </c>
      <c r="AW968" s="60">
        <v>77005101</v>
      </c>
      <c r="AX968" s="54" t="s">
        <v>2754</v>
      </c>
      <c r="AY968" s="55">
        <v>0</v>
      </c>
      <c r="AZ968" s="63">
        <v>0</v>
      </c>
      <c r="BA968" s="63">
        <v>0</v>
      </c>
      <c r="BB968" s="106" t="s">
        <v>2797</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64013103</v>
      </c>
      <c r="D969" s="54" t="s">
        <v>2701</v>
      </c>
      <c r="E969" s="154">
        <v>2</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2820</v>
      </c>
      <c r="AT969" s="54" t="s">
        <v>160</v>
      </c>
      <c r="AU969" s="55" t="s">
        <v>351</v>
      </c>
      <c r="AV969" s="60">
        <v>10000001</v>
      </c>
      <c r="AW969" s="60">
        <v>77005101</v>
      </c>
      <c r="AX969" s="54" t="s">
        <v>2754</v>
      </c>
      <c r="AY969" s="55">
        <v>0</v>
      </c>
      <c r="AZ969" s="63">
        <v>0</v>
      </c>
      <c r="BA969" s="63">
        <v>0</v>
      </c>
      <c r="BB969" s="106" t="s">
        <v>2797</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64013104</v>
      </c>
      <c r="D970" s="54" t="s">
        <v>2701</v>
      </c>
      <c r="E970" s="154">
        <v>3</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2820</v>
      </c>
      <c r="AT970" s="54" t="s">
        <v>160</v>
      </c>
      <c r="AU970" s="55" t="s">
        <v>351</v>
      </c>
      <c r="AV970" s="60">
        <v>10000001</v>
      </c>
      <c r="AW970" s="60">
        <v>77005101</v>
      </c>
      <c r="AX970" s="54" t="s">
        <v>2754</v>
      </c>
      <c r="AY970" s="55">
        <v>0</v>
      </c>
      <c r="AZ970" s="63">
        <v>0</v>
      </c>
      <c r="BA970" s="63">
        <v>0</v>
      </c>
      <c r="BB970" s="106" t="s">
        <v>2797</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64013105</v>
      </c>
      <c r="D971" s="54" t="s">
        <v>2701</v>
      </c>
      <c r="E971" s="154">
        <v>4</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2820</v>
      </c>
      <c r="AT971" s="54" t="s">
        <v>160</v>
      </c>
      <c r="AU971" s="55" t="s">
        <v>351</v>
      </c>
      <c r="AV971" s="60">
        <v>10000001</v>
      </c>
      <c r="AW971" s="60">
        <v>77005101</v>
      </c>
      <c r="AX971" s="54" t="s">
        <v>2754</v>
      </c>
      <c r="AY971" s="55">
        <v>0</v>
      </c>
      <c r="AZ971" s="63">
        <v>0</v>
      </c>
      <c r="BA971" s="63">
        <v>0</v>
      </c>
      <c r="BB971" s="106" t="s">
        <v>2797</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325" customFormat="1" ht="19.5" customHeight="1">
      <c r="A972" s="324"/>
      <c r="B972" s="324"/>
      <c r="C972" s="60">
        <v>64013106</v>
      </c>
      <c r="D972" s="54" t="s">
        <v>2701</v>
      </c>
      <c r="E972" s="154">
        <v>5</v>
      </c>
      <c r="F972" s="55">
        <v>63021101</v>
      </c>
      <c r="G972" s="55">
        <v>0</v>
      </c>
      <c r="H972" s="61">
        <v>0</v>
      </c>
      <c r="I972" s="60">
        <v>1</v>
      </c>
      <c r="J972" s="55">
        <v>0</v>
      </c>
      <c r="K972" s="55">
        <v>0</v>
      </c>
      <c r="L972" s="55">
        <v>0</v>
      </c>
      <c r="M972" s="55">
        <v>0</v>
      </c>
      <c r="N972" s="55">
        <v>1</v>
      </c>
      <c r="O972" s="55">
        <v>0</v>
      </c>
      <c r="P972" s="55">
        <v>0</v>
      </c>
      <c r="Q972" s="55">
        <v>0</v>
      </c>
      <c r="R972" s="63">
        <v>0</v>
      </c>
      <c r="S972" s="55">
        <v>0</v>
      </c>
      <c r="T972" s="55">
        <v>1</v>
      </c>
      <c r="U972" s="55">
        <v>1</v>
      </c>
      <c r="V972" s="55">
        <v>0</v>
      </c>
      <c r="W972" s="55">
        <v>3</v>
      </c>
      <c r="X972" s="55">
        <v>0</v>
      </c>
      <c r="Y972" s="55">
        <v>0</v>
      </c>
      <c r="Z972" s="55">
        <v>0</v>
      </c>
      <c r="AA972" s="55">
        <v>0</v>
      </c>
      <c r="AB972" s="55">
        <v>0</v>
      </c>
      <c r="AC972" s="55">
        <v>0</v>
      </c>
      <c r="AD972" s="55">
        <v>9</v>
      </c>
      <c r="AE972" s="55">
        <v>1</v>
      </c>
      <c r="AF972" s="71">
        <v>5</v>
      </c>
      <c r="AG972" s="63">
        <v>2</v>
      </c>
      <c r="AH972" s="63">
        <v>1</v>
      </c>
      <c r="AI972" s="63">
        <v>0</v>
      </c>
      <c r="AJ972" s="63">
        <v>8</v>
      </c>
      <c r="AK972" s="55">
        <v>0</v>
      </c>
      <c r="AL972" s="55">
        <v>0</v>
      </c>
      <c r="AM972" s="55">
        <v>0</v>
      </c>
      <c r="AN972" s="55">
        <v>0.2</v>
      </c>
      <c r="AO972" s="55">
        <v>1000</v>
      </c>
      <c r="AP972" s="55">
        <v>0.2</v>
      </c>
      <c r="AQ972" s="55">
        <v>0</v>
      </c>
      <c r="AR972" s="63">
        <v>0</v>
      </c>
      <c r="AS972" s="315" t="s">
        <v>2820</v>
      </c>
      <c r="AT972" s="54" t="s">
        <v>160</v>
      </c>
      <c r="AU972" s="55" t="s">
        <v>351</v>
      </c>
      <c r="AV972" s="60">
        <v>10000001</v>
      </c>
      <c r="AW972" s="60">
        <v>77005101</v>
      </c>
      <c r="AX972" s="54" t="s">
        <v>2754</v>
      </c>
      <c r="AY972" s="55">
        <v>0</v>
      </c>
      <c r="AZ972" s="63">
        <v>0</v>
      </c>
      <c r="BA972" s="63">
        <v>0</v>
      </c>
      <c r="BB972" s="106" t="s">
        <v>2797</v>
      </c>
      <c r="BC972" s="55">
        <v>0</v>
      </c>
      <c r="BD972" s="55">
        <v>0</v>
      </c>
      <c r="BE972" s="55">
        <v>0</v>
      </c>
      <c r="BF972" s="55">
        <v>0</v>
      </c>
      <c r="BG972" s="55">
        <v>0</v>
      </c>
      <c r="BH972" s="55">
        <v>0</v>
      </c>
      <c r="BI972" s="84">
        <v>0</v>
      </c>
      <c r="BJ972" s="63">
        <v>0</v>
      </c>
      <c r="BK972" s="63">
        <v>0</v>
      </c>
      <c r="BL972" s="63">
        <v>0</v>
      </c>
      <c r="BM972" s="63">
        <v>0</v>
      </c>
      <c r="BN972" s="63">
        <v>0</v>
      </c>
      <c r="BO972" s="63">
        <v>0</v>
      </c>
      <c r="BP972" s="63">
        <v>0</v>
      </c>
      <c r="BQ972" s="63">
        <v>0</v>
      </c>
    </row>
    <row r="973" spans="1:69" s="1" customFormat="1" ht="19.5" customHeight="1">
      <c r="A973" s="336"/>
      <c r="B973" s="336"/>
      <c r="C973" s="92">
        <v>64013201</v>
      </c>
      <c r="D973" s="91" t="s">
        <v>2702</v>
      </c>
      <c r="E973" s="154">
        <v>0</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2821</v>
      </c>
      <c r="AT973" s="91" t="s">
        <v>160</v>
      </c>
      <c r="AU973" s="93" t="s">
        <v>351</v>
      </c>
      <c r="AV973" s="92">
        <v>10000001</v>
      </c>
      <c r="AW973" s="92">
        <v>77005102</v>
      </c>
      <c r="AX973" s="91" t="s">
        <v>162</v>
      </c>
      <c r="AY973" s="93">
        <v>0</v>
      </c>
      <c r="AZ973" s="97">
        <v>0</v>
      </c>
      <c r="BA973" s="97">
        <v>0</v>
      </c>
      <c r="BB973" s="121" t="s">
        <v>2805</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64013202</v>
      </c>
      <c r="D974" s="91" t="s">
        <v>2702</v>
      </c>
      <c r="E974" s="154">
        <v>1</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2821</v>
      </c>
      <c r="AT974" s="91" t="s">
        <v>160</v>
      </c>
      <c r="AU974" s="93" t="s">
        <v>351</v>
      </c>
      <c r="AV974" s="92">
        <v>10000001</v>
      </c>
      <c r="AW974" s="92">
        <v>77005102</v>
      </c>
      <c r="AX974" s="91" t="s">
        <v>162</v>
      </c>
      <c r="AY974" s="93">
        <v>0</v>
      </c>
      <c r="AZ974" s="97">
        <v>0</v>
      </c>
      <c r="BA974" s="97">
        <v>0</v>
      </c>
      <c r="BB974" s="121" t="s">
        <v>2805</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64013203</v>
      </c>
      <c r="D975" s="91" t="s">
        <v>2702</v>
      </c>
      <c r="E975" s="154">
        <v>2</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2821</v>
      </c>
      <c r="AT975" s="91" t="s">
        <v>160</v>
      </c>
      <c r="AU975" s="93" t="s">
        <v>351</v>
      </c>
      <c r="AV975" s="92">
        <v>10000001</v>
      </c>
      <c r="AW975" s="92">
        <v>77005102</v>
      </c>
      <c r="AX975" s="91" t="s">
        <v>162</v>
      </c>
      <c r="AY975" s="93">
        <v>0</v>
      </c>
      <c r="AZ975" s="97">
        <v>0</v>
      </c>
      <c r="BA975" s="97">
        <v>0</v>
      </c>
      <c r="BB975" s="121" t="s">
        <v>2805</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64013204</v>
      </c>
      <c r="D976" s="91" t="s">
        <v>2702</v>
      </c>
      <c r="E976" s="154">
        <v>3</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2821</v>
      </c>
      <c r="AT976" s="91" t="s">
        <v>160</v>
      </c>
      <c r="AU976" s="93" t="s">
        <v>351</v>
      </c>
      <c r="AV976" s="92">
        <v>10000001</v>
      </c>
      <c r="AW976" s="92">
        <v>77005102</v>
      </c>
      <c r="AX976" s="91" t="s">
        <v>162</v>
      </c>
      <c r="AY976" s="93">
        <v>0</v>
      </c>
      <c r="AZ976" s="97">
        <v>0</v>
      </c>
      <c r="BA976" s="97">
        <v>0</v>
      </c>
      <c r="BB976" s="121" t="s">
        <v>2805</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64013205</v>
      </c>
      <c r="D977" s="91" t="s">
        <v>2702</v>
      </c>
      <c r="E977" s="154">
        <v>4</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2821</v>
      </c>
      <c r="AT977" s="91" t="s">
        <v>160</v>
      </c>
      <c r="AU977" s="93" t="s">
        <v>351</v>
      </c>
      <c r="AV977" s="92">
        <v>10000001</v>
      </c>
      <c r="AW977" s="92">
        <v>77005102</v>
      </c>
      <c r="AX977" s="91" t="s">
        <v>162</v>
      </c>
      <c r="AY977" s="93">
        <v>0</v>
      </c>
      <c r="AZ977" s="97">
        <v>0</v>
      </c>
      <c r="BA977" s="97">
        <v>0</v>
      </c>
      <c r="BB977" s="121" t="s">
        <v>2805</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1" customFormat="1" ht="19.5" customHeight="1">
      <c r="A978" s="336"/>
      <c r="B978" s="336"/>
      <c r="C978" s="92">
        <v>64013206</v>
      </c>
      <c r="D978" s="91" t="s">
        <v>2702</v>
      </c>
      <c r="E978" s="154">
        <v>5</v>
      </c>
      <c r="F978" s="93">
        <v>63021101</v>
      </c>
      <c r="G978" s="93">
        <v>0</v>
      </c>
      <c r="H978" s="94">
        <v>0</v>
      </c>
      <c r="I978" s="92">
        <v>1</v>
      </c>
      <c r="J978" s="93">
        <v>0</v>
      </c>
      <c r="K978" s="93">
        <v>0</v>
      </c>
      <c r="L978" s="93">
        <v>0</v>
      </c>
      <c r="M978" s="93">
        <v>0</v>
      </c>
      <c r="N978" s="93">
        <v>1</v>
      </c>
      <c r="O978" s="93">
        <v>0</v>
      </c>
      <c r="P978" s="93">
        <v>0</v>
      </c>
      <c r="Q978" s="93">
        <v>0</v>
      </c>
      <c r="R978" s="97">
        <v>0</v>
      </c>
      <c r="S978" s="93">
        <v>0</v>
      </c>
      <c r="T978" s="93">
        <v>1</v>
      </c>
      <c r="U978" s="93">
        <v>1</v>
      </c>
      <c r="V978" s="93">
        <v>0</v>
      </c>
      <c r="W978" s="93">
        <v>3</v>
      </c>
      <c r="X978" s="93">
        <v>0</v>
      </c>
      <c r="Y978" s="93">
        <v>0</v>
      </c>
      <c r="Z978" s="93">
        <v>0</v>
      </c>
      <c r="AA978" s="93">
        <v>0</v>
      </c>
      <c r="AB978" s="93">
        <v>0</v>
      </c>
      <c r="AC978" s="93">
        <v>0</v>
      </c>
      <c r="AD978" s="93">
        <v>6</v>
      </c>
      <c r="AE978" s="93">
        <v>3</v>
      </c>
      <c r="AF978" s="102">
        <v>4120</v>
      </c>
      <c r="AG978" s="97">
        <v>2</v>
      </c>
      <c r="AH978" s="97">
        <v>3</v>
      </c>
      <c r="AI978" s="97">
        <v>0</v>
      </c>
      <c r="AJ978" s="97">
        <v>1.5</v>
      </c>
      <c r="AK978" s="93">
        <v>0</v>
      </c>
      <c r="AL978" s="93">
        <v>0</v>
      </c>
      <c r="AM978" s="93">
        <v>0</v>
      </c>
      <c r="AN978" s="93">
        <v>0.2</v>
      </c>
      <c r="AO978" s="93">
        <v>1000</v>
      </c>
      <c r="AP978" s="93">
        <v>0.2</v>
      </c>
      <c r="AQ978" s="93">
        <v>0</v>
      </c>
      <c r="AR978" s="97">
        <v>95101002</v>
      </c>
      <c r="AS978" s="291" t="s">
        <v>2821</v>
      </c>
      <c r="AT978" s="91" t="s">
        <v>160</v>
      </c>
      <c r="AU978" s="93" t="s">
        <v>351</v>
      </c>
      <c r="AV978" s="92">
        <v>10000001</v>
      </c>
      <c r="AW978" s="92">
        <v>77005102</v>
      </c>
      <c r="AX978" s="91" t="s">
        <v>162</v>
      </c>
      <c r="AY978" s="93">
        <v>0</v>
      </c>
      <c r="AZ978" s="97">
        <v>0</v>
      </c>
      <c r="BA978" s="97">
        <v>0</v>
      </c>
      <c r="BB978" s="121" t="s">
        <v>2805</v>
      </c>
      <c r="BC978" s="93">
        <v>0</v>
      </c>
      <c r="BD978" s="93">
        <v>0</v>
      </c>
      <c r="BE978" s="93">
        <v>0</v>
      </c>
      <c r="BF978" s="93">
        <v>0</v>
      </c>
      <c r="BG978" s="93">
        <v>0</v>
      </c>
      <c r="BH978" s="93">
        <v>0</v>
      </c>
      <c r="BI978" s="88">
        <v>0</v>
      </c>
      <c r="BJ978" s="97">
        <v>0</v>
      </c>
      <c r="BK978" s="97">
        <v>0</v>
      </c>
      <c r="BL978" s="97">
        <v>0</v>
      </c>
      <c r="BM978" s="97">
        <v>0</v>
      </c>
      <c r="BN978" s="97">
        <v>0</v>
      </c>
      <c r="BO978" s="97">
        <v>0</v>
      </c>
      <c r="BP978" s="97">
        <v>0</v>
      </c>
      <c r="BQ978" s="97">
        <v>0</v>
      </c>
    </row>
    <row r="979" spans="1:69" s="325" customFormat="1" ht="20.100000000000001" customHeight="1">
      <c r="A979" s="324"/>
      <c r="B979" s="324"/>
      <c r="C979" s="60">
        <v>64013301</v>
      </c>
      <c r="D979" s="54" t="s">
        <v>2704</v>
      </c>
      <c r="E979" s="154">
        <v>0</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2822</v>
      </c>
      <c r="AS979" s="55">
        <v>0</v>
      </c>
      <c r="AT979" s="54" t="s">
        <v>2723</v>
      </c>
      <c r="AU979" s="55" t="s">
        <v>358</v>
      </c>
      <c r="AV979" s="60">
        <v>0</v>
      </c>
      <c r="AW979" s="60">
        <v>77005103</v>
      </c>
      <c r="AX979" s="54" t="s">
        <v>743</v>
      </c>
      <c r="AY979" s="315" t="s">
        <v>2846</v>
      </c>
      <c r="AZ979" s="61">
        <v>0</v>
      </c>
      <c r="BA979" s="61">
        <v>0</v>
      </c>
      <c r="BB979" s="78" t="s">
        <v>2755</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64013302</v>
      </c>
      <c r="D980" s="54" t="s">
        <v>2704</v>
      </c>
      <c r="E980" s="154">
        <v>1</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2822</v>
      </c>
      <c r="AS980" s="55">
        <v>0</v>
      </c>
      <c r="AT980" s="54" t="s">
        <v>2723</v>
      </c>
      <c r="AU980" s="55" t="s">
        <v>358</v>
      </c>
      <c r="AV980" s="60">
        <v>0</v>
      </c>
      <c r="AW980" s="60">
        <v>77005103</v>
      </c>
      <c r="AX980" s="54" t="s">
        <v>743</v>
      </c>
      <c r="AY980" s="315" t="s">
        <v>2846</v>
      </c>
      <c r="AZ980" s="61">
        <v>0</v>
      </c>
      <c r="BA980" s="61">
        <v>0</v>
      </c>
      <c r="BB980" s="78" t="s">
        <v>2755</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64013303</v>
      </c>
      <c r="D981" s="54" t="s">
        <v>2704</v>
      </c>
      <c r="E981" s="154">
        <v>2</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2822</v>
      </c>
      <c r="AS981" s="55">
        <v>0</v>
      </c>
      <c r="AT981" s="54" t="s">
        <v>2723</v>
      </c>
      <c r="AU981" s="55" t="s">
        <v>358</v>
      </c>
      <c r="AV981" s="60">
        <v>0</v>
      </c>
      <c r="AW981" s="60">
        <v>77005103</v>
      </c>
      <c r="AX981" s="54" t="s">
        <v>743</v>
      </c>
      <c r="AY981" s="315" t="s">
        <v>2846</v>
      </c>
      <c r="AZ981" s="61">
        <v>0</v>
      </c>
      <c r="BA981" s="61">
        <v>0</v>
      </c>
      <c r="BB981" s="78" t="s">
        <v>2755</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64013304</v>
      </c>
      <c r="D982" s="54" t="s">
        <v>2704</v>
      </c>
      <c r="E982" s="154">
        <v>3</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2822</v>
      </c>
      <c r="AS982" s="55">
        <v>0</v>
      </c>
      <c r="AT982" s="54" t="s">
        <v>2723</v>
      </c>
      <c r="AU982" s="55" t="s">
        <v>358</v>
      </c>
      <c r="AV982" s="60">
        <v>0</v>
      </c>
      <c r="AW982" s="60">
        <v>77005103</v>
      </c>
      <c r="AX982" s="54" t="s">
        <v>743</v>
      </c>
      <c r="AY982" s="315" t="s">
        <v>2846</v>
      </c>
      <c r="AZ982" s="61">
        <v>0</v>
      </c>
      <c r="BA982" s="61">
        <v>0</v>
      </c>
      <c r="BB982" s="78" t="s">
        <v>2755</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64013305</v>
      </c>
      <c r="D983" s="54" t="s">
        <v>2704</v>
      </c>
      <c r="E983" s="154">
        <v>4</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2822</v>
      </c>
      <c r="AS983" s="55">
        <v>0</v>
      </c>
      <c r="AT983" s="54" t="s">
        <v>2723</v>
      </c>
      <c r="AU983" s="55" t="s">
        <v>358</v>
      </c>
      <c r="AV983" s="60">
        <v>0</v>
      </c>
      <c r="AW983" s="60">
        <v>77005103</v>
      </c>
      <c r="AX983" s="54" t="s">
        <v>743</v>
      </c>
      <c r="AY983" s="315" t="s">
        <v>2846</v>
      </c>
      <c r="AZ983" s="61">
        <v>0</v>
      </c>
      <c r="BA983" s="61">
        <v>0</v>
      </c>
      <c r="BB983" s="78" t="s">
        <v>2755</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325" customFormat="1" ht="20.100000000000001" customHeight="1">
      <c r="A984" s="324"/>
      <c r="B984" s="324"/>
      <c r="C984" s="60">
        <v>64013306</v>
      </c>
      <c r="D984" s="54" t="s">
        <v>2704</v>
      </c>
      <c r="E984" s="154">
        <v>5</v>
      </c>
      <c r="F984" s="55">
        <v>63021101</v>
      </c>
      <c r="G984" s="60">
        <v>0</v>
      </c>
      <c r="H984" s="61">
        <v>0</v>
      </c>
      <c r="I984" s="60">
        <v>1</v>
      </c>
      <c r="J984" s="55">
        <v>0</v>
      </c>
      <c r="K984" s="60">
        <v>0</v>
      </c>
      <c r="L984" s="55">
        <v>0</v>
      </c>
      <c r="M984" s="55">
        <v>0</v>
      </c>
      <c r="N984" s="55">
        <v>1</v>
      </c>
      <c r="O984" s="55">
        <v>0</v>
      </c>
      <c r="P984" s="55">
        <v>0</v>
      </c>
      <c r="Q984" s="55">
        <v>0</v>
      </c>
      <c r="R984" s="63">
        <v>0</v>
      </c>
      <c r="S984" s="55">
        <v>0</v>
      </c>
      <c r="T984" s="55">
        <v>1</v>
      </c>
      <c r="U984" s="55">
        <v>1</v>
      </c>
      <c r="V984" s="55">
        <v>0</v>
      </c>
      <c r="W984" s="55">
        <v>0</v>
      </c>
      <c r="X984" s="55">
        <v>0</v>
      </c>
      <c r="Y984" s="55">
        <v>0</v>
      </c>
      <c r="Z984" s="55">
        <v>0</v>
      </c>
      <c r="AA984" s="55">
        <v>0</v>
      </c>
      <c r="AB984" s="55">
        <v>0</v>
      </c>
      <c r="AC984" s="55">
        <v>0</v>
      </c>
      <c r="AD984" s="55">
        <v>18</v>
      </c>
      <c r="AE984" s="55">
        <v>1</v>
      </c>
      <c r="AF984" s="55">
        <v>3</v>
      </c>
      <c r="AG984" s="63">
        <v>0</v>
      </c>
      <c r="AH984" s="63">
        <v>0</v>
      </c>
      <c r="AI984" s="63">
        <v>0</v>
      </c>
      <c r="AJ984" s="63">
        <v>1.5</v>
      </c>
      <c r="AK984" s="55">
        <v>0</v>
      </c>
      <c r="AL984" s="55">
        <v>0</v>
      </c>
      <c r="AM984" s="55">
        <v>0</v>
      </c>
      <c r="AN984" s="60">
        <v>3</v>
      </c>
      <c r="AO984" s="55">
        <v>3000</v>
      </c>
      <c r="AP984" s="55">
        <v>0.1</v>
      </c>
      <c r="AQ984" s="55">
        <v>0</v>
      </c>
      <c r="AR984" s="294" t="s">
        <v>2822</v>
      </c>
      <c r="AS984" s="55">
        <v>0</v>
      </c>
      <c r="AT984" s="54" t="s">
        <v>2723</v>
      </c>
      <c r="AU984" s="55" t="s">
        <v>358</v>
      </c>
      <c r="AV984" s="60">
        <v>0</v>
      </c>
      <c r="AW984" s="60">
        <v>77005103</v>
      </c>
      <c r="AX984" s="54" t="s">
        <v>743</v>
      </c>
      <c r="AY984" s="315" t="s">
        <v>2846</v>
      </c>
      <c r="AZ984" s="61">
        <v>0</v>
      </c>
      <c r="BA984" s="61">
        <v>0</v>
      </c>
      <c r="BB984" s="78" t="s">
        <v>2755</v>
      </c>
      <c r="BC984" s="55">
        <v>0</v>
      </c>
      <c r="BD984" s="55">
        <v>0</v>
      </c>
      <c r="BE984" s="55">
        <v>0</v>
      </c>
      <c r="BF984" s="55">
        <v>0</v>
      </c>
      <c r="BG984" s="55">
        <v>0</v>
      </c>
      <c r="BH984" s="55">
        <v>0</v>
      </c>
      <c r="BI984" s="84">
        <v>0</v>
      </c>
      <c r="BJ984" s="63">
        <v>0</v>
      </c>
      <c r="BK984" s="63">
        <v>0</v>
      </c>
      <c r="BL984" s="63">
        <v>0</v>
      </c>
      <c r="BM984" s="63">
        <v>0</v>
      </c>
      <c r="BN984" s="63">
        <v>0</v>
      </c>
      <c r="BO984" s="63">
        <v>0</v>
      </c>
      <c r="BP984" s="63">
        <v>0</v>
      </c>
      <c r="BQ984" s="63">
        <v>0</v>
      </c>
    </row>
    <row r="985" spans="1:69" s="1" customFormat="1" ht="20.100000000000001" customHeight="1">
      <c r="A985" s="336"/>
      <c r="B985" s="336"/>
      <c r="C985" s="92">
        <v>64013401</v>
      </c>
      <c r="D985" s="91" t="s">
        <v>2705</v>
      </c>
      <c r="E985" s="154">
        <v>0</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2823</v>
      </c>
      <c r="AS985" s="93" t="s">
        <v>160</v>
      </c>
      <c r="AT985" s="91" t="s">
        <v>2723</v>
      </c>
      <c r="AU985" s="93" t="s">
        <v>358</v>
      </c>
      <c r="AV985" s="92">
        <v>0</v>
      </c>
      <c r="AW985" s="92">
        <v>77005104</v>
      </c>
      <c r="AX985" s="91" t="s">
        <v>2759</v>
      </c>
      <c r="AY985" s="93">
        <v>0</v>
      </c>
      <c r="AZ985" s="94">
        <v>0</v>
      </c>
      <c r="BA985" s="94">
        <v>0</v>
      </c>
      <c r="BB985" s="104" t="s">
        <v>2706</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64013402</v>
      </c>
      <c r="D986" s="91" t="s">
        <v>2705</v>
      </c>
      <c r="E986" s="154">
        <v>1</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2823</v>
      </c>
      <c r="AS986" s="93" t="s">
        <v>160</v>
      </c>
      <c r="AT986" s="91" t="s">
        <v>2723</v>
      </c>
      <c r="AU986" s="93" t="s">
        <v>358</v>
      </c>
      <c r="AV986" s="92">
        <v>0</v>
      </c>
      <c r="AW986" s="92">
        <v>77005104</v>
      </c>
      <c r="AX986" s="91" t="s">
        <v>2759</v>
      </c>
      <c r="AY986" s="93">
        <v>0</v>
      </c>
      <c r="AZ986" s="94">
        <v>0</v>
      </c>
      <c r="BA986" s="94">
        <v>0</v>
      </c>
      <c r="BB986" s="104" t="s">
        <v>2706</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64013403</v>
      </c>
      <c r="D987" s="91" t="s">
        <v>2705</v>
      </c>
      <c r="E987" s="154">
        <v>2</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2823</v>
      </c>
      <c r="AS987" s="93" t="s">
        <v>160</v>
      </c>
      <c r="AT987" s="91" t="s">
        <v>2723</v>
      </c>
      <c r="AU987" s="93" t="s">
        <v>358</v>
      </c>
      <c r="AV987" s="92">
        <v>0</v>
      </c>
      <c r="AW987" s="92">
        <v>77005104</v>
      </c>
      <c r="AX987" s="91" t="s">
        <v>2759</v>
      </c>
      <c r="AY987" s="93">
        <v>0</v>
      </c>
      <c r="AZ987" s="94">
        <v>0</v>
      </c>
      <c r="BA987" s="94">
        <v>0</v>
      </c>
      <c r="BB987" s="104" t="s">
        <v>2706</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64013404</v>
      </c>
      <c r="D988" s="91" t="s">
        <v>2705</v>
      </c>
      <c r="E988" s="154">
        <v>3</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2823</v>
      </c>
      <c r="AS988" s="93" t="s">
        <v>160</v>
      </c>
      <c r="AT988" s="91" t="s">
        <v>2723</v>
      </c>
      <c r="AU988" s="93" t="s">
        <v>358</v>
      </c>
      <c r="AV988" s="92">
        <v>0</v>
      </c>
      <c r="AW988" s="92">
        <v>77005104</v>
      </c>
      <c r="AX988" s="91" t="s">
        <v>2759</v>
      </c>
      <c r="AY988" s="93">
        <v>0</v>
      </c>
      <c r="AZ988" s="94">
        <v>0</v>
      </c>
      <c r="BA988" s="94">
        <v>0</v>
      </c>
      <c r="BB988" s="104" t="s">
        <v>2706</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64013405</v>
      </c>
      <c r="D989" s="91" t="s">
        <v>2705</v>
      </c>
      <c r="E989" s="154">
        <v>4</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2823</v>
      </c>
      <c r="AS989" s="93" t="s">
        <v>160</v>
      </c>
      <c r="AT989" s="91" t="s">
        <v>2723</v>
      </c>
      <c r="AU989" s="93" t="s">
        <v>358</v>
      </c>
      <c r="AV989" s="92">
        <v>0</v>
      </c>
      <c r="AW989" s="92">
        <v>77005104</v>
      </c>
      <c r="AX989" s="91" t="s">
        <v>2759</v>
      </c>
      <c r="AY989" s="93">
        <v>0</v>
      </c>
      <c r="AZ989" s="94">
        <v>0</v>
      </c>
      <c r="BA989" s="94">
        <v>0</v>
      </c>
      <c r="BB989" s="104" t="s">
        <v>2706</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1" customFormat="1" ht="20.100000000000001" customHeight="1">
      <c r="A990" s="336"/>
      <c r="B990" s="336"/>
      <c r="C990" s="92">
        <v>64013406</v>
      </c>
      <c r="D990" s="91" t="s">
        <v>2705</v>
      </c>
      <c r="E990" s="154">
        <v>5</v>
      </c>
      <c r="F990" s="93">
        <v>63021101</v>
      </c>
      <c r="G990" s="92">
        <v>0</v>
      </c>
      <c r="H990" s="94">
        <v>0</v>
      </c>
      <c r="I990" s="92">
        <v>1</v>
      </c>
      <c r="J990" s="93">
        <v>0</v>
      </c>
      <c r="K990" s="92">
        <v>0</v>
      </c>
      <c r="L990" s="93">
        <v>0</v>
      </c>
      <c r="M990" s="93">
        <v>0</v>
      </c>
      <c r="N990" s="93">
        <v>1</v>
      </c>
      <c r="O990" s="93">
        <v>0</v>
      </c>
      <c r="P990" s="93">
        <v>0</v>
      </c>
      <c r="Q990" s="93">
        <v>0</v>
      </c>
      <c r="R990" s="97">
        <v>0</v>
      </c>
      <c r="S990" s="93">
        <v>0</v>
      </c>
      <c r="T990" s="93">
        <v>1</v>
      </c>
      <c r="U990" s="93">
        <v>1</v>
      </c>
      <c r="V990" s="93">
        <v>0</v>
      </c>
      <c r="W990" s="93">
        <v>1.2</v>
      </c>
      <c r="X990" s="93">
        <v>300</v>
      </c>
      <c r="Y990" s="93">
        <v>0</v>
      </c>
      <c r="Z990" s="93">
        <v>0</v>
      </c>
      <c r="AA990" s="93">
        <v>0</v>
      </c>
      <c r="AB990" s="93">
        <v>0</v>
      </c>
      <c r="AC990" s="93">
        <v>0</v>
      </c>
      <c r="AD990" s="93">
        <v>24</v>
      </c>
      <c r="AE990" s="93">
        <v>1</v>
      </c>
      <c r="AF990" s="93">
        <v>2</v>
      </c>
      <c r="AG990" s="97">
        <v>2</v>
      </c>
      <c r="AH990" s="97">
        <v>0</v>
      </c>
      <c r="AI990" s="97">
        <v>0</v>
      </c>
      <c r="AJ990" s="97">
        <v>0</v>
      </c>
      <c r="AK990" s="93">
        <v>0</v>
      </c>
      <c r="AL990" s="93">
        <v>0</v>
      </c>
      <c r="AM990" s="93">
        <v>0</v>
      </c>
      <c r="AN990" s="92">
        <v>0</v>
      </c>
      <c r="AO990" s="93">
        <v>5000</v>
      </c>
      <c r="AP990" s="93">
        <v>0</v>
      </c>
      <c r="AQ990" s="93">
        <v>0</v>
      </c>
      <c r="AR990" s="287" t="s">
        <v>2823</v>
      </c>
      <c r="AS990" s="93" t="s">
        <v>160</v>
      </c>
      <c r="AT990" s="91" t="s">
        <v>2723</v>
      </c>
      <c r="AU990" s="93" t="s">
        <v>358</v>
      </c>
      <c r="AV990" s="92">
        <v>0</v>
      </c>
      <c r="AW990" s="92">
        <v>77005104</v>
      </c>
      <c r="AX990" s="91" t="s">
        <v>2759</v>
      </c>
      <c r="AY990" s="93">
        <v>0</v>
      </c>
      <c r="AZ990" s="94">
        <v>0</v>
      </c>
      <c r="BA990" s="94">
        <v>0</v>
      </c>
      <c r="BB990" s="104" t="s">
        <v>2706</v>
      </c>
      <c r="BC990" s="93">
        <v>0</v>
      </c>
      <c r="BD990" s="93">
        <v>0</v>
      </c>
      <c r="BE990" s="93">
        <v>0</v>
      </c>
      <c r="BF990" s="93">
        <v>0</v>
      </c>
      <c r="BG990" s="93">
        <v>0</v>
      </c>
      <c r="BH990" s="93">
        <v>0</v>
      </c>
      <c r="BI990" s="88">
        <v>0</v>
      </c>
      <c r="BJ990" s="97">
        <v>0</v>
      </c>
      <c r="BK990" s="97">
        <v>0</v>
      </c>
      <c r="BL990" s="97">
        <v>0</v>
      </c>
      <c r="BM990" s="97">
        <v>0</v>
      </c>
      <c r="BN990" s="97">
        <v>0</v>
      </c>
      <c r="BO990" s="97">
        <v>0</v>
      </c>
      <c r="BP990" s="97">
        <v>0</v>
      </c>
      <c r="BQ990" s="97">
        <v>0</v>
      </c>
    </row>
    <row r="991" spans="1:69" s="347" customFormat="1" ht="19.5" customHeight="1">
      <c r="A991" s="337"/>
      <c r="B991" s="337"/>
      <c r="C991" s="338">
        <v>64013501</v>
      </c>
      <c r="D991" s="339" t="s">
        <v>494</v>
      </c>
      <c r="E991" s="341">
        <v>1</v>
      </c>
      <c r="F991" s="341">
        <v>0</v>
      </c>
      <c r="G991" s="341">
        <v>0</v>
      </c>
      <c r="H991" s="342">
        <v>0</v>
      </c>
      <c r="I991" s="338">
        <v>1</v>
      </c>
      <c r="J991" s="338">
        <v>0</v>
      </c>
      <c r="K991" s="338">
        <v>0</v>
      </c>
      <c r="L991" s="341">
        <v>0</v>
      </c>
      <c r="M991" s="341">
        <v>0</v>
      </c>
      <c r="N991" s="341">
        <v>2</v>
      </c>
      <c r="O991" s="341">
        <v>1</v>
      </c>
      <c r="P991" s="341">
        <v>1</v>
      </c>
      <c r="Q991" s="341">
        <v>1</v>
      </c>
      <c r="R991" s="343">
        <v>0</v>
      </c>
      <c r="S991" s="341">
        <v>0</v>
      </c>
      <c r="T991" s="341">
        <v>1</v>
      </c>
      <c r="U991" s="341">
        <v>1</v>
      </c>
      <c r="V991" s="341">
        <v>0</v>
      </c>
      <c r="W991" s="341">
        <v>1.5</v>
      </c>
      <c r="X991" s="341">
        <v>0</v>
      </c>
      <c r="Y991" s="341">
        <v>0</v>
      </c>
      <c r="Z991" s="341">
        <v>0</v>
      </c>
      <c r="AA991" s="341">
        <v>0</v>
      </c>
      <c r="AB991" s="341">
        <v>0</v>
      </c>
      <c r="AC991" s="341">
        <v>1</v>
      </c>
      <c r="AD991" s="341">
        <v>10</v>
      </c>
      <c r="AE991" s="341">
        <v>2</v>
      </c>
      <c r="AF991" s="341" t="s">
        <v>659</v>
      </c>
      <c r="AG991" s="343">
        <v>0</v>
      </c>
      <c r="AH991" s="343">
        <v>2</v>
      </c>
      <c r="AI991" s="343">
        <v>0</v>
      </c>
      <c r="AJ991" s="343">
        <v>1.5</v>
      </c>
      <c r="AK991" s="341">
        <v>0</v>
      </c>
      <c r="AL991" s="341">
        <v>0.5</v>
      </c>
      <c r="AM991" s="341">
        <v>0</v>
      </c>
      <c r="AN991" s="341">
        <v>1</v>
      </c>
      <c r="AO991" s="341">
        <v>1000</v>
      </c>
      <c r="AP991" s="341">
        <v>0.2</v>
      </c>
      <c r="AQ991" s="341">
        <v>15</v>
      </c>
      <c r="AR991" s="343">
        <v>0</v>
      </c>
      <c r="AS991" s="344" t="s">
        <v>2818</v>
      </c>
      <c r="AT991" s="339" t="s">
        <v>2762</v>
      </c>
      <c r="AU991" s="341" t="s">
        <v>171</v>
      </c>
      <c r="AV991" s="338">
        <v>0</v>
      </c>
      <c r="AW991" s="338">
        <v>0</v>
      </c>
      <c r="AX991" s="350" t="s">
        <v>172</v>
      </c>
      <c r="AY991" s="341">
        <v>0</v>
      </c>
      <c r="AZ991" s="342">
        <v>0</v>
      </c>
      <c r="BA991" s="342">
        <v>0</v>
      </c>
      <c r="BB991" s="346" t="s">
        <v>2621</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64013601</v>
      </c>
      <c r="D992" s="339" t="s">
        <v>2503</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2808</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64013602</v>
      </c>
      <c r="D993" s="339" t="s">
        <v>2503</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2808</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64013603</v>
      </c>
      <c r="D994" s="339" t="s">
        <v>2503</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2808</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64013604</v>
      </c>
      <c r="D995" s="339" t="s">
        <v>2503</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2808</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64013605</v>
      </c>
      <c r="D996" s="339" t="s">
        <v>2503</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2808</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347" customFormat="1" ht="19.5" customHeight="1">
      <c r="A997" s="337"/>
      <c r="B997" s="337"/>
      <c r="C997" s="338">
        <v>64013606</v>
      </c>
      <c r="D997" s="339" t="s">
        <v>2503</v>
      </c>
      <c r="E997" s="338">
        <v>1</v>
      </c>
      <c r="F997" s="338">
        <v>0</v>
      </c>
      <c r="G997" s="338">
        <v>0</v>
      </c>
      <c r="H997" s="342">
        <v>0</v>
      </c>
      <c r="I997" s="338">
        <v>1</v>
      </c>
      <c r="J997" s="338">
        <v>0</v>
      </c>
      <c r="K997" s="338">
        <v>0</v>
      </c>
      <c r="L997" s="341">
        <v>0</v>
      </c>
      <c r="M997" s="341">
        <v>0</v>
      </c>
      <c r="N997" s="341">
        <v>2</v>
      </c>
      <c r="O997" s="341">
        <v>3</v>
      </c>
      <c r="P997" s="341">
        <v>0.2</v>
      </c>
      <c r="Q997" s="341">
        <v>0</v>
      </c>
      <c r="R997" s="343">
        <v>0</v>
      </c>
      <c r="S997" s="341">
        <v>0</v>
      </c>
      <c r="T997" s="341">
        <v>1</v>
      </c>
      <c r="U997" s="341">
        <v>2</v>
      </c>
      <c r="V997" s="341">
        <v>0</v>
      </c>
      <c r="W997" s="341">
        <v>0</v>
      </c>
      <c r="X997" s="341">
        <v>0</v>
      </c>
      <c r="Y997" s="341">
        <v>1</v>
      </c>
      <c r="Z997" s="341">
        <v>0</v>
      </c>
      <c r="AA997" s="341">
        <v>0</v>
      </c>
      <c r="AB997" s="341">
        <v>1</v>
      </c>
      <c r="AC997" s="341">
        <v>1</v>
      </c>
      <c r="AD997" s="341">
        <v>0</v>
      </c>
      <c r="AE997" s="341">
        <v>1</v>
      </c>
      <c r="AF997" s="341">
        <v>3</v>
      </c>
      <c r="AG997" s="343">
        <v>0</v>
      </c>
      <c r="AH997" s="343">
        <v>1</v>
      </c>
      <c r="AI997" s="343">
        <v>0</v>
      </c>
      <c r="AJ997" s="343">
        <v>3</v>
      </c>
      <c r="AK997" s="341">
        <v>0</v>
      </c>
      <c r="AL997" s="341">
        <v>0</v>
      </c>
      <c r="AM997" s="341">
        <v>0</v>
      </c>
      <c r="AN997" s="341">
        <v>0</v>
      </c>
      <c r="AO997" s="341">
        <v>500</v>
      </c>
      <c r="AP997" s="341">
        <v>0</v>
      </c>
      <c r="AQ997" s="341">
        <v>0</v>
      </c>
      <c r="AR997" s="343">
        <v>95101004</v>
      </c>
      <c r="AS997" s="349">
        <v>0</v>
      </c>
      <c r="AT997" s="345" t="s">
        <v>160</v>
      </c>
      <c r="AU997" s="341" t="s">
        <v>351</v>
      </c>
      <c r="AV997" s="338">
        <v>0</v>
      </c>
      <c r="AW997" s="338">
        <v>0</v>
      </c>
      <c r="AX997" s="339" t="s">
        <v>162</v>
      </c>
      <c r="AY997" s="341">
        <v>0</v>
      </c>
      <c r="AZ997" s="342">
        <v>0</v>
      </c>
      <c r="BA997" s="342">
        <v>0</v>
      </c>
      <c r="BB997" s="346" t="s">
        <v>2808</v>
      </c>
      <c r="BC997" s="341">
        <v>0</v>
      </c>
      <c r="BD997" s="341">
        <v>0</v>
      </c>
      <c r="BE997" s="341">
        <v>0</v>
      </c>
      <c r="BF997" s="341">
        <v>0</v>
      </c>
      <c r="BG997" s="341">
        <v>0</v>
      </c>
      <c r="BH997" s="341">
        <v>0</v>
      </c>
      <c r="BI997" s="340">
        <v>0</v>
      </c>
      <c r="BJ997" s="343">
        <v>0</v>
      </c>
      <c r="BK997" s="343">
        <v>0</v>
      </c>
      <c r="BL997" s="343">
        <v>0</v>
      </c>
      <c r="BM997" s="343">
        <v>0</v>
      </c>
      <c r="BN997" s="343">
        <v>0</v>
      </c>
      <c r="BO997" s="343">
        <v>0</v>
      </c>
      <c r="BP997" s="343">
        <v>0</v>
      </c>
      <c r="BQ997" s="343">
        <v>0</v>
      </c>
    </row>
    <row r="998" spans="1:69" s="1" customFormat="1" ht="19.5" customHeight="1">
      <c r="A998" s="336"/>
      <c r="B998" s="336"/>
      <c r="C998" s="92">
        <v>64014101</v>
      </c>
      <c r="D998" s="91" t="s">
        <v>2708</v>
      </c>
      <c r="E998" s="154">
        <v>0</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2824</v>
      </c>
      <c r="AT998" s="91" t="s">
        <v>160</v>
      </c>
      <c r="AU998" s="93" t="s">
        <v>351</v>
      </c>
      <c r="AV998" s="92">
        <v>10000001</v>
      </c>
      <c r="AW998" s="92">
        <v>77005201</v>
      </c>
      <c r="AX998" s="91" t="s">
        <v>2765</v>
      </c>
      <c r="AY998" s="93">
        <v>0</v>
      </c>
      <c r="AZ998" s="97">
        <v>0</v>
      </c>
      <c r="BA998" s="97">
        <v>0</v>
      </c>
      <c r="BB998" s="121" t="s">
        <v>2710</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64014102</v>
      </c>
      <c r="D999" s="91" t="s">
        <v>2708</v>
      </c>
      <c r="E999" s="154">
        <v>1</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2824</v>
      </c>
      <c r="AT999" s="91" t="s">
        <v>160</v>
      </c>
      <c r="AU999" s="93" t="s">
        <v>351</v>
      </c>
      <c r="AV999" s="92">
        <v>10000001</v>
      </c>
      <c r="AW999" s="92">
        <v>77005201</v>
      </c>
      <c r="AX999" s="91" t="s">
        <v>2765</v>
      </c>
      <c r="AY999" s="93">
        <v>0</v>
      </c>
      <c r="AZ999" s="97">
        <v>0</v>
      </c>
      <c r="BA999" s="97">
        <v>0</v>
      </c>
      <c r="BB999" s="121" t="s">
        <v>2710</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64014103</v>
      </c>
      <c r="D1000" s="91" t="s">
        <v>2708</v>
      </c>
      <c r="E1000" s="154">
        <v>2</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2824</v>
      </c>
      <c r="AT1000" s="91" t="s">
        <v>160</v>
      </c>
      <c r="AU1000" s="93" t="s">
        <v>351</v>
      </c>
      <c r="AV1000" s="92">
        <v>10000001</v>
      </c>
      <c r="AW1000" s="92">
        <v>77005201</v>
      </c>
      <c r="AX1000" s="91" t="s">
        <v>2765</v>
      </c>
      <c r="AY1000" s="93">
        <v>0</v>
      </c>
      <c r="AZ1000" s="97">
        <v>0</v>
      </c>
      <c r="BA1000" s="97">
        <v>0</v>
      </c>
      <c r="BB1000" s="121" t="s">
        <v>2710</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64014104</v>
      </c>
      <c r="D1001" s="91" t="s">
        <v>2708</v>
      </c>
      <c r="E1001" s="154">
        <v>3</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2824</v>
      </c>
      <c r="AT1001" s="91" t="s">
        <v>160</v>
      </c>
      <c r="AU1001" s="93" t="s">
        <v>351</v>
      </c>
      <c r="AV1001" s="92">
        <v>10000001</v>
      </c>
      <c r="AW1001" s="92">
        <v>77005201</v>
      </c>
      <c r="AX1001" s="91" t="s">
        <v>2765</v>
      </c>
      <c r="AY1001" s="93">
        <v>0</v>
      </c>
      <c r="AZ1001" s="97">
        <v>0</v>
      </c>
      <c r="BA1001" s="97">
        <v>0</v>
      </c>
      <c r="BB1001" s="121" t="s">
        <v>2710</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64014105</v>
      </c>
      <c r="D1002" s="91" t="s">
        <v>2708</v>
      </c>
      <c r="E1002" s="154">
        <v>4</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2824</v>
      </c>
      <c r="AT1002" s="91" t="s">
        <v>160</v>
      </c>
      <c r="AU1002" s="93" t="s">
        <v>351</v>
      </c>
      <c r="AV1002" s="92">
        <v>10000001</v>
      </c>
      <c r="AW1002" s="92">
        <v>77005201</v>
      </c>
      <c r="AX1002" s="91" t="s">
        <v>2765</v>
      </c>
      <c r="AY1002" s="93">
        <v>0</v>
      </c>
      <c r="AZ1002" s="97">
        <v>0</v>
      </c>
      <c r="BA1002" s="97">
        <v>0</v>
      </c>
      <c r="BB1002" s="121" t="s">
        <v>2710</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1" customFormat="1" ht="19.5" customHeight="1">
      <c r="A1003" s="336"/>
      <c r="B1003" s="336"/>
      <c r="C1003" s="92">
        <v>64014106</v>
      </c>
      <c r="D1003" s="91" t="s">
        <v>2708</v>
      </c>
      <c r="E1003" s="154">
        <v>5</v>
      </c>
      <c r="F1003" s="93">
        <v>63021101</v>
      </c>
      <c r="G1003" s="93">
        <v>0</v>
      </c>
      <c r="H1003" s="94">
        <v>0</v>
      </c>
      <c r="I1003" s="92">
        <v>1</v>
      </c>
      <c r="J1003" s="93">
        <v>0</v>
      </c>
      <c r="K1003" s="93">
        <v>0</v>
      </c>
      <c r="L1003" s="93">
        <v>0</v>
      </c>
      <c r="M1003" s="93">
        <v>0</v>
      </c>
      <c r="N1003" s="93">
        <v>1</v>
      </c>
      <c r="O1003" s="93">
        <v>0</v>
      </c>
      <c r="P1003" s="93">
        <v>0</v>
      </c>
      <c r="Q1003" s="93">
        <v>0</v>
      </c>
      <c r="R1003" s="97">
        <v>0</v>
      </c>
      <c r="S1003" s="93">
        <v>0</v>
      </c>
      <c r="T1003" s="93">
        <v>1</v>
      </c>
      <c r="U1003" s="93">
        <v>1</v>
      </c>
      <c r="V1003" s="93">
        <v>0</v>
      </c>
      <c r="W1003" s="93">
        <v>3</v>
      </c>
      <c r="X1003" s="93">
        <v>0</v>
      </c>
      <c r="Y1003" s="93">
        <v>0</v>
      </c>
      <c r="Z1003" s="93">
        <v>0</v>
      </c>
      <c r="AA1003" s="93">
        <v>0</v>
      </c>
      <c r="AB1003" s="93">
        <v>0</v>
      </c>
      <c r="AC1003" s="93">
        <v>0</v>
      </c>
      <c r="AD1003" s="93">
        <v>16</v>
      </c>
      <c r="AE1003" s="93">
        <v>1</v>
      </c>
      <c r="AF1003" s="102">
        <v>2</v>
      </c>
      <c r="AG1003" s="97">
        <v>2</v>
      </c>
      <c r="AH1003" s="97">
        <v>2</v>
      </c>
      <c r="AI1003" s="97">
        <v>0</v>
      </c>
      <c r="AJ1003" s="97">
        <v>3</v>
      </c>
      <c r="AK1003" s="93">
        <v>0</v>
      </c>
      <c r="AL1003" s="93">
        <v>0</v>
      </c>
      <c r="AM1003" s="93">
        <v>0</v>
      </c>
      <c r="AN1003" s="93">
        <v>0.2</v>
      </c>
      <c r="AO1003" s="93">
        <v>3000</v>
      </c>
      <c r="AP1003" s="93">
        <v>0.2</v>
      </c>
      <c r="AQ1003" s="93">
        <v>8</v>
      </c>
      <c r="AR1003" s="97">
        <v>0</v>
      </c>
      <c r="AS1003" s="292" t="s">
        <v>2824</v>
      </c>
      <c r="AT1003" s="91" t="s">
        <v>160</v>
      </c>
      <c r="AU1003" s="93" t="s">
        <v>351</v>
      </c>
      <c r="AV1003" s="92">
        <v>10000001</v>
      </c>
      <c r="AW1003" s="92">
        <v>77005201</v>
      </c>
      <c r="AX1003" s="91" t="s">
        <v>2765</v>
      </c>
      <c r="AY1003" s="93">
        <v>0</v>
      </c>
      <c r="AZ1003" s="97">
        <v>0</v>
      </c>
      <c r="BA1003" s="97">
        <v>0</v>
      </c>
      <c r="BB1003" s="121" t="s">
        <v>2710</v>
      </c>
      <c r="BC1003" s="93">
        <v>0</v>
      </c>
      <c r="BD1003" s="93">
        <v>0</v>
      </c>
      <c r="BE1003" s="93">
        <v>0</v>
      </c>
      <c r="BF1003" s="93">
        <v>0</v>
      </c>
      <c r="BG1003" s="93">
        <v>0</v>
      </c>
      <c r="BH1003" s="93">
        <v>0</v>
      </c>
      <c r="BI1003" s="88">
        <v>0</v>
      </c>
      <c r="BJ1003" s="97">
        <v>0</v>
      </c>
      <c r="BK1003" s="97">
        <v>0</v>
      </c>
      <c r="BL1003" s="97">
        <v>0</v>
      </c>
      <c r="BM1003" s="97">
        <v>0</v>
      </c>
      <c r="BN1003" s="97">
        <v>0</v>
      </c>
      <c r="BO1003" s="97">
        <v>0</v>
      </c>
      <c r="BP1003" s="97">
        <v>0</v>
      </c>
      <c r="BQ1003" s="97">
        <v>0</v>
      </c>
    </row>
    <row r="1004" spans="1:69" s="325" customFormat="1" ht="20.100000000000001" customHeight="1">
      <c r="A1004" s="324"/>
      <c r="B1004" s="324"/>
      <c r="C1004" s="60">
        <v>64014201</v>
      </c>
      <c r="D1004" s="54" t="s">
        <v>2809</v>
      </c>
      <c r="E1004" s="154">
        <v>0</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2818</v>
      </c>
      <c r="AT1004" s="59" t="s">
        <v>160</v>
      </c>
      <c r="AU1004" s="55" t="s">
        <v>358</v>
      </c>
      <c r="AV1004" s="60">
        <v>10000001</v>
      </c>
      <c r="AW1004" s="60">
        <v>77005203</v>
      </c>
      <c r="AX1004" s="54" t="s">
        <v>2761</v>
      </c>
      <c r="AY1004" s="55">
        <v>1</v>
      </c>
      <c r="AZ1004" s="61">
        <v>0</v>
      </c>
      <c r="BA1004" s="61">
        <v>0</v>
      </c>
      <c r="BB1004" s="78" t="s">
        <v>2711</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64014202</v>
      </c>
      <c r="D1005" s="54" t="s">
        <v>2809</v>
      </c>
      <c r="E1005" s="154">
        <v>1</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2818</v>
      </c>
      <c r="AT1005" s="59" t="s">
        <v>160</v>
      </c>
      <c r="AU1005" s="55" t="s">
        <v>358</v>
      </c>
      <c r="AV1005" s="60">
        <v>10000001</v>
      </c>
      <c r="AW1005" s="60">
        <v>77005203</v>
      </c>
      <c r="AX1005" s="54" t="s">
        <v>2761</v>
      </c>
      <c r="AY1005" s="55">
        <v>1</v>
      </c>
      <c r="AZ1005" s="61">
        <v>0</v>
      </c>
      <c r="BA1005" s="61">
        <v>0</v>
      </c>
      <c r="BB1005" s="78" t="s">
        <v>2711</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64014203</v>
      </c>
      <c r="D1006" s="54" t="s">
        <v>2809</v>
      </c>
      <c r="E1006" s="154">
        <v>2</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2818</v>
      </c>
      <c r="AT1006" s="59" t="s">
        <v>160</v>
      </c>
      <c r="AU1006" s="55" t="s">
        <v>358</v>
      </c>
      <c r="AV1006" s="60">
        <v>10000001</v>
      </c>
      <c r="AW1006" s="60">
        <v>77005203</v>
      </c>
      <c r="AX1006" s="54" t="s">
        <v>2761</v>
      </c>
      <c r="AY1006" s="55">
        <v>1</v>
      </c>
      <c r="AZ1006" s="61">
        <v>0</v>
      </c>
      <c r="BA1006" s="61">
        <v>0</v>
      </c>
      <c r="BB1006" s="78" t="s">
        <v>2711</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64014204</v>
      </c>
      <c r="D1007" s="54" t="s">
        <v>2809</v>
      </c>
      <c r="E1007" s="154">
        <v>3</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2818</v>
      </c>
      <c r="AT1007" s="59" t="s">
        <v>160</v>
      </c>
      <c r="AU1007" s="55" t="s">
        <v>358</v>
      </c>
      <c r="AV1007" s="60">
        <v>10000001</v>
      </c>
      <c r="AW1007" s="60">
        <v>77005203</v>
      </c>
      <c r="AX1007" s="54" t="s">
        <v>2761</v>
      </c>
      <c r="AY1007" s="55">
        <v>1</v>
      </c>
      <c r="AZ1007" s="61">
        <v>0</v>
      </c>
      <c r="BA1007" s="61">
        <v>0</v>
      </c>
      <c r="BB1007" s="78" t="s">
        <v>2711</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64014205</v>
      </c>
      <c r="D1008" s="54" t="s">
        <v>2809</v>
      </c>
      <c r="E1008" s="154">
        <v>4</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2818</v>
      </c>
      <c r="AT1008" s="59" t="s">
        <v>160</v>
      </c>
      <c r="AU1008" s="55" t="s">
        <v>358</v>
      </c>
      <c r="AV1008" s="60">
        <v>10000001</v>
      </c>
      <c r="AW1008" s="60">
        <v>77005203</v>
      </c>
      <c r="AX1008" s="54" t="s">
        <v>2761</v>
      </c>
      <c r="AY1008" s="55">
        <v>1</v>
      </c>
      <c r="AZ1008" s="61">
        <v>0</v>
      </c>
      <c r="BA1008" s="61">
        <v>0</v>
      </c>
      <c r="BB1008" s="78" t="s">
        <v>2711</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325" customFormat="1" ht="20.100000000000001" customHeight="1">
      <c r="A1009" s="324"/>
      <c r="B1009" s="324"/>
      <c r="C1009" s="60">
        <v>64014206</v>
      </c>
      <c r="D1009" s="54" t="s">
        <v>2809</v>
      </c>
      <c r="E1009" s="154">
        <v>5</v>
      </c>
      <c r="F1009" s="55">
        <v>63021101</v>
      </c>
      <c r="G1009" s="60">
        <v>0</v>
      </c>
      <c r="H1009" s="61">
        <v>0</v>
      </c>
      <c r="I1009" s="60">
        <v>1</v>
      </c>
      <c r="J1009" s="55">
        <v>0</v>
      </c>
      <c r="K1009" s="60">
        <v>0</v>
      </c>
      <c r="L1009" s="55">
        <v>0</v>
      </c>
      <c r="M1009" s="55">
        <v>0</v>
      </c>
      <c r="N1009" s="55">
        <v>1</v>
      </c>
      <c r="O1009" s="55">
        <v>0</v>
      </c>
      <c r="P1009" s="55">
        <v>0</v>
      </c>
      <c r="Q1009" s="55">
        <v>0</v>
      </c>
      <c r="R1009" s="63">
        <v>0</v>
      </c>
      <c r="S1009" s="55">
        <v>0</v>
      </c>
      <c r="T1009" s="55">
        <v>1</v>
      </c>
      <c r="U1009" s="55">
        <v>1</v>
      </c>
      <c r="V1009" s="55">
        <v>0</v>
      </c>
      <c r="W1009" s="55">
        <v>1</v>
      </c>
      <c r="X1009" s="55">
        <v>0</v>
      </c>
      <c r="Y1009" s="55">
        <v>0</v>
      </c>
      <c r="Z1009" s="55">
        <v>0</v>
      </c>
      <c r="AA1009" s="55">
        <v>0</v>
      </c>
      <c r="AB1009" s="55">
        <v>0</v>
      </c>
      <c r="AC1009" s="55">
        <v>0</v>
      </c>
      <c r="AD1009" s="55">
        <v>9</v>
      </c>
      <c r="AE1009" s="55">
        <v>1</v>
      </c>
      <c r="AF1009" s="55">
        <v>4</v>
      </c>
      <c r="AG1009" s="63">
        <v>2</v>
      </c>
      <c r="AH1009" s="63">
        <v>1</v>
      </c>
      <c r="AI1009" s="63">
        <v>0</v>
      </c>
      <c r="AJ1009" s="63">
        <v>8</v>
      </c>
      <c r="AK1009" s="55">
        <v>0</v>
      </c>
      <c r="AL1009" s="55">
        <v>0</v>
      </c>
      <c r="AM1009" s="55">
        <v>0</v>
      </c>
      <c r="AN1009" s="55">
        <v>0</v>
      </c>
      <c r="AO1009" s="55">
        <v>6000</v>
      </c>
      <c r="AP1009" s="55">
        <v>0.2</v>
      </c>
      <c r="AQ1009" s="55">
        <v>0</v>
      </c>
      <c r="AR1009" s="63">
        <v>0</v>
      </c>
      <c r="AS1009" s="286" t="s">
        <v>2818</v>
      </c>
      <c r="AT1009" s="59" t="s">
        <v>160</v>
      </c>
      <c r="AU1009" s="55" t="s">
        <v>358</v>
      </c>
      <c r="AV1009" s="60">
        <v>10000001</v>
      </c>
      <c r="AW1009" s="60">
        <v>77005203</v>
      </c>
      <c r="AX1009" s="54" t="s">
        <v>2761</v>
      </c>
      <c r="AY1009" s="55">
        <v>1</v>
      </c>
      <c r="AZ1009" s="61">
        <v>0</v>
      </c>
      <c r="BA1009" s="61">
        <v>0</v>
      </c>
      <c r="BB1009" s="78" t="s">
        <v>2711</v>
      </c>
      <c r="BC1009" s="55">
        <v>0</v>
      </c>
      <c r="BD1009" s="55">
        <v>0</v>
      </c>
      <c r="BE1009" s="55">
        <v>0</v>
      </c>
      <c r="BF1009" s="55">
        <v>0</v>
      </c>
      <c r="BG1009" s="55">
        <v>0</v>
      </c>
      <c r="BH1009" s="55">
        <v>0</v>
      </c>
      <c r="BI1009" s="84">
        <v>0</v>
      </c>
      <c r="BJ1009" s="63">
        <v>0</v>
      </c>
      <c r="BK1009" s="63">
        <v>0</v>
      </c>
      <c r="BL1009" s="63">
        <v>0</v>
      </c>
      <c r="BM1009" s="63">
        <v>0</v>
      </c>
      <c r="BN1009" s="63">
        <v>0</v>
      </c>
      <c r="BO1009" s="63">
        <v>0</v>
      </c>
      <c r="BP1009" s="63">
        <v>0</v>
      </c>
      <c r="BQ1009" s="63">
        <v>0</v>
      </c>
    </row>
    <row r="1010" spans="1:69" s="1" customFormat="1" ht="20.100000000000001" customHeight="1">
      <c r="A1010" s="336"/>
      <c r="B1010" s="336"/>
      <c r="C1010" s="92">
        <v>64014301</v>
      </c>
      <c r="D1010" s="91" t="s">
        <v>2771</v>
      </c>
      <c r="E1010" s="154">
        <v>0</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2750</v>
      </c>
      <c r="AY1010" s="93">
        <v>0</v>
      </c>
      <c r="AZ1010" s="94">
        <v>0</v>
      </c>
      <c r="BA1010" s="94">
        <v>0</v>
      </c>
      <c r="BB1010" s="104" t="s">
        <v>2779</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2834</v>
      </c>
    </row>
    <row r="1011" spans="1:69" s="1" customFormat="1" ht="20.100000000000001" customHeight="1">
      <c r="A1011" s="336"/>
      <c r="B1011" s="336"/>
      <c r="C1011" s="92">
        <v>64014302</v>
      </c>
      <c r="D1011" s="91" t="s">
        <v>2771</v>
      </c>
      <c r="E1011" s="154">
        <v>1</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2750</v>
      </c>
      <c r="AY1011" s="93">
        <v>0</v>
      </c>
      <c r="AZ1011" s="94">
        <v>0</v>
      </c>
      <c r="BA1011" s="94">
        <v>0</v>
      </c>
      <c r="BB1011" s="104" t="s">
        <v>2779</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2835</v>
      </c>
    </row>
    <row r="1012" spans="1:69" s="1" customFormat="1" ht="20.100000000000001" customHeight="1">
      <c r="A1012" s="336"/>
      <c r="B1012" s="336"/>
      <c r="C1012" s="92">
        <v>64014303</v>
      </c>
      <c r="D1012" s="91" t="s">
        <v>2771</v>
      </c>
      <c r="E1012" s="154">
        <v>2</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2750</v>
      </c>
      <c r="AY1012" s="93">
        <v>0</v>
      </c>
      <c r="AZ1012" s="94">
        <v>0</v>
      </c>
      <c r="BA1012" s="94">
        <v>0</v>
      </c>
      <c r="BB1012" s="104" t="s">
        <v>2779</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2836</v>
      </c>
    </row>
    <row r="1013" spans="1:69" s="1" customFormat="1" ht="20.100000000000001" customHeight="1">
      <c r="A1013" s="336"/>
      <c r="B1013" s="336"/>
      <c r="C1013" s="92">
        <v>64014304</v>
      </c>
      <c r="D1013" s="91" t="s">
        <v>2771</v>
      </c>
      <c r="E1013" s="154">
        <v>3</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2750</v>
      </c>
      <c r="AY1013" s="93">
        <v>0</v>
      </c>
      <c r="AZ1013" s="94">
        <v>0</v>
      </c>
      <c r="BA1013" s="94">
        <v>0</v>
      </c>
      <c r="BB1013" s="104" t="s">
        <v>2779</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2837</v>
      </c>
    </row>
    <row r="1014" spans="1:69" s="1" customFormat="1" ht="20.100000000000001" customHeight="1">
      <c r="A1014" s="336"/>
      <c r="B1014" s="336"/>
      <c r="C1014" s="92">
        <v>64014305</v>
      </c>
      <c r="D1014" s="91" t="s">
        <v>2771</v>
      </c>
      <c r="E1014" s="154">
        <v>4</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2750</v>
      </c>
      <c r="AY1014" s="93">
        <v>0</v>
      </c>
      <c r="AZ1014" s="94">
        <v>0</v>
      </c>
      <c r="BA1014" s="94">
        <v>0</v>
      </c>
      <c r="BB1014" s="104" t="s">
        <v>2779</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2838</v>
      </c>
    </row>
    <row r="1015" spans="1:69" s="1" customFormat="1" ht="20.100000000000001" customHeight="1">
      <c r="A1015" s="336"/>
      <c r="B1015" s="336"/>
      <c r="C1015" s="92">
        <v>64014306</v>
      </c>
      <c r="D1015" s="91" t="s">
        <v>2771</v>
      </c>
      <c r="E1015" s="154">
        <v>5</v>
      </c>
      <c r="F1015" s="93">
        <v>63021101</v>
      </c>
      <c r="G1015" s="92">
        <v>0</v>
      </c>
      <c r="H1015" s="94">
        <v>0</v>
      </c>
      <c r="I1015" s="92">
        <v>1</v>
      </c>
      <c r="J1015" s="93">
        <v>0</v>
      </c>
      <c r="K1015" s="92">
        <v>0</v>
      </c>
      <c r="L1015" s="93">
        <v>0</v>
      </c>
      <c r="M1015" s="93">
        <v>0</v>
      </c>
      <c r="N1015" s="93">
        <v>1</v>
      </c>
      <c r="O1015" s="93">
        <v>0</v>
      </c>
      <c r="P1015" s="93">
        <v>0</v>
      </c>
      <c r="Q1015" s="93">
        <v>0</v>
      </c>
      <c r="R1015" s="97">
        <v>0</v>
      </c>
      <c r="S1015" s="93">
        <v>0</v>
      </c>
      <c r="T1015" s="93">
        <v>1</v>
      </c>
      <c r="U1015" s="93">
        <v>1</v>
      </c>
      <c r="V1015" s="93">
        <v>0</v>
      </c>
      <c r="W1015" s="93">
        <v>2</v>
      </c>
      <c r="X1015" s="93">
        <v>0</v>
      </c>
      <c r="Y1015" s="93">
        <v>0</v>
      </c>
      <c r="Z1015" s="93">
        <v>0</v>
      </c>
      <c r="AA1015" s="93">
        <v>0</v>
      </c>
      <c r="AB1015" s="93">
        <v>0</v>
      </c>
      <c r="AC1015" s="93">
        <v>0</v>
      </c>
      <c r="AD1015" s="93">
        <v>12</v>
      </c>
      <c r="AE1015" s="93">
        <v>1</v>
      </c>
      <c r="AF1015" s="93">
        <v>4</v>
      </c>
      <c r="AG1015" s="97">
        <v>2</v>
      </c>
      <c r="AH1015" s="97">
        <v>1</v>
      </c>
      <c r="AI1015" s="97">
        <v>0</v>
      </c>
      <c r="AJ1015" s="97">
        <v>7</v>
      </c>
      <c r="AK1015" s="93">
        <v>0</v>
      </c>
      <c r="AL1015" s="93">
        <v>0</v>
      </c>
      <c r="AM1015" s="93">
        <v>0</v>
      </c>
      <c r="AN1015" s="92">
        <v>0.2</v>
      </c>
      <c r="AO1015" s="93">
        <v>1000</v>
      </c>
      <c r="AP1015" s="93">
        <v>0.4</v>
      </c>
      <c r="AQ1015" s="93">
        <v>0</v>
      </c>
      <c r="AR1015" s="97">
        <v>0</v>
      </c>
      <c r="AS1015" s="93">
        <v>95102003</v>
      </c>
      <c r="AT1015" s="91" t="s">
        <v>160</v>
      </c>
      <c r="AU1015" s="93" t="s">
        <v>358</v>
      </c>
      <c r="AV1015" s="92">
        <v>0</v>
      </c>
      <c r="AW1015" s="92">
        <v>77005207</v>
      </c>
      <c r="AX1015" s="91" t="s">
        <v>2750</v>
      </c>
      <c r="AY1015" s="93">
        <v>0</v>
      </c>
      <c r="AZ1015" s="94">
        <v>0</v>
      </c>
      <c r="BA1015" s="94">
        <v>0</v>
      </c>
      <c r="BB1015" s="104" t="s">
        <v>2779</v>
      </c>
      <c r="BC1015" s="93">
        <v>0</v>
      </c>
      <c r="BD1015" s="93">
        <v>0</v>
      </c>
      <c r="BE1015" s="93">
        <v>0</v>
      </c>
      <c r="BF1015" s="93">
        <v>0</v>
      </c>
      <c r="BG1015" s="93">
        <v>0</v>
      </c>
      <c r="BH1015" s="93">
        <v>0</v>
      </c>
      <c r="BI1015" s="88">
        <v>0</v>
      </c>
      <c r="BJ1015" s="97">
        <v>0</v>
      </c>
      <c r="BK1015" s="97">
        <v>0</v>
      </c>
      <c r="BL1015" s="97">
        <v>0</v>
      </c>
      <c r="BM1015" s="97">
        <v>0</v>
      </c>
      <c r="BN1015" s="97">
        <v>0</v>
      </c>
      <c r="BO1015" s="97">
        <v>0</v>
      </c>
      <c r="BP1015" s="97">
        <v>0</v>
      </c>
      <c r="BQ1015" s="287" t="s">
        <v>2839</v>
      </c>
    </row>
    <row r="1016" spans="1:69" s="325" customFormat="1" ht="20.100000000000001" customHeight="1">
      <c r="A1016" s="324"/>
      <c r="B1016" s="324"/>
      <c r="C1016" s="60">
        <v>64014401</v>
      </c>
      <c r="D1016" s="54" t="s">
        <v>2712</v>
      </c>
      <c r="E1016" s="154">
        <v>0</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2801</v>
      </c>
      <c r="AT1016" s="54" t="s">
        <v>160</v>
      </c>
      <c r="AU1016" s="55" t="s">
        <v>358</v>
      </c>
      <c r="AV1016" s="60">
        <v>0</v>
      </c>
      <c r="AW1016" s="60">
        <v>77005204</v>
      </c>
      <c r="AX1016" s="54" t="s">
        <v>2750</v>
      </c>
      <c r="AY1016" s="55">
        <v>0</v>
      </c>
      <c r="AZ1016" s="61">
        <v>0</v>
      </c>
      <c r="BA1016" s="61">
        <v>0</v>
      </c>
      <c r="BB1016" s="78" t="s">
        <v>2769</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64014402</v>
      </c>
      <c r="D1017" s="54" t="s">
        <v>2712</v>
      </c>
      <c r="E1017" s="154">
        <v>1</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2801</v>
      </c>
      <c r="AT1017" s="54" t="s">
        <v>160</v>
      </c>
      <c r="AU1017" s="55" t="s">
        <v>358</v>
      </c>
      <c r="AV1017" s="60">
        <v>0</v>
      </c>
      <c r="AW1017" s="60">
        <v>77005204</v>
      </c>
      <c r="AX1017" s="54" t="s">
        <v>2750</v>
      </c>
      <c r="AY1017" s="55">
        <v>0</v>
      </c>
      <c r="AZ1017" s="61">
        <v>0</v>
      </c>
      <c r="BA1017" s="61">
        <v>0</v>
      </c>
      <c r="BB1017" s="78" t="s">
        <v>2769</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64014403</v>
      </c>
      <c r="D1018" s="54" t="s">
        <v>2712</v>
      </c>
      <c r="E1018" s="154">
        <v>2</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2801</v>
      </c>
      <c r="AT1018" s="54" t="s">
        <v>160</v>
      </c>
      <c r="AU1018" s="55" t="s">
        <v>358</v>
      </c>
      <c r="AV1018" s="60">
        <v>0</v>
      </c>
      <c r="AW1018" s="60">
        <v>77005204</v>
      </c>
      <c r="AX1018" s="54" t="s">
        <v>2750</v>
      </c>
      <c r="AY1018" s="55">
        <v>0</v>
      </c>
      <c r="AZ1018" s="61">
        <v>0</v>
      </c>
      <c r="BA1018" s="61">
        <v>0</v>
      </c>
      <c r="BB1018" s="78" t="s">
        <v>2769</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64014404</v>
      </c>
      <c r="D1019" s="54" t="s">
        <v>2712</v>
      </c>
      <c r="E1019" s="154">
        <v>3</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2801</v>
      </c>
      <c r="AT1019" s="54" t="s">
        <v>160</v>
      </c>
      <c r="AU1019" s="55" t="s">
        <v>358</v>
      </c>
      <c r="AV1019" s="60">
        <v>0</v>
      </c>
      <c r="AW1019" s="60">
        <v>77005204</v>
      </c>
      <c r="AX1019" s="54" t="s">
        <v>2750</v>
      </c>
      <c r="AY1019" s="55">
        <v>0</v>
      </c>
      <c r="AZ1019" s="61">
        <v>0</v>
      </c>
      <c r="BA1019" s="61">
        <v>0</v>
      </c>
      <c r="BB1019" s="78" t="s">
        <v>2769</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64014405</v>
      </c>
      <c r="D1020" s="54" t="s">
        <v>2712</v>
      </c>
      <c r="E1020" s="154">
        <v>4</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2801</v>
      </c>
      <c r="AT1020" s="54" t="s">
        <v>160</v>
      </c>
      <c r="AU1020" s="55" t="s">
        <v>358</v>
      </c>
      <c r="AV1020" s="60">
        <v>0</v>
      </c>
      <c r="AW1020" s="60">
        <v>77005204</v>
      </c>
      <c r="AX1020" s="54" t="s">
        <v>2750</v>
      </c>
      <c r="AY1020" s="55">
        <v>0</v>
      </c>
      <c r="AZ1020" s="61">
        <v>0</v>
      </c>
      <c r="BA1020" s="61">
        <v>0</v>
      </c>
      <c r="BB1020" s="78" t="s">
        <v>2769</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25" customFormat="1" ht="20.100000000000001" customHeight="1">
      <c r="A1021" s="324"/>
      <c r="B1021" s="324"/>
      <c r="C1021" s="60">
        <v>64014406</v>
      </c>
      <c r="D1021" s="54" t="s">
        <v>2712</v>
      </c>
      <c r="E1021" s="154">
        <v>5</v>
      </c>
      <c r="F1021" s="55">
        <v>63021101</v>
      </c>
      <c r="G1021" s="60">
        <v>0</v>
      </c>
      <c r="H1021" s="61">
        <v>0</v>
      </c>
      <c r="I1021" s="60">
        <v>1</v>
      </c>
      <c r="J1021" s="55">
        <v>0</v>
      </c>
      <c r="K1021" s="60">
        <v>0</v>
      </c>
      <c r="L1021" s="55">
        <v>0</v>
      </c>
      <c r="M1021" s="55">
        <v>0</v>
      </c>
      <c r="N1021" s="55">
        <v>1</v>
      </c>
      <c r="O1021" s="55">
        <v>0</v>
      </c>
      <c r="P1021" s="55">
        <v>0</v>
      </c>
      <c r="Q1021" s="55">
        <v>0</v>
      </c>
      <c r="R1021" s="63">
        <v>0</v>
      </c>
      <c r="S1021" s="55">
        <v>0</v>
      </c>
      <c r="T1021" s="55">
        <v>1</v>
      </c>
      <c r="U1021" s="55">
        <v>1</v>
      </c>
      <c r="V1021" s="55">
        <v>0</v>
      </c>
      <c r="W1021" s="55">
        <v>0</v>
      </c>
      <c r="X1021" s="55">
        <v>0</v>
      </c>
      <c r="Y1021" s="55">
        <v>0</v>
      </c>
      <c r="Z1021" s="55">
        <v>0</v>
      </c>
      <c r="AA1021" s="55">
        <v>0</v>
      </c>
      <c r="AB1021" s="55">
        <v>0</v>
      </c>
      <c r="AC1021" s="55">
        <v>0</v>
      </c>
      <c r="AD1021" s="55">
        <v>24</v>
      </c>
      <c r="AE1021" s="55">
        <v>1</v>
      </c>
      <c r="AF1021" s="55">
        <v>3</v>
      </c>
      <c r="AG1021" s="63">
        <v>0</v>
      </c>
      <c r="AH1021" s="63">
        <v>0</v>
      </c>
      <c r="AI1021" s="63">
        <v>0</v>
      </c>
      <c r="AJ1021" s="63">
        <v>1.5</v>
      </c>
      <c r="AK1021" s="55">
        <v>0</v>
      </c>
      <c r="AL1021" s="55">
        <v>0</v>
      </c>
      <c r="AM1021" s="55">
        <v>0</v>
      </c>
      <c r="AN1021" s="60">
        <v>0.1</v>
      </c>
      <c r="AO1021" s="55">
        <v>3000</v>
      </c>
      <c r="AP1021" s="55">
        <v>0.1</v>
      </c>
      <c r="AQ1021" s="55">
        <v>0</v>
      </c>
      <c r="AR1021" s="63">
        <v>97050202</v>
      </c>
      <c r="AS1021" s="315" t="s">
        <v>2801</v>
      </c>
      <c r="AT1021" s="54" t="s">
        <v>160</v>
      </c>
      <c r="AU1021" s="55" t="s">
        <v>358</v>
      </c>
      <c r="AV1021" s="60">
        <v>0</v>
      </c>
      <c r="AW1021" s="60">
        <v>77005204</v>
      </c>
      <c r="AX1021" s="54" t="s">
        <v>2750</v>
      </c>
      <c r="AY1021" s="55">
        <v>0</v>
      </c>
      <c r="AZ1021" s="61">
        <v>0</v>
      </c>
      <c r="BA1021" s="61">
        <v>0</v>
      </c>
      <c r="BB1021" s="78" t="s">
        <v>2769</v>
      </c>
      <c r="BC1021" s="55">
        <v>0</v>
      </c>
      <c r="BD1021" s="55">
        <v>0</v>
      </c>
      <c r="BE1021" s="55">
        <v>0</v>
      </c>
      <c r="BF1021" s="55">
        <v>0</v>
      </c>
      <c r="BG1021" s="55">
        <v>0</v>
      </c>
      <c r="BH1021" s="55">
        <v>0</v>
      </c>
      <c r="BI1021" s="84">
        <v>0</v>
      </c>
      <c r="BJ1021" s="63">
        <v>0</v>
      </c>
      <c r="BK1021" s="63">
        <v>0</v>
      </c>
      <c r="BL1021" s="63">
        <v>0</v>
      </c>
      <c r="BM1021" s="63">
        <v>0</v>
      </c>
      <c r="BN1021" s="63">
        <v>0</v>
      </c>
      <c r="BO1021" s="63">
        <v>0</v>
      </c>
      <c r="BP1021" s="63">
        <v>0</v>
      </c>
      <c r="BQ1021" s="63">
        <v>0</v>
      </c>
    </row>
    <row r="1022" spans="1:69" s="347" customFormat="1" ht="19.5" customHeight="1">
      <c r="A1022" s="337"/>
      <c r="B1022" s="337"/>
      <c r="C1022" s="338">
        <v>64014501</v>
      </c>
      <c r="D1022" s="339" t="s">
        <v>2700</v>
      </c>
      <c r="E1022" s="338">
        <v>1</v>
      </c>
      <c r="F1022" s="338">
        <v>0</v>
      </c>
      <c r="G1022" s="338">
        <v>0</v>
      </c>
      <c r="H1022" s="342">
        <v>0</v>
      </c>
      <c r="I1022" s="338">
        <v>1</v>
      </c>
      <c r="J1022" s="338">
        <v>0</v>
      </c>
      <c r="K1022" s="338">
        <v>0</v>
      </c>
      <c r="L1022" s="341">
        <v>0</v>
      </c>
      <c r="M1022" s="341">
        <v>0</v>
      </c>
      <c r="N1022" s="341">
        <v>2</v>
      </c>
      <c r="O1022" s="341">
        <v>3</v>
      </c>
      <c r="P1022" s="341">
        <v>0.2</v>
      </c>
      <c r="Q1022" s="341">
        <v>0</v>
      </c>
      <c r="R1022" s="343">
        <v>0</v>
      </c>
      <c r="S1022" s="341">
        <v>0</v>
      </c>
      <c r="T1022" s="341">
        <v>1</v>
      </c>
      <c r="U1022" s="341">
        <v>2</v>
      </c>
      <c r="V1022" s="341">
        <v>0</v>
      </c>
      <c r="W1022" s="341">
        <v>2</v>
      </c>
      <c r="X1022" s="341">
        <v>0</v>
      </c>
      <c r="Y1022" s="341">
        <v>1</v>
      </c>
      <c r="Z1022" s="341">
        <v>0</v>
      </c>
      <c r="AA1022" s="341">
        <v>0</v>
      </c>
      <c r="AB1022" s="341">
        <v>1</v>
      </c>
      <c r="AC1022" s="341">
        <v>1</v>
      </c>
      <c r="AD1022" s="341">
        <v>0</v>
      </c>
      <c r="AE1022" s="341">
        <v>1</v>
      </c>
      <c r="AF1022" s="341">
        <v>3</v>
      </c>
      <c r="AG1022" s="343">
        <v>1</v>
      </c>
      <c r="AH1022" s="343">
        <v>1</v>
      </c>
      <c r="AI1022" s="343">
        <v>0</v>
      </c>
      <c r="AJ1022" s="343">
        <v>3</v>
      </c>
      <c r="AK1022" s="341">
        <v>0</v>
      </c>
      <c r="AL1022" s="341">
        <v>0</v>
      </c>
      <c r="AM1022" s="341">
        <v>0</v>
      </c>
      <c r="AN1022" s="341">
        <v>0</v>
      </c>
      <c r="AO1022" s="341">
        <v>2000</v>
      </c>
      <c r="AP1022" s="341">
        <v>0.4</v>
      </c>
      <c r="AQ1022" s="341">
        <v>0</v>
      </c>
      <c r="AR1022" s="343">
        <v>0</v>
      </c>
      <c r="AS1022" s="344" t="s">
        <v>2818</v>
      </c>
      <c r="AT1022" s="345" t="s">
        <v>160</v>
      </c>
      <c r="AU1022" s="341" t="s">
        <v>351</v>
      </c>
      <c r="AV1022" s="338">
        <v>0</v>
      </c>
      <c r="AW1022" s="338">
        <v>77005207</v>
      </c>
      <c r="AX1022" s="339" t="s">
        <v>162</v>
      </c>
      <c r="AY1022" s="341">
        <v>0</v>
      </c>
      <c r="AZ1022" s="342">
        <v>0</v>
      </c>
      <c r="BA1022" s="342">
        <v>0</v>
      </c>
      <c r="BB1022" s="346" t="s">
        <v>2713</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64014601</v>
      </c>
      <c r="D1023" s="339" t="s">
        <v>2391</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2818</v>
      </c>
      <c r="AT1023" s="339" t="s">
        <v>160</v>
      </c>
      <c r="AU1023" s="341" t="s">
        <v>351</v>
      </c>
      <c r="AV1023" s="338">
        <v>10000007</v>
      </c>
      <c r="AW1023" s="338">
        <v>77005205</v>
      </c>
      <c r="AX1023" s="339" t="s">
        <v>382</v>
      </c>
      <c r="AY1023" s="341" t="s">
        <v>2681</v>
      </c>
      <c r="AZ1023" s="342">
        <v>0</v>
      </c>
      <c r="BA1023" s="342">
        <v>1</v>
      </c>
      <c r="BB1023" s="346" t="s">
        <v>2768</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64014602</v>
      </c>
      <c r="D1024" s="339" t="s">
        <v>2391</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2818</v>
      </c>
      <c r="AT1024" s="339" t="s">
        <v>160</v>
      </c>
      <c r="AU1024" s="341" t="s">
        <v>351</v>
      </c>
      <c r="AV1024" s="338">
        <v>10000007</v>
      </c>
      <c r="AW1024" s="338">
        <v>77005205</v>
      </c>
      <c r="AX1024" s="339" t="s">
        <v>382</v>
      </c>
      <c r="AY1024" s="341" t="s">
        <v>2681</v>
      </c>
      <c r="AZ1024" s="342">
        <v>0</v>
      </c>
      <c r="BA1024" s="342">
        <v>1</v>
      </c>
      <c r="BB1024" s="346" t="s">
        <v>2768</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64014603</v>
      </c>
      <c r="D1025" s="339" t="s">
        <v>2391</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2818</v>
      </c>
      <c r="AT1025" s="339" t="s">
        <v>160</v>
      </c>
      <c r="AU1025" s="341" t="s">
        <v>351</v>
      </c>
      <c r="AV1025" s="338">
        <v>10000007</v>
      </c>
      <c r="AW1025" s="338">
        <v>77005205</v>
      </c>
      <c r="AX1025" s="339" t="s">
        <v>382</v>
      </c>
      <c r="AY1025" s="341" t="s">
        <v>2681</v>
      </c>
      <c r="AZ1025" s="342">
        <v>0</v>
      </c>
      <c r="BA1025" s="342">
        <v>1</v>
      </c>
      <c r="BB1025" s="346" t="s">
        <v>2768</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64014604</v>
      </c>
      <c r="D1026" s="339" t="s">
        <v>2391</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2818</v>
      </c>
      <c r="AT1026" s="339" t="s">
        <v>160</v>
      </c>
      <c r="AU1026" s="341" t="s">
        <v>351</v>
      </c>
      <c r="AV1026" s="338">
        <v>10000007</v>
      </c>
      <c r="AW1026" s="338">
        <v>77005205</v>
      </c>
      <c r="AX1026" s="339" t="s">
        <v>382</v>
      </c>
      <c r="AY1026" s="341" t="s">
        <v>2681</v>
      </c>
      <c r="AZ1026" s="342">
        <v>0</v>
      </c>
      <c r="BA1026" s="342">
        <v>1</v>
      </c>
      <c r="BB1026" s="346" t="s">
        <v>2768</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64014605</v>
      </c>
      <c r="D1027" s="339" t="s">
        <v>2391</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2818</v>
      </c>
      <c r="AT1027" s="339" t="s">
        <v>160</v>
      </c>
      <c r="AU1027" s="341" t="s">
        <v>351</v>
      </c>
      <c r="AV1027" s="338">
        <v>10000007</v>
      </c>
      <c r="AW1027" s="338">
        <v>77005205</v>
      </c>
      <c r="AX1027" s="339" t="s">
        <v>382</v>
      </c>
      <c r="AY1027" s="341" t="s">
        <v>2681</v>
      </c>
      <c r="AZ1027" s="342">
        <v>0</v>
      </c>
      <c r="BA1027" s="342">
        <v>1</v>
      </c>
      <c r="BB1027" s="346" t="s">
        <v>2768</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64014606</v>
      </c>
      <c r="D1028" s="339" t="s">
        <v>2391</v>
      </c>
      <c r="E1028" s="338">
        <v>1</v>
      </c>
      <c r="F1028" s="341">
        <v>0</v>
      </c>
      <c r="G1028" s="338">
        <v>0</v>
      </c>
      <c r="H1028" s="342">
        <v>0</v>
      </c>
      <c r="I1028" s="338">
        <v>1</v>
      </c>
      <c r="J1028" s="338">
        <v>0</v>
      </c>
      <c r="K1028" s="338">
        <v>0</v>
      </c>
      <c r="L1028" s="341">
        <v>0</v>
      </c>
      <c r="M1028" s="341">
        <v>0</v>
      </c>
      <c r="N1028" s="341">
        <v>2</v>
      </c>
      <c r="O1028" s="341">
        <v>16</v>
      </c>
      <c r="P1028" s="341">
        <v>1</v>
      </c>
      <c r="Q1028" s="341">
        <v>0</v>
      </c>
      <c r="R1028" s="343">
        <v>0</v>
      </c>
      <c r="S1028" s="341">
        <v>0</v>
      </c>
      <c r="T1028" s="341">
        <v>1</v>
      </c>
      <c r="U1028" s="341">
        <v>2</v>
      </c>
      <c r="V1028" s="341">
        <v>0</v>
      </c>
      <c r="W1028" s="341">
        <v>1.5</v>
      </c>
      <c r="X1028" s="341">
        <v>0</v>
      </c>
      <c r="Y1028" s="341">
        <v>0</v>
      </c>
      <c r="Z1028" s="341">
        <v>0</v>
      </c>
      <c r="AA1028" s="341">
        <v>0</v>
      </c>
      <c r="AB1028" s="341">
        <v>0</v>
      </c>
      <c r="AC1028" s="341">
        <v>1</v>
      </c>
      <c r="AD1028" s="341">
        <v>0</v>
      </c>
      <c r="AE1028" s="341">
        <v>1</v>
      </c>
      <c r="AF1028" s="341">
        <v>2</v>
      </c>
      <c r="AG1028" s="343">
        <v>0</v>
      </c>
      <c r="AH1028" s="343">
        <v>2</v>
      </c>
      <c r="AI1028" s="343">
        <v>0</v>
      </c>
      <c r="AJ1028" s="343">
        <v>2</v>
      </c>
      <c r="AK1028" s="341">
        <v>0</v>
      </c>
      <c r="AL1028" s="341">
        <v>0</v>
      </c>
      <c r="AM1028" s="341">
        <v>0</v>
      </c>
      <c r="AN1028" s="341">
        <v>0</v>
      </c>
      <c r="AO1028" s="341">
        <v>5000</v>
      </c>
      <c r="AP1028" s="341">
        <v>0</v>
      </c>
      <c r="AQ1028" s="341">
        <v>15</v>
      </c>
      <c r="AR1028" s="351">
        <v>0</v>
      </c>
      <c r="AS1028" s="344" t="s">
        <v>2818</v>
      </c>
      <c r="AT1028" s="339" t="s">
        <v>160</v>
      </c>
      <c r="AU1028" s="341" t="s">
        <v>351</v>
      </c>
      <c r="AV1028" s="338">
        <v>10000007</v>
      </c>
      <c r="AW1028" s="338">
        <v>77005205</v>
      </c>
      <c r="AX1028" s="339" t="s">
        <v>382</v>
      </c>
      <c r="AY1028" s="341" t="s">
        <v>2681</v>
      </c>
      <c r="AZ1028" s="342">
        <v>0</v>
      </c>
      <c r="BA1028" s="342">
        <v>1</v>
      </c>
      <c r="BB1028" s="346" t="s">
        <v>2768</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64014701</v>
      </c>
      <c r="D1029" s="339" t="s">
        <v>2783</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2825</v>
      </c>
      <c r="AT1029" s="345" t="s">
        <v>160</v>
      </c>
      <c r="AU1029" s="341" t="s">
        <v>351</v>
      </c>
      <c r="AV1029" s="338">
        <v>0</v>
      </c>
      <c r="AW1029" s="338">
        <v>77005202</v>
      </c>
      <c r="AX1029" s="339" t="s">
        <v>162</v>
      </c>
      <c r="AY1029" s="341">
        <v>0</v>
      </c>
      <c r="AZ1029" s="342">
        <v>0</v>
      </c>
      <c r="BA1029" s="342">
        <v>0</v>
      </c>
      <c r="BB1029" s="346" t="s">
        <v>2529</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64014702</v>
      </c>
      <c r="D1030" s="339" t="s">
        <v>2783</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2825</v>
      </c>
      <c r="AT1030" s="345" t="s">
        <v>160</v>
      </c>
      <c r="AU1030" s="341" t="s">
        <v>351</v>
      </c>
      <c r="AV1030" s="338">
        <v>0</v>
      </c>
      <c r="AW1030" s="338">
        <v>77005202</v>
      </c>
      <c r="AX1030" s="339" t="s">
        <v>162</v>
      </c>
      <c r="AY1030" s="341">
        <v>0</v>
      </c>
      <c r="AZ1030" s="342">
        <v>0</v>
      </c>
      <c r="BA1030" s="342">
        <v>0</v>
      </c>
      <c r="BB1030" s="346" t="s">
        <v>2529</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64014703</v>
      </c>
      <c r="D1031" s="339" t="s">
        <v>2783</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2825</v>
      </c>
      <c r="AT1031" s="345" t="s">
        <v>160</v>
      </c>
      <c r="AU1031" s="341" t="s">
        <v>351</v>
      </c>
      <c r="AV1031" s="338">
        <v>0</v>
      </c>
      <c r="AW1031" s="338">
        <v>77005202</v>
      </c>
      <c r="AX1031" s="339" t="s">
        <v>162</v>
      </c>
      <c r="AY1031" s="341">
        <v>0</v>
      </c>
      <c r="AZ1031" s="342">
        <v>0</v>
      </c>
      <c r="BA1031" s="342">
        <v>0</v>
      </c>
      <c r="BB1031" s="346" t="s">
        <v>2529</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64014704</v>
      </c>
      <c r="D1032" s="339" t="s">
        <v>2783</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2825</v>
      </c>
      <c r="AT1032" s="345" t="s">
        <v>160</v>
      </c>
      <c r="AU1032" s="341" t="s">
        <v>351</v>
      </c>
      <c r="AV1032" s="338">
        <v>0</v>
      </c>
      <c r="AW1032" s="338">
        <v>77005202</v>
      </c>
      <c r="AX1032" s="339" t="s">
        <v>162</v>
      </c>
      <c r="AY1032" s="341">
        <v>0</v>
      </c>
      <c r="AZ1032" s="342">
        <v>0</v>
      </c>
      <c r="BA1032" s="342">
        <v>0</v>
      </c>
      <c r="BB1032" s="346" t="s">
        <v>2529</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64014705</v>
      </c>
      <c r="D1033" s="339" t="s">
        <v>2783</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2825</v>
      </c>
      <c r="AT1033" s="345" t="s">
        <v>160</v>
      </c>
      <c r="AU1033" s="341" t="s">
        <v>351</v>
      </c>
      <c r="AV1033" s="338">
        <v>0</v>
      </c>
      <c r="AW1033" s="338">
        <v>77005202</v>
      </c>
      <c r="AX1033" s="339" t="s">
        <v>162</v>
      </c>
      <c r="AY1033" s="341">
        <v>0</v>
      </c>
      <c r="AZ1033" s="342">
        <v>0</v>
      </c>
      <c r="BA1033" s="342">
        <v>0</v>
      </c>
      <c r="BB1033" s="346" t="s">
        <v>2529</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347" customFormat="1" ht="19.5" customHeight="1">
      <c r="A1034" s="337"/>
      <c r="B1034" s="337"/>
      <c r="C1034" s="338">
        <v>64014706</v>
      </c>
      <c r="D1034" s="339" t="s">
        <v>2783</v>
      </c>
      <c r="E1034" s="338">
        <v>1</v>
      </c>
      <c r="F1034" s="338">
        <v>0</v>
      </c>
      <c r="G1034" s="338">
        <v>0</v>
      </c>
      <c r="H1034" s="342">
        <v>0</v>
      </c>
      <c r="I1034" s="338">
        <v>1</v>
      </c>
      <c r="J1034" s="338">
        <v>0</v>
      </c>
      <c r="K1034" s="338">
        <v>0</v>
      </c>
      <c r="L1034" s="341">
        <v>0</v>
      </c>
      <c r="M1034" s="341">
        <v>0</v>
      </c>
      <c r="N1034" s="341">
        <v>2</v>
      </c>
      <c r="O1034" s="341">
        <v>3</v>
      </c>
      <c r="P1034" s="341">
        <v>0.2</v>
      </c>
      <c r="Q1034" s="341">
        <v>0</v>
      </c>
      <c r="R1034" s="343">
        <v>0</v>
      </c>
      <c r="S1034" s="341">
        <v>0</v>
      </c>
      <c r="T1034" s="341">
        <v>1</v>
      </c>
      <c r="U1034" s="341">
        <v>2</v>
      </c>
      <c r="V1034" s="341">
        <v>0</v>
      </c>
      <c r="W1034" s="341">
        <v>1.5</v>
      </c>
      <c r="X1034" s="341">
        <v>0</v>
      </c>
      <c r="Y1034" s="341">
        <v>1</v>
      </c>
      <c r="Z1034" s="341">
        <v>0</v>
      </c>
      <c r="AA1034" s="341">
        <v>0</v>
      </c>
      <c r="AB1034" s="341">
        <v>1</v>
      </c>
      <c r="AC1034" s="341">
        <v>1</v>
      </c>
      <c r="AD1034" s="341">
        <v>12</v>
      </c>
      <c r="AE1034" s="341">
        <v>1</v>
      </c>
      <c r="AF1034" s="341">
        <v>3</v>
      </c>
      <c r="AG1034" s="343">
        <v>1</v>
      </c>
      <c r="AH1034" s="343">
        <v>1</v>
      </c>
      <c r="AI1034" s="343">
        <v>0</v>
      </c>
      <c r="AJ1034" s="343">
        <v>3</v>
      </c>
      <c r="AK1034" s="341">
        <v>0</v>
      </c>
      <c r="AL1034" s="341">
        <v>0</v>
      </c>
      <c r="AM1034" s="341">
        <v>0</v>
      </c>
      <c r="AN1034" s="341">
        <v>0</v>
      </c>
      <c r="AO1034" s="341">
        <v>2000</v>
      </c>
      <c r="AP1034" s="341">
        <v>0.3</v>
      </c>
      <c r="AQ1034" s="341">
        <v>0</v>
      </c>
      <c r="AR1034" s="343">
        <v>0</v>
      </c>
      <c r="AS1034" s="344" t="s">
        <v>2825</v>
      </c>
      <c r="AT1034" s="345" t="s">
        <v>160</v>
      </c>
      <c r="AU1034" s="341" t="s">
        <v>351</v>
      </c>
      <c r="AV1034" s="338">
        <v>0</v>
      </c>
      <c r="AW1034" s="338">
        <v>77005202</v>
      </c>
      <c r="AX1034" s="339" t="s">
        <v>162</v>
      </c>
      <c r="AY1034" s="341">
        <v>0</v>
      </c>
      <c r="AZ1034" s="342">
        <v>0</v>
      </c>
      <c r="BA1034" s="342">
        <v>0</v>
      </c>
      <c r="BB1034" s="346" t="s">
        <v>2529</v>
      </c>
      <c r="BC1034" s="341">
        <v>0</v>
      </c>
      <c r="BD1034" s="341">
        <v>0</v>
      </c>
      <c r="BE1034" s="341">
        <v>0</v>
      </c>
      <c r="BF1034" s="341">
        <v>0</v>
      </c>
      <c r="BG1034" s="341">
        <v>0</v>
      </c>
      <c r="BH1034" s="341">
        <v>0</v>
      </c>
      <c r="BI1034" s="340">
        <v>0</v>
      </c>
      <c r="BJ1034" s="343">
        <v>0</v>
      </c>
      <c r="BK1034" s="343">
        <v>0</v>
      </c>
      <c r="BL1034" s="343">
        <v>0</v>
      </c>
      <c r="BM1034" s="343">
        <v>0</v>
      </c>
      <c r="BN1034" s="343">
        <v>0</v>
      </c>
      <c r="BO1034" s="343">
        <v>0</v>
      </c>
      <c r="BP1034" s="343">
        <v>0</v>
      </c>
      <c r="BQ1034" s="343">
        <v>0</v>
      </c>
    </row>
    <row r="1035" spans="1:69" s="1" customFormat="1" ht="19.5" customHeight="1">
      <c r="A1035" s="336"/>
      <c r="B1035" s="336"/>
      <c r="C1035" s="92">
        <v>64015101</v>
      </c>
      <c r="D1035" s="91" t="s">
        <v>2714</v>
      </c>
      <c r="E1035" s="154">
        <v>0</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2752</v>
      </c>
      <c r="AY1035" s="93" t="s">
        <v>2848</v>
      </c>
      <c r="AZ1035" s="97">
        <v>0</v>
      </c>
      <c r="BA1035" s="97">
        <v>0</v>
      </c>
      <c r="BB1035" s="121" t="s">
        <v>2804</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64015102</v>
      </c>
      <c r="D1036" s="91" t="s">
        <v>2714</v>
      </c>
      <c r="E1036" s="154">
        <v>1</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2752</v>
      </c>
      <c r="AY1036" s="93" t="s">
        <v>2848</v>
      </c>
      <c r="AZ1036" s="97">
        <v>0</v>
      </c>
      <c r="BA1036" s="97">
        <v>0</v>
      </c>
      <c r="BB1036" s="121" t="s">
        <v>2804</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64015103</v>
      </c>
      <c r="D1037" s="91" t="s">
        <v>2714</v>
      </c>
      <c r="E1037" s="154">
        <v>2</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2752</v>
      </c>
      <c r="AY1037" s="93" t="s">
        <v>2848</v>
      </c>
      <c r="AZ1037" s="97">
        <v>0</v>
      </c>
      <c r="BA1037" s="97">
        <v>0</v>
      </c>
      <c r="BB1037" s="121" t="s">
        <v>2804</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64015104</v>
      </c>
      <c r="D1038" s="91" t="s">
        <v>2714</v>
      </c>
      <c r="E1038" s="154">
        <v>3</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2752</v>
      </c>
      <c r="AY1038" s="93" t="s">
        <v>2848</v>
      </c>
      <c r="AZ1038" s="97">
        <v>0</v>
      </c>
      <c r="BA1038" s="97">
        <v>0</v>
      </c>
      <c r="BB1038" s="121" t="s">
        <v>2804</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64015105</v>
      </c>
      <c r="D1039" s="91" t="s">
        <v>2714</v>
      </c>
      <c r="E1039" s="154">
        <v>4</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2752</v>
      </c>
      <c r="AY1039" s="93" t="s">
        <v>2848</v>
      </c>
      <c r="AZ1039" s="97">
        <v>0</v>
      </c>
      <c r="BA1039" s="97">
        <v>0</v>
      </c>
      <c r="BB1039" s="121" t="s">
        <v>2804</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1" customFormat="1" ht="19.5" customHeight="1">
      <c r="A1040" s="336"/>
      <c r="B1040" s="336"/>
      <c r="C1040" s="92">
        <v>64015106</v>
      </c>
      <c r="D1040" s="91" t="s">
        <v>2714</v>
      </c>
      <c r="E1040" s="154">
        <v>5</v>
      </c>
      <c r="F1040" s="93">
        <v>63021101</v>
      </c>
      <c r="G1040" s="93">
        <v>0</v>
      </c>
      <c r="H1040" s="94">
        <v>0</v>
      </c>
      <c r="I1040" s="92">
        <v>1</v>
      </c>
      <c r="J1040" s="93">
        <v>0</v>
      </c>
      <c r="K1040" s="93">
        <v>0</v>
      </c>
      <c r="L1040" s="93">
        <v>0</v>
      </c>
      <c r="M1040" s="93">
        <v>0</v>
      </c>
      <c r="N1040" s="93">
        <v>1</v>
      </c>
      <c r="O1040" s="93">
        <v>0</v>
      </c>
      <c r="P1040" s="93">
        <v>0</v>
      </c>
      <c r="Q1040" s="93">
        <v>0</v>
      </c>
      <c r="R1040" s="97">
        <v>0</v>
      </c>
      <c r="S1040" s="93">
        <v>0</v>
      </c>
      <c r="T1040" s="93">
        <v>1</v>
      </c>
      <c r="U1040" s="93">
        <v>1</v>
      </c>
      <c r="V1040" s="93">
        <v>0</v>
      </c>
      <c r="W1040" s="93">
        <v>1</v>
      </c>
      <c r="X1040" s="93">
        <v>0</v>
      </c>
      <c r="Y1040" s="93">
        <v>0</v>
      </c>
      <c r="Z1040" s="93">
        <v>0</v>
      </c>
      <c r="AA1040" s="93">
        <v>0</v>
      </c>
      <c r="AB1040" s="93">
        <v>0</v>
      </c>
      <c r="AC1040" s="93">
        <v>0</v>
      </c>
      <c r="AD1040" s="93">
        <v>6</v>
      </c>
      <c r="AE1040" s="93">
        <v>1</v>
      </c>
      <c r="AF1040" s="102">
        <v>6</v>
      </c>
      <c r="AG1040" s="97">
        <v>2</v>
      </c>
      <c r="AH1040" s="97">
        <v>1</v>
      </c>
      <c r="AI1040" s="97">
        <v>0</v>
      </c>
      <c r="AJ1040" s="97">
        <v>8</v>
      </c>
      <c r="AK1040" s="93">
        <v>0</v>
      </c>
      <c r="AL1040" s="93">
        <v>0</v>
      </c>
      <c r="AM1040" s="93">
        <v>0</v>
      </c>
      <c r="AN1040" s="93">
        <v>0.2</v>
      </c>
      <c r="AO1040" s="93">
        <v>5000</v>
      </c>
      <c r="AP1040" s="93">
        <v>0.2</v>
      </c>
      <c r="AQ1040" s="93">
        <v>0</v>
      </c>
      <c r="AR1040" s="97">
        <v>0</v>
      </c>
      <c r="AS1040" s="93">
        <v>95103001</v>
      </c>
      <c r="AT1040" s="91" t="s">
        <v>160</v>
      </c>
      <c r="AU1040" s="93" t="s">
        <v>351</v>
      </c>
      <c r="AV1040" s="92">
        <v>10000001</v>
      </c>
      <c r="AW1040" s="92">
        <v>77005301</v>
      </c>
      <c r="AX1040" s="91" t="s">
        <v>2752</v>
      </c>
      <c r="AY1040" s="93" t="s">
        <v>2848</v>
      </c>
      <c r="AZ1040" s="97">
        <v>0</v>
      </c>
      <c r="BA1040" s="97">
        <v>0</v>
      </c>
      <c r="BB1040" s="121" t="s">
        <v>2804</v>
      </c>
      <c r="BC1040" s="93">
        <v>0</v>
      </c>
      <c r="BD1040" s="93">
        <v>0</v>
      </c>
      <c r="BE1040" s="93">
        <v>0</v>
      </c>
      <c r="BF1040" s="93">
        <v>0</v>
      </c>
      <c r="BG1040" s="93">
        <v>0</v>
      </c>
      <c r="BH1040" s="93">
        <v>0</v>
      </c>
      <c r="BI1040" s="88">
        <v>0</v>
      </c>
      <c r="BJ1040" s="97">
        <v>0</v>
      </c>
      <c r="BK1040" s="97">
        <v>0</v>
      </c>
      <c r="BL1040" s="97">
        <v>0</v>
      </c>
      <c r="BM1040" s="97">
        <v>0</v>
      </c>
      <c r="BN1040" s="97">
        <v>0</v>
      </c>
      <c r="BO1040" s="97">
        <v>0</v>
      </c>
      <c r="BP1040" s="97">
        <v>0</v>
      </c>
      <c r="BQ1040" s="97">
        <v>0</v>
      </c>
    </row>
    <row r="1041" spans="1:69" s="325" customFormat="1" ht="20.100000000000001" customHeight="1">
      <c r="A1041" s="324"/>
      <c r="B1041" s="324"/>
      <c r="C1041" s="60">
        <v>64015201</v>
      </c>
      <c r="D1041" s="54" t="s">
        <v>2715</v>
      </c>
      <c r="E1041" s="154">
        <v>0</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2826</v>
      </c>
      <c r="AT1041" s="59" t="s">
        <v>160</v>
      </c>
      <c r="AU1041" s="55" t="s">
        <v>358</v>
      </c>
      <c r="AV1041" s="60">
        <v>10000001</v>
      </c>
      <c r="AW1041" s="60">
        <v>77005302</v>
      </c>
      <c r="AX1041" s="54" t="s">
        <v>2750</v>
      </c>
      <c r="AY1041" s="55" t="s">
        <v>2810</v>
      </c>
      <c r="AZ1041" s="61">
        <v>0</v>
      </c>
      <c r="BA1041" s="61">
        <v>0</v>
      </c>
      <c r="BB1041" s="78" t="s">
        <v>2778</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64015202</v>
      </c>
      <c r="D1042" s="54" t="s">
        <v>2715</v>
      </c>
      <c r="E1042" s="154">
        <v>1</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2826</v>
      </c>
      <c r="AT1042" s="59" t="s">
        <v>160</v>
      </c>
      <c r="AU1042" s="55" t="s">
        <v>358</v>
      </c>
      <c r="AV1042" s="60">
        <v>10000001</v>
      </c>
      <c r="AW1042" s="60">
        <v>77005302</v>
      </c>
      <c r="AX1042" s="54" t="s">
        <v>2750</v>
      </c>
      <c r="AY1042" s="55" t="s">
        <v>2811</v>
      </c>
      <c r="AZ1042" s="61">
        <v>0</v>
      </c>
      <c r="BA1042" s="61">
        <v>0</v>
      </c>
      <c r="BB1042" s="78" t="s">
        <v>2778</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64015203</v>
      </c>
      <c r="D1043" s="54" t="s">
        <v>2715</v>
      </c>
      <c r="E1043" s="154">
        <v>2</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2826</v>
      </c>
      <c r="AT1043" s="59" t="s">
        <v>160</v>
      </c>
      <c r="AU1043" s="55" t="s">
        <v>358</v>
      </c>
      <c r="AV1043" s="60">
        <v>10000001</v>
      </c>
      <c r="AW1043" s="60">
        <v>77005302</v>
      </c>
      <c r="AX1043" s="54" t="s">
        <v>2750</v>
      </c>
      <c r="AY1043" s="55" t="s">
        <v>2812</v>
      </c>
      <c r="AZ1043" s="61">
        <v>0</v>
      </c>
      <c r="BA1043" s="61">
        <v>0</v>
      </c>
      <c r="BB1043" s="78" t="s">
        <v>2778</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64015204</v>
      </c>
      <c r="D1044" s="54" t="s">
        <v>2715</v>
      </c>
      <c r="E1044" s="154">
        <v>3</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2826</v>
      </c>
      <c r="AT1044" s="59" t="s">
        <v>160</v>
      </c>
      <c r="AU1044" s="55" t="s">
        <v>358</v>
      </c>
      <c r="AV1044" s="60">
        <v>10000001</v>
      </c>
      <c r="AW1044" s="60">
        <v>77005302</v>
      </c>
      <c r="AX1044" s="54" t="s">
        <v>2750</v>
      </c>
      <c r="AY1044" s="55" t="s">
        <v>2813</v>
      </c>
      <c r="AZ1044" s="61">
        <v>0</v>
      </c>
      <c r="BA1044" s="61">
        <v>0</v>
      </c>
      <c r="BB1044" s="78" t="s">
        <v>2778</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64015205</v>
      </c>
      <c r="D1045" s="54" t="s">
        <v>2715</v>
      </c>
      <c r="E1045" s="154">
        <v>4</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2826</v>
      </c>
      <c r="AT1045" s="59" t="s">
        <v>160</v>
      </c>
      <c r="AU1045" s="55" t="s">
        <v>358</v>
      </c>
      <c r="AV1045" s="60">
        <v>10000001</v>
      </c>
      <c r="AW1045" s="60">
        <v>77005302</v>
      </c>
      <c r="AX1045" s="54" t="s">
        <v>2750</v>
      </c>
      <c r="AY1045" s="55" t="s">
        <v>2814</v>
      </c>
      <c r="AZ1045" s="61">
        <v>0</v>
      </c>
      <c r="BA1045" s="61">
        <v>0</v>
      </c>
      <c r="BB1045" s="78" t="s">
        <v>2778</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325" customFormat="1" ht="20.100000000000001" customHeight="1">
      <c r="A1046" s="324"/>
      <c r="B1046" s="324"/>
      <c r="C1046" s="60">
        <v>64015206</v>
      </c>
      <c r="D1046" s="54" t="s">
        <v>2715</v>
      </c>
      <c r="E1046" s="154">
        <v>5</v>
      </c>
      <c r="F1046" s="55">
        <v>63021101</v>
      </c>
      <c r="G1046" s="60">
        <v>0</v>
      </c>
      <c r="H1046" s="61">
        <v>0</v>
      </c>
      <c r="I1046" s="60">
        <v>1</v>
      </c>
      <c r="J1046" s="55">
        <v>0</v>
      </c>
      <c r="K1046" s="60">
        <v>0</v>
      </c>
      <c r="L1046" s="55">
        <v>0</v>
      </c>
      <c r="M1046" s="55">
        <v>0</v>
      </c>
      <c r="N1046" s="55">
        <v>1</v>
      </c>
      <c r="O1046" s="55">
        <v>0</v>
      </c>
      <c r="P1046" s="55">
        <v>0</v>
      </c>
      <c r="Q1046" s="55">
        <v>0</v>
      </c>
      <c r="R1046" s="63">
        <v>0</v>
      </c>
      <c r="S1046" s="55">
        <v>0</v>
      </c>
      <c r="T1046" s="55">
        <v>1</v>
      </c>
      <c r="U1046" s="55">
        <v>1</v>
      </c>
      <c r="V1046" s="55">
        <v>0</v>
      </c>
      <c r="W1046" s="55">
        <v>2</v>
      </c>
      <c r="X1046" s="55">
        <v>0</v>
      </c>
      <c r="Y1046" s="55">
        <v>0</v>
      </c>
      <c r="Z1046" s="55">
        <v>0</v>
      </c>
      <c r="AA1046" s="55">
        <v>0</v>
      </c>
      <c r="AB1046" s="55">
        <v>0</v>
      </c>
      <c r="AC1046" s="55">
        <v>0</v>
      </c>
      <c r="AD1046" s="55">
        <v>9</v>
      </c>
      <c r="AE1046" s="55">
        <v>1</v>
      </c>
      <c r="AF1046" s="55">
        <v>3</v>
      </c>
      <c r="AG1046" s="63">
        <v>3</v>
      </c>
      <c r="AH1046" s="63">
        <v>0</v>
      </c>
      <c r="AI1046" s="63">
        <v>0</v>
      </c>
      <c r="AJ1046" s="63">
        <v>1.5</v>
      </c>
      <c r="AK1046" s="55">
        <v>0</v>
      </c>
      <c r="AL1046" s="55">
        <v>0</v>
      </c>
      <c r="AM1046" s="55">
        <v>0</v>
      </c>
      <c r="AN1046" s="55">
        <v>0.2</v>
      </c>
      <c r="AO1046" s="55">
        <v>2000</v>
      </c>
      <c r="AP1046" s="55">
        <v>0.4</v>
      </c>
      <c r="AQ1046" s="55">
        <v>0</v>
      </c>
      <c r="AR1046" s="63">
        <v>0</v>
      </c>
      <c r="AS1046" s="286" t="s">
        <v>2826</v>
      </c>
      <c r="AT1046" s="59" t="s">
        <v>160</v>
      </c>
      <c r="AU1046" s="55" t="s">
        <v>358</v>
      </c>
      <c r="AV1046" s="60">
        <v>10000001</v>
      </c>
      <c r="AW1046" s="60">
        <v>77005302</v>
      </c>
      <c r="AX1046" s="54" t="s">
        <v>2750</v>
      </c>
      <c r="AY1046" s="55" t="s">
        <v>2815</v>
      </c>
      <c r="AZ1046" s="61">
        <v>0</v>
      </c>
      <c r="BA1046" s="61">
        <v>0</v>
      </c>
      <c r="BB1046" s="78" t="s">
        <v>2778</v>
      </c>
      <c r="BC1046" s="55">
        <v>0</v>
      </c>
      <c r="BD1046" s="55">
        <v>0</v>
      </c>
      <c r="BE1046" s="55">
        <v>0</v>
      </c>
      <c r="BF1046" s="55">
        <v>0</v>
      </c>
      <c r="BG1046" s="55">
        <v>0</v>
      </c>
      <c r="BH1046" s="55">
        <v>0</v>
      </c>
      <c r="BI1046" s="84">
        <v>0</v>
      </c>
      <c r="BJ1046" s="63">
        <v>0</v>
      </c>
      <c r="BK1046" s="63">
        <v>0</v>
      </c>
      <c r="BL1046" s="63">
        <v>0</v>
      </c>
      <c r="BM1046" s="63">
        <v>0</v>
      </c>
      <c r="BN1046" s="63">
        <v>0</v>
      </c>
      <c r="BO1046" s="63">
        <v>1</v>
      </c>
      <c r="BP1046" s="63">
        <v>0</v>
      </c>
      <c r="BQ1046" s="63">
        <v>0</v>
      </c>
    </row>
    <row r="1047" spans="1:69" s="1" customFormat="1" ht="20.100000000000001" customHeight="1">
      <c r="A1047" s="336"/>
      <c r="B1047" s="336"/>
      <c r="C1047" s="92">
        <v>64015301</v>
      </c>
      <c r="D1047" s="91" t="s">
        <v>2716</v>
      </c>
      <c r="E1047" s="154">
        <v>0</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2753</v>
      </c>
      <c r="AY1047" s="93">
        <v>90000304</v>
      </c>
      <c r="AZ1047" s="94">
        <v>0</v>
      </c>
      <c r="BA1047" s="94">
        <v>0</v>
      </c>
      <c r="BB1047" s="104" t="s">
        <v>2816</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64015302</v>
      </c>
      <c r="D1048" s="91" t="s">
        <v>2716</v>
      </c>
      <c r="E1048" s="154">
        <v>1</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2753</v>
      </c>
      <c r="AY1048" s="93">
        <v>90000304</v>
      </c>
      <c r="AZ1048" s="94">
        <v>0</v>
      </c>
      <c r="BA1048" s="94">
        <v>0</v>
      </c>
      <c r="BB1048" s="104" t="s">
        <v>2816</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64015303</v>
      </c>
      <c r="D1049" s="91" t="s">
        <v>2716</v>
      </c>
      <c r="E1049" s="154">
        <v>2</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2753</v>
      </c>
      <c r="AY1049" s="93">
        <v>90000304</v>
      </c>
      <c r="AZ1049" s="94">
        <v>0</v>
      </c>
      <c r="BA1049" s="94">
        <v>0</v>
      </c>
      <c r="BB1049" s="104" t="s">
        <v>2816</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64015304</v>
      </c>
      <c r="D1050" s="91" t="s">
        <v>2716</v>
      </c>
      <c r="E1050" s="154">
        <v>3</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2753</v>
      </c>
      <c r="AY1050" s="93">
        <v>90000304</v>
      </c>
      <c r="AZ1050" s="94">
        <v>0</v>
      </c>
      <c r="BA1050" s="94">
        <v>0</v>
      </c>
      <c r="BB1050" s="104" t="s">
        <v>2816</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20.100000000000001" customHeight="1">
      <c r="A1051" s="336"/>
      <c r="B1051" s="336"/>
      <c r="C1051" s="92">
        <v>64015305</v>
      </c>
      <c r="D1051" s="91" t="s">
        <v>2716</v>
      </c>
      <c r="E1051" s="154">
        <v>4</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2753</v>
      </c>
      <c r="AY1051" s="93">
        <v>90000304</v>
      </c>
      <c r="AZ1051" s="94">
        <v>0</v>
      </c>
      <c r="BA1051" s="94">
        <v>0</v>
      </c>
      <c r="BB1051" s="104" t="s">
        <v>2816</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1" customFormat="1" ht="19.5" customHeight="1">
      <c r="A1052" s="336"/>
      <c r="B1052" s="336"/>
      <c r="C1052" s="92">
        <v>64015306</v>
      </c>
      <c r="D1052" s="91" t="s">
        <v>2716</v>
      </c>
      <c r="E1052" s="154">
        <v>5</v>
      </c>
      <c r="F1052" s="93">
        <v>63021101</v>
      </c>
      <c r="G1052" s="92">
        <v>0</v>
      </c>
      <c r="H1052" s="94">
        <v>0</v>
      </c>
      <c r="I1052" s="92">
        <v>1</v>
      </c>
      <c r="J1052" s="93">
        <v>0</v>
      </c>
      <c r="K1052" s="92">
        <v>0</v>
      </c>
      <c r="L1052" s="93">
        <v>0</v>
      </c>
      <c r="M1052" s="93">
        <v>0</v>
      </c>
      <c r="N1052" s="93">
        <v>1</v>
      </c>
      <c r="O1052" s="93">
        <v>0</v>
      </c>
      <c r="P1052" s="93">
        <v>0</v>
      </c>
      <c r="Q1052" s="93">
        <v>0</v>
      </c>
      <c r="R1052" s="97">
        <v>0</v>
      </c>
      <c r="S1052" s="93">
        <v>0</v>
      </c>
      <c r="T1052" s="93">
        <v>1</v>
      </c>
      <c r="U1052" s="93">
        <v>1</v>
      </c>
      <c r="V1052" s="93">
        <v>0</v>
      </c>
      <c r="W1052" s="93">
        <v>2</v>
      </c>
      <c r="X1052" s="93">
        <v>0</v>
      </c>
      <c r="Y1052" s="93">
        <v>0</v>
      </c>
      <c r="Z1052" s="93">
        <v>0</v>
      </c>
      <c r="AA1052" s="93">
        <v>0</v>
      </c>
      <c r="AB1052" s="93">
        <v>0</v>
      </c>
      <c r="AC1052" s="93">
        <v>0</v>
      </c>
      <c r="AD1052" s="93">
        <v>9</v>
      </c>
      <c r="AE1052" s="93">
        <v>1</v>
      </c>
      <c r="AF1052" s="93">
        <v>3</v>
      </c>
      <c r="AG1052" s="97">
        <v>0</v>
      </c>
      <c r="AH1052" s="97">
        <v>0</v>
      </c>
      <c r="AI1052" s="97">
        <v>0</v>
      </c>
      <c r="AJ1052" s="97">
        <v>1.5</v>
      </c>
      <c r="AK1052" s="93">
        <v>0</v>
      </c>
      <c r="AL1052" s="93">
        <v>0</v>
      </c>
      <c r="AM1052" s="93">
        <v>0</v>
      </c>
      <c r="AN1052" s="92">
        <v>0.2</v>
      </c>
      <c r="AO1052" s="93">
        <v>3000</v>
      </c>
      <c r="AP1052" s="93">
        <v>0.2</v>
      </c>
      <c r="AQ1052" s="93">
        <v>0</v>
      </c>
      <c r="AR1052" s="97">
        <v>0</v>
      </c>
      <c r="AS1052" s="93">
        <v>0</v>
      </c>
      <c r="AT1052" s="91" t="s">
        <v>160</v>
      </c>
      <c r="AU1052" s="93" t="s">
        <v>358</v>
      </c>
      <c r="AV1052" s="92">
        <v>0</v>
      </c>
      <c r="AW1052" s="92">
        <v>77005303</v>
      </c>
      <c r="AX1052" s="91" t="s">
        <v>2753</v>
      </c>
      <c r="AY1052" s="93">
        <v>90000304</v>
      </c>
      <c r="AZ1052" s="94">
        <v>0</v>
      </c>
      <c r="BA1052" s="94">
        <v>0</v>
      </c>
      <c r="BB1052" s="104" t="s">
        <v>2816</v>
      </c>
      <c r="BC1052" s="93">
        <v>0</v>
      </c>
      <c r="BD1052" s="93">
        <v>0</v>
      </c>
      <c r="BE1052" s="93">
        <v>0</v>
      </c>
      <c r="BF1052" s="93">
        <v>0</v>
      </c>
      <c r="BG1052" s="93">
        <v>0</v>
      </c>
      <c r="BH1052" s="93">
        <v>0</v>
      </c>
      <c r="BI1052" s="88">
        <v>0</v>
      </c>
      <c r="BJ1052" s="97">
        <v>0</v>
      </c>
      <c r="BK1052" s="97">
        <v>0</v>
      </c>
      <c r="BL1052" s="97">
        <v>0</v>
      </c>
      <c r="BM1052" s="97">
        <v>0</v>
      </c>
      <c r="BN1052" s="97">
        <v>0</v>
      </c>
      <c r="BO1052" s="97">
        <v>0</v>
      </c>
      <c r="BP1052" s="97">
        <v>0</v>
      </c>
      <c r="BQ1052" s="97">
        <v>0</v>
      </c>
    </row>
    <row r="1053" spans="1:69" s="325" customFormat="1" ht="20.100000000000001" customHeight="1">
      <c r="A1053" s="324"/>
      <c r="B1053" s="324"/>
      <c r="C1053" s="60">
        <v>64015401</v>
      </c>
      <c r="D1053" s="54" t="s">
        <v>2718</v>
      </c>
      <c r="E1053" s="154">
        <v>0</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2749</v>
      </c>
      <c r="AY1053" s="315" t="s">
        <v>2748</v>
      </c>
      <c r="AZ1053" s="61">
        <v>0</v>
      </c>
      <c r="BA1053" s="61">
        <v>0</v>
      </c>
      <c r="BB1053" s="78" t="s">
        <v>2744</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64015402</v>
      </c>
      <c r="D1054" s="54" t="s">
        <v>2718</v>
      </c>
      <c r="E1054" s="154">
        <v>1</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2749</v>
      </c>
      <c r="AY1054" s="315" t="s">
        <v>2748</v>
      </c>
      <c r="AZ1054" s="61">
        <v>0</v>
      </c>
      <c r="BA1054" s="61">
        <v>0</v>
      </c>
      <c r="BB1054" s="78" t="s">
        <v>2744</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64015403</v>
      </c>
      <c r="D1055" s="54" t="s">
        <v>2718</v>
      </c>
      <c r="E1055" s="154">
        <v>2</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2749</v>
      </c>
      <c r="AY1055" s="315" t="s">
        <v>2748</v>
      </c>
      <c r="AZ1055" s="61">
        <v>0</v>
      </c>
      <c r="BA1055" s="61">
        <v>0</v>
      </c>
      <c r="BB1055" s="78" t="s">
        <v>2744</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64015404</v>
      </c>
      <c r="D1056" s="54" t="s">
        <v>2718</v>
      </c>
      <c r="E1056" s="154">
        <v>3</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2749</v>
      </c>
      <c r="AY1056" s="315" t="s">
        <v>2748</v>
      </c>
      <c r="AZ1056" s="61">
        <v>0</v>
      </c>
      <c r="BA1056" s="61">
        <v>0</v>
      </c>
      <c r="BB1056" s="78" t="s">
        <v>2744</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64015405</v>
      </c>
      <c r="D1057" s="54" t="s">
        <v>2718</v>
      </c>
      <c r="E1057" s="154">
        <v>4</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2749</v>
      </c>
      <c r="AY1057" s="315" t="s">
        <v>2748</v>
      </c>
      <c r="AZ1057" s="61">
        <v>0</v>
      </c>
      <c r="BA1057" s="61">
        <v>0</v>
      </c>
      <c r="BB1057" s="78" t="s">
        <v>2744</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25" customFormat="1" ht="20.100000000000001" customHeight="1">
      <c r="A1058" s="324"/>
      <c r="B1058" s="324"/>
      <c r="C1058" s="60">
        <v>64015406</v>
      </c>
      <c r="D1058" s="54" t="s">
        <v>2718</v>
      </c>
      <c r="E1058" s="154">
        <v>5</v>
      </c>
      <c r="F1058" s="55">
        <v>63021101</v>
      </c>
      <c r="G1058" s="60">
        <v>0</v>
      </c>
      <c r="H1058" s="61">
        <v>0</v>
      </c>
      <c r="I1058" s="60">
        <v>1</v>
      </c>
      <c r="J1058" s="55">
        <v>0</v>
      </c>
      <c r="K1058" s="60">
        <v>0</v>
      </c>
      <c r="L1058" s="55">
        <v>0</v>
      </c>
      <c r="M1058" s="55">
        <v>0</v>
      </c>
      <c r="N1058" s="55">
        <v>1</v>
      </c>
      <c r="O1058" s="55">
        <v>0</v>
      </c>
      <c r="P1058" s="55">
        <v>0</v>
      </c>
      <c r="Q1058" s="55">
        <v>0</v>
      </c>
      <c r="R1058" s="63">
        <v>0</v>
      </c>
      <c r="S1058" s="55">
        <v>0</v>
      </c>
      <c r="T1058" s="55">
        <v>1</v>
      </c>
      <c r="U1058" s="55">
        <v>1</v>
      </c>
      <c r="V1058" s="55">
        <v>0</v>
      </c>
      <c r="W1058" s="55">
        <v>0</v>
      </c>
      <c r="X1058" s="55">
        <v>0</v>
      </c>
      <c r="Y1058" s="55">
        <v>0</v>
      </c>
      <c r="Z1058" s="55">
        <v>0</v>
      </c>
      <c r="AA1058" s="55">
        <v>0</v>
      </c>
      <c r="AB1058" s="55">
        <v>0</v>
      </c>
      <c r="AC1058" s="55">
        <v>0</v>
      </c>
      <c r="AD1058" s="55">
        <v>24</v>
      </c>
      <c r="AE1058" s="55">
        <v>0</v>
      </c>
      <c r="AF1058" s="55">
        <v>0</v>
      </c>
      <c r="AG1058" s="63">
        <v>0</v>
      </c>
      <c r="AH1058" s="63">
        <v>0</v>
      </c>
      <c r="AI1058" s="63">
        <v>0</v>
      </c>
      <c r="AJ1058" s="63">
        <v>1.5</v>
      </c>
      <c r="AK1058" s="55">
        <v>0</v>
      </c>
      <c r="AL1058" s="55">
        <v>0</v>
      </c>
      <c r="AM1058" s="55">
        <v>0</v>
      </c>
      <c r="AN1058" s="60">
        <v>0.2</v>
      </c>
      <c r="AO1058" s="55">
        <v>3000</v>
      </c>
      <c r="AP1058" s="55">
        <v>0.2</v>
      </c>
      <c r="AQ1058" s="55">
        <v>0</v>
      </c>
      <c r="AR1058" s="63">
        <v>0</v>
      </c>
      <c r="AS1058" s="55">
        <v>0</v>
      </c>
      <c r="AT1058" s="54" t="s">
        <v>160</v>
      </c>
      <c r="AU1058" s="55" t="s">
        <v>358</v>
      </c>
      <c r="AV1058" s="60">
        <v>0</v>
      </c>
      <c r="AW1058" s="60">
        <v>0</v>
      </c>
      <c r="AX1058" s="54" t="s">
        <v>2749</v>
      </c>
      <c r="AY1058" s="315" t="s">
        <v>2748</v>
      </c>
      <c r="AZ1058" s="61">
        <v>0</v>
      </c>
      <c r="BA1058" s="61">
        <v>0</v>
      </c>
      <c r="BB1058" s="78" t="s">
        <v>2744</v>
      </c>
      <c r="BC1058" s="55">
        <v>0</v>
      </c>
      <c r="BD1058" s="55">
        <v>0</v>
      </c>
      <c r="BE1058" s="55">
        <v>0</v>
      </c>
      <c r="BF1058" s="55">
        <v>0</v>
      </c>
      <c r="BG1058" s="55">
        <v>0</v>
      </c>
      <c r="BH1058" s="55">
        <v>0</v>
      </c>
      <c r="BI1058" s="84">
        <v>0</v>
      </c>
      <c r="BJ1058" s="63">
        <v>0</v>
      </c>
      <c r="BK1058" s="63">
        <v>0</v>
      </c>
      <c r="BL1058" s="63">
        <v>0</v>
      </c>
      <c r="BM1058" s="63">
        <v>0</v>
      </c>
      <c r="BN1058" s="63">
        <v>0</v>
      </c>
      <c r="BO1058" s="63">
        <v>0</v>
      </c>
      <c r="BP1058" s="63">
        <v>0</v>
      </c>
      <c r="BQ1058" s="63">
        <v>0</v>
      </c>
    </row>
    <row r="1059" spans="1:69" s="347" customFormat="1" ht="20.100000000000001" customHeight="1">
      <c r="A1059" s="337"/>
      <c r="B1059" s="337"/>
      <c r="C1059" s="338">
        <v>64015501</v>
      </c>
      <c r="D1059" s="339" t="s">
        <v>390</v>
      </c>
      <c r="E1059" s="340">
        <v>1</v>
      </c>
      <c r="F1059" s="341">
        <v>63021101</v>
      </c>
      <c r="G1059" s="338">
        <v>0</v>
      </c>
      <c r="H1059" s="342">
        <v>0</v>
      </c>
      <c r="I1059" s="338">
        <v>1</v>
      </c>
      <c r="J1059" s="341">
        <v>0</v>
      </c>
      <c r="K1059" s="338">
        <v>0</v>
      </c>
      <c r="L1059" s="341">
        <v>0</v>
      </c>
      <c r="M1059" s="341">
        <v>0</v>
      </c>
      <c r="N1059" s="341">
        <v>1</v>
      </c>
      <c r="O1059" s="341">
        <v>0</v>
      </c>
      <c r="P1059" s="341">
        <v>0</v>
      </c>
      <c r="Q1059" s="341">
        <v>0</v>
      </c>
      <c r="R1059" s="343">
        <v>0</v>
      </c>
      <c r="S1059" s="341">
        <v>0</v>
      </c>
      <c r="T1059" s="341">
        <v>1</v>
      </c>
      <c r="U1059" s="341">
        <v>1</v>
      </c>
      <c r="V1059" s="341">
        <v>0</v>
      </c>
      <c r="W1059" s="341">
        <v>0</v>
      </c>
      <c r="X1059" s="341">
        <v>0</v>
      </c>
      <c r="Y1059" s="341">
        <v>0</v>
      </c>
      <c r="Z1059" s="341">
        <v>0</v>
      </c>
      <c r="AA1059" s="341">
        <v>0</v>
      </c>
      <c r="AB1059" s="341">
        <v>0</v>
      </c>
      <c r="AC1059" s="341">
        <v>0</v>
      </c>
      <c r="AD1059" s="341">
        <v>24</v>
      </c>
      <c r="AE1059" s="341">
        <v>0</v>
      </c>
      <c r="AF1059" s="341">
        <v>0</v>
      </c>
      <c r="AG1059" s="343">
        <v>0</v>
      </c>
      <c r="AH1059" s="343">
        <v>0</v>
      </c>
      <c r="AI1059" s="343">
        <v>0</v>
      </c>
      <c r="AJ1059" s="343">
        <v>1.5</v>
      </c>
      <c r="AK1059" s="341">
        <v>0</v>
      </c>
      <c r="AL1059" s="341">
        <v>0</v>
      </c>
      <c r="AM1059" s="341">
        <v>0</v>
      </c>
      <c r="AN1059" s="338">
        <v>0.2</v>
      </c>
      <c r="AO1059" s="341">
        <v>3000</v>
      </c>
      <c r="AP1059" s="341">
        <v>0.2</v>
      </c>
      <c r="AQ1059" s="341">
        <v>0</v>
      </c>
      <c r="AR1059" s="343">
        <v>0</v>
      </c>
      <c r="AS1059" s="341" t="s">
        <v>160</v>
      </c>
      <c r="AT1059" s="339" t="s">
        <v>160</v>
      </c>
      <c r="AU1059" s="341" t="s">
        <v>358</v>
      </c>
      <c r="AV1059" s="338">
        <v>0</v>
      </c>
      <c r="AW1059" s="338">
        <v>0</v>
      </c>
      <c r="AX1059" s="339" t="s">
        <v>2751</v>
      </c>
      <c r="AY1059" s="352" t="s">
        <v>2849</v>
      </c>
      <c r="AZ1059" s="342">
        <v>0</v>
      </c>
      <c r="BA1059" s="342">
        <v>0</v>
      </c>
      <c r="BB1059" s="346" t="s">
        <v>2745</v>
      </c>
      <c r="BC1059" s="341">
        <v>0</v>
      </c>
      <c r="BD1059" s="341">
        <v>0</v>
      </c>
      <c r="BE1059" s="341">
        <v>0</v>
      </c>
      <c r="BF1059" s="341">
        <v>0</v>
      </c>
      <c r="BG1059" s="341">
        <v>0</v>
      </c>
      <c r="BH1059" s="341">
        <v>0</v>
      </c>
      <c r="BI1059" s="340">
        <v>0</v>
      </c>
      <c r="BJ1059" s="343">
        <v>0</v>
      </c>
      <c r="BK1059" s="343">
        <v>0</v>
      </c>
      <c r="BL1059" s="343">
        <v>0</v>
      </c>
      <c r="BM1059" s="343">
        <v>0</v>
      </c>
      <c r="BN1059" s="343">
        <v>0</v>
      </c>
      <c r="BO1059" s="343">
        <v>0</v>
      </c>
      <c r="BP1059" s="343">
        <v>0</v>
      </c>
      <c r="BQ1059" s="343">
        <v>0</v>
      </c>
    </row>
    <row r="1060" spans="1:69" s="347" customFormat="1" ht="20.100000000000001" customHeight="1">
      <c r="C1060" s="338">
        <v>64015601</v>
      </c>
      <c r="D1060" s="345" t="s">
        <v>2894</v>
      </c>
      <c r="E1060" s="341">
        <v>1</v>
      </c>
      <c r="F1060" s="341">
        <v>0</v>
      </c>
      <c r="G1060" s="338">
        <v>0</v>
      </c>
      <c r="H1060" s="342">
        <v>0</v>
      </c>
      <c r="I1060" s="341">
        <v>1</v>
      </c>
      <c r="J1060" s="341">
        <v>0</v>
      </c>
      <c r="K1060" s="341">
        <v>0</v>
      </c>
      <c r="L1060" s="338">
        <v>0</v>
      </c>
      <c r="M1060" s="338">
        <v>0</v>
      </c>
      <c r="N1060" s="338">
        <v>2</v>
      </c>
      <c r="O1060" s="338">
        <v>16</v>
      </c>
      <c r="P1060" s="338">
        <v>10</v>
      </c>
      <c r="Q1060" s="338">
        <v>0</v>
      </c>
      <c r="R1060" s="343">
        <v>0</v>
      </c>
      <c r="S1060" s="342">
        <v>0</v>
      </c>
      <c r="T1060" s="341">
        <v>1</v>
      </c>
      <c r="U1060" s="338">
        <v>2</v>
      </c>
      <c r="V1060" s="338">
        <v>0</v>
      </c>
      <c r="W1060" s="338">
        <v>2.6</v>
      </c>
      <c r="X1060" s="338">
        <v>0</v>
      </c>
      <c r="Y1060" s="338">
        <v>1</v>
      </c>
      <c r="Z1060" s="338">
        <v>0</v>
      </c>
      <c r="AA1060" s="338">
        <v>0</v>
      </c>
      <c r="AB1060" s="338">
        <v>0</v>
      </c>
      <c r="AC1060" s="338">
        <v>0</v>
      </c>
      <c r="AD1060" s="338">
        <v>0</v>
      </c>
      <c r="AE1060" s="338">
        <v>2</v>
      </c>
      <c r="AF1060" s="338" t="s">
        <v>169</v>
      </c>
      <c r="AG1060" s="343">
        <v>0</v>
      </c>
      <c r="AH1060" s="343">
        <v>2</v>
      </c>
      <c r="AI1060" s="343">
        <v>0</v>
      </c>
      <c r="AJ1060" s="343">
        <v>3</v>
      </c>
      <c r="AK1060" s="338">
        <v>0</v>
      </c>
      <c r="AL1060" s="338">
        <v>0</v>
      </c>
      <c r="AM1060" s="338">
        <v>0</v>
      </c>
      <c r="AN1060" s="338">
        <v>1</v>
      </c>
      <c r="AO1060" s="338">
        <v>2000</v>
      </c>
      <c r="AP1060" s="338">
        <v>1</v>
      </c>
      <c r="AQ1060" s="338">
        <v>0</v>
      </c>
      <c r="AR1060" s="343">
        <v>0</v>
      </c>
      <c r="AS1060" s="338">
        <v>95103003</v>
      </c>
      <c r="AT1060" s="345" t="s">
        <v>216</v>
      </c>
      <c r="AU1060" s="338" t="s">
        <v>351</v>
      </c>
      <c r="AV1060" s="338">
        <v>10000015</v>
      </c>
      <c r="AW1060" s="338">
        <v>77005304</v>
      </c>
      <c r="AX1060" s="339" t="s">
        <v>2817</v>
      </c>
      <c r="AY1060" s="345">
        <v>0</v>
      </c>
      <c r="AZ1060" s="342">
        <v>0</v>
      </c>
      <c r="BA1060" s="342">
        <v>0</v>
      </c>
      <c r="BB1060" s="353" t="s">
        <v>2738</v>
      </c>
      <c r="BC1060" s="338">
        <v>0</v>
      </c>
      <c r="BD1060" s="341">
        <v>0</v>
      </c>
      <c r="BE1060" s="338">
        <v>0</v>
      </c>
      <c r="BF1060" s="338">
        <v>0</v>
      </c>
      <c r="BG1060" s="338">
        <v>0</v>
      </c>
      <c r="BH1060" s="338">
        <v>0</v>
      </c>
      <c r="BI1060" s="340">
        <v>0</v>
      </c>
      <c r="BJ1060" s="343">
        <v>1</v>
      </c>
      <c r="BK1060" s="343">
        <v>0</v>
      </c>
      <c r="BL1060" s="343">
        <v>0</v>
      </c>
      <c r="BM1060" s="343">
        <v>0</v>
      </c>
      <c r="BN1060" s="343">
        <v>0</v>
      </c>
      <c r="BO1060" s="343">
        <v>0</v>
      </c>
      <c r="BP1060" s="343">
        <v>0</v>
      </c>
      <c r="BQ1060" s="343">
        <v>0</v>
      </c>
    </row>
    <row r="1061" spans="1:69" s="347" customFormat="1" ht="19.5" customHeight="1">
      <c r="A1061" s="337"/>
      <c r="B1061" s="337"/>
      <c r="C1061" s="338">
        <v>64015602</v>
      </c>
      <c r="D1061" s="339" t="s">
        <v>2568</v>
      </c>
      <c r="E1061" s="341">
        <v>1</v>
      </c>
      <c r="F1061" s="341">
        <v>0</v>
      </c>
      <c r="G1061" s="341">
        <v>0</v>
      </c>
      <c r="H1061" s="342">
        <v>0</v>
      </c>
      <c r="I1061" s="338">
        <v>1</v>
      </c>
      <c r="J1061" s="338">
        <v>0</v>
      </c>
      <c r="K1061" s="338">
        <v>0</v>
      </c>
      <c r="L1061" s="341">
        <v>0</v>
      </c>
      <c r="M1061" s="341">
        <v>0</v>
      </c>
      <c r="N1061" s="341">
        <v>2</v>
      </c>
      <c r="O1061" s="341">
        <v>1</v>
      </c>
      <c r="P1061" s="341">
        <v>0.2</v>
      </c>
      <c r="Q1061" s="341">
        <v>0</v>
      </c>
      <c r="R1061" s="343">
        <v>0</v>
      </c>
      <c r="S1061" s="341">
        <v>0</v>
      </c>
      <c r="T1061" s="341">
        <v>1</v>
      </c>
      <c r="U1061" s="341">
        <v>1</v>
      </c>
      <c r="V1061" s="341">
        <v>0</v>
      </c>
      <c r="W1061" s="341">
        <v>0</v>
      </c>
      <c r="X1061" s="341">
        <v>0</v>
      </c>
      <c r="Y1061" s="341">
        <v>1</v>
      </c>
      <c r="Z1061" s="341">
        <v>0</v>
      </c>
      <c r="AA1061" s="341">
        <v>0</v>
      </c>
      <c r="AB1061" s="341">
        <v>0</v>
      </c>
      <c r="AC1061" s="341">
        <v>1</v>
      </c>
      <c r="AD1061" s="341">
        <v>12</v>
      </c>
      <c r="AE1061" s="341">
        <v>2</v>
      </c>
      <c r="AF1061" s="341" t="s">
        <v>169</v>
      </c>
      <c r="AG1061" s="343">
        <v>0</v>
      </c>
      <c r="AH1061" s="343">
        <v>2</v>
      </c>
      <c r="AI1061" s="343">
        <v>0</v>
      </c>
      <c r="AJ1061" s="343">
        <v>1.5</v>
      </c>
      <c r="AK1061" s="341">
        <v>0</v>
      </c>
      <c r="AL1061" s="341">
        <v>0</v>
      </c>
      <c r="AM1061" s="341">
        <v>0</v>
      </c>
      <c r="AN1061" s="341">
        <v>0.3</v>
      </c>
      <c r="AO1061" s="341">
        <v>300</v>
      </c>
      <c r="AP1061" s="341">
        <v>0</v>
      </c>
      <c r="AQ1061" s="341">
        <v>15</v>
      </c>
      <c r="AR1061" s="343">
        <v>0</v>
      </c>
      <c r="AS1061" s="349">
        <v>0</v>
      </c>
      <c r="AT1061" s="339" t="s">
        <v>160</v>
      </c>
      <c r="AU1061" s="341" t="s">
        <v>171</v>
      </c>
      <c r="AV1061" s="338">
        <v>0</v>
      </c>
      <c r="AW1061" s="338">
        <v>0</v>
      </c>
      <c r="AX1061" s="350" t="s">
        <v>172</v>
      </c>
      <c r="AY1061" s="341">
        <v>1</v>
      </c>
      <c r="AZ1061" s="342">
        <v>0</v>
      </c>
      <c r="BA1061" s="342">
        <v>0</v>
      </c>
      <c r="BB1061" s="346" t="s">
        <v>2746</v>
      </c>
      <c r="BC1061" s="341">
        <v>0</v>
      </c>
      <c r="BD1061" s="341">
        <v>0</v>
      </c>
      <c r="BE1061" s="341">
        <v>0</v>
      </c>
      <c r="BF1061" s="341">
        <v>0</v>
      </c>
      <c r="BG1061" s="341">
        <v>0</v>
      </c>
      <c r="BH1061" s="341">
        <v>0</v>
      </c>
      <c r="BI1061" s="340">
        <v>0</v>
      </c>
      <c r="BJ1061" s="343">
        <v>0</v>
      </c>
      <c r="BK1061" s="343">
        <v>0</v>
      </c>
      <c r="BL1061" s="343">
        <v>0</v>
      </c>
      <c r="BM1061" s="343">
        <v>0</v>
      </c>
      <c r="BN1061" s="343">
        <v>0</v>
      </c>
      <c r="BO1061" s="343">
        <v>1</v>
      </c>
      <c r="BP1061" s="343">
        <v>64015603</v>
      </c>
      <c r="BQ1061" s="343">
        <v>0</v>
      </c>
    </row>
    <row r="1062" spans="1:69" s="347" customFormat="1" ht="19.5" customHeight="1">
      <c r="A1062" s="337"/>
      <c r="B1062" s="337"/>
      <c r="C1062" s="338">
        <v>64015603</v>
      </c>
      <c r="D1062" s="345" t="s">
        <v>2568</v>
      </c>
      <c r="E1062" s="341">
        <v>1</v>
      </c>
      <c r="F1062" s="341">
        <v>0</v>
      </c>
      <c r="G1062" s="338">
        <v>0</v>
      </c>
      <c r="H1062" s="342">
        <v>0</v>
      </c>
      <c r="I1062" s="341">
        <v>1</v>
      </c>
      <c r="J1062" s="341">
        <v>0</v>
      </c>
      <c r="K1062" s="341">
        <v>0</v>
      </c>
      <c r="L1062" s="338">
        <v>0</v>
      </c>
      <c r="M1062" s="338">
        <v>0</v>
      </c>
      <c r="N1062" s="338">
        <v>2</v>
      </c>
      <c r="O1062" s="338">
        <v>1</v>
      </c>
      <c r="P1062" s="338">
        <v>1</v>
      </c>
      <c r="Q1062" s="338">
        <v>0</v>
      </c>
      <c r="R1062" s="343">
        <v>0</v>
      </c>
      <c r="S1062" s="342">
        <v>0</v>
      </c>
      <c r="T1062" s="341">
        <v>1</v>
      </c>
      <c r="U1062" s="338">
        <v>1</v>
      </c>
      <c r="V1062" s="338">
        <v>0</v>
      </c>
      <c r="W1062" s="338">
        <v>1.5</v>
      </c>
      <c r="X1062" s="338">
        <v>0</v>
      </c>
      <c r="Y1062" s="338">
        <v>1</v>
      </c>
      <c r="Z1062" s="338">
        <v>0</v>
      </c>
      <c r="AA1062" s="338">
        <v>0</v>
      </c>
      <c r="AB1062" s="338">
        <v>0</v>
      </c>
      <c r="AC1062" s="338">
        <v>0</v>
      </c>
      <c r="AD1062" s="338">
        <v>0</v>
      </c>
      <c r="AE1062" s="338">
        <v>1</v>
      </c>
      <c r="AF1062" s="354">
        <v>4</v>
      </c>
      <c r="AG1062" s="343">
        <v>0</v>
      </c>
      <c r="AH1062" s="343">
        <v>1</v>
      </c>
      <c r="AI1062" s="343">
        <v>0</v>
      </c>
      <c r="AJ1062" s="343">
        <v>5</v>
      </c>
      <c r="AK1062" s="338">
        <v>0</v>
      </c>
      <c r="AL1062" s="338">
        <v>1</v>
      </c>
      <c r="AM1062" s="338">
        <v>0</v>
      </c>
      <c r="AN1062" s="338">
        <v>0.6</v>
      </c>
      <c r="AO1062" s="338">
        <v>2000</v>
      </c>
      <c r="AP1062" s="338">
        <v>0.6</v>
      </c>
      <c r="AQ1062" s="338">
        <v>0</v>
      </c>
      <c r="AR1062" s="343">
        <v>0</v>
      </c>
      <c r="AS1062" s="338">
        <v>95103001</v>
      </c>
      <c r="AT1062" s="345" t="s">
        <v>216</v>
      </c>
      <c r="AU1062" s="338" t="s">
        <v>358</v>
      </c>
      <c r="AV1062" s="338">
        <v>10001005</v>
      </c>
      <c r="AW1062" s="338">
        <v>77005305</v>
      </c>
      <c r="AX1062" s="345" t="s">
        <v>2807</v>
      </c>
      <c r="AY1062" s="345">
        <v>0</v>
      </c>
      <c r="AZ1062" s="342">
        <v>0</v>
      </c>
      <c r="BA1062" s="342">
        <v>0</v>
      </c>
      <c r="BB1062" s="353" t="s">
        <v>2747</v>
      </c>
      <c r="BC1062" s="338">
        <v>0</v>
      </c>
      <c r="BD1062" s="341">
        <v>0</v>
      </c>
      <c r="BE1062" s="338">
        <v>0</v>
      </c>
      <c r="BF1062" s="338">
        <v>0</v>
      </c>
      <c r="BG1062" s="338">
        <v>0</v>
      </c>
      <c r="BH1062" s="338">
        <v>0</v>
      </c>
      <c r="BI1062" s="340">
        <v>0</v>
      </c>
      <c r="BJ1062" s="343">
        <v>0</v>
      </c>
      <c r="BK1062" s="343">
        <v>0</v>
      </c>
      <c r="BL1062" s="343">
        <v>0</v>
      </c>
      <c r="BM1062" s="343">
        <v>0</v>
      </c>
      <c r="BN1062" s="343">
        <v>0</v>
      </c>
      <c r="BO1062" s="343">
        <v>0</v>
      </c>
      <c r="BP1062" s="343">
        <v>0</v>
      </c>
      <c r="BQ1062" s="343">
        <v>0</v>
      </c>
    </row>
    <row r="1063" spans="1:69" ht="20.100000000000001" customHeight="1">
      <c r="C1063" s="16">
        <v>60031111</v>
      </c>
      <c r="D1063" s="9" t="s">
        <v>1125</v>
      </c>
      <c r="E1063" s="16">
        <v>1</v>
      </c>
      <c r="F1063" s="16">
        <v>60031111</v>
      </c>
      <c r="G1063" s="16">
        <v>0</v>
      </c>
      <c r="H1063" s="15">
        <v>0</v>
      </c>
      <c r="I1063" s="16">
        <v>60</v>
      </c>
      <c r="J1063" s="16">
        <v>0</v>
      </c>
      <c r="K1063" s="16">
        <v>0</v>
      </c>
      <c r="L1063" s="13">
        <v>0</v>
      </c>
      <c r="M1063" s="13">
        <v>0</v>
      </c>
      <c r="N1063" s="55">
        <v>1</v>
      </c>
      <c r="O1063" s="13">
        <v>0</v>
      </c>
      <c r="P1063" s="13">
        <v>1</v>
      </c>
      <c r="Q1063" s="13">
        <v>0</v>
      </c>
      <c r="R1063" s="8">
        <v>0</v>
      </c>
      <c r="S1063" s="13">
        <v>0</v>
      </c>
      <c r="T1063" s="13">
        <v>1</v>
      </c>
      <c r="U1063" s="13">
        <v>2</v>
      </c>
      <c r="V1063" s="13">
        <v>0</v>
      </c>
      <c r="W1063" s="13">
        <v>3</v>
      </c>
      <c r="X1063" s="13">
        <v>0</v>
      </c>
      <c r="Y1063" s="13">
        <v>1</v>
      </c>
      <c r="Z1063" s="13">
        <v>0</v>
      </c>
      <c r="AA1063" s="13">
        <v>0</v>
      </c>
      <c r="AB1063" s="13">
        <v>0</v>
      </c>
      <c r="AC1063" s="13">
        <v>0</v>
      </c>
      <c r="AD1063" s="13">
        <v>20</v>
      </c>
      <c r="AE1063" s="13">
        <v>1</v>
      </c>
      <c r="AF1063" s="13">
        <v>3</v>
      </c>
      <c r="AG1063" s="8">
        <v>0</v>
      </c>
      <c r="AH1063" s="8">
        <v>2</v>
      </c>
      <c r="AI1063" s="8">
        <v>0</v>
      </c>
      <c r="AJ1063" s="8">
        <v>2</v>
      </c>
      <c r="AK1063" s="13">
        <v>0</v>
      </c>
      <c r="AL1063" s="13">
        <v>0</v>
      </c>
      <c r="AM1063" s="13">
        <v>0</v>
      </c>
      <c r="AN1063" s="13">
        <v>2</v>
      </c>
      <c r="AO1063" s="13">
        <v>10000</v>
      </c>
      <c r="AP1063" s="13">
        <v>0.5</v>
      </c>
      <c r="AQ1063" s="13">
        <v>10</v>
      </c>
      <c r="AR1063" s="8">
        <v>0</v>
      </c>
      <c r="AS1063" s="13" t="s">
        <v>160</v>
      </c>
      <c r="AT1063" s="17" t="s">
        <v>1126</v>
      </c>
      <c r="AU1063" s="13" t="s">
        <v>351</v>
      </c>
      <c r="AV1063" s="16">
        <v>10000007</v>
      </c>
      <c r="AW1063" s="16">
        <v>22001001</v>
      </c>
      <c r="AX1063" s="17" t="s">
        <v>382</v>
      </c>
      <c r="AY1063" s="15" t="s">
        <v>1127</v>
      </c>
      <c r="AZ1063" s="15">
        <v>0</v>
      </c>
      <c r="BA1063" s="15">
        <v>1</v>
      </c>
      <c r="BB1063" s="36" t="s">
        <v>1128</v>
      </c>
      <c r="BC1063" s="13">
        <v>0</v>
      </c>
      <c r="BD1063" s="13">
        <v>0</v>
      </c>
      <c r="BE1063" s="13">
        <v>0</v>
      </c>
      <c r="BF1063" s="13">
        <v>0</v>
      </c>
      <c r="BG1063" s="13">
        <v>0</v>
      </c>
      <c r="BH1063" s="13">
        <v>0</v>
      </c>
      <c r="BI1063" s="11">
        <v>0</v>
      </c>
      <c r="BJ1063" s="8">
        <v>0</v>
      </c>
      <c r="BK1063" s="8">
        <v>0</v>
      </c>
      <c r="BL1063" s="8">
        <v>0</v>
      </c>
      <c r="BM1063" s="8">
        <v>0</v>
      </c>
      <c r="BN1063" s="8">
        <v>0</v>
      </c>
      <c r="BO1063" s="8">
        <v>0</v>
      </c>
      <c r="BP1063" s="8">
        <v>0</v>
      </c>
      <c r="BQ1063" s="43">
        <v>0</v>
      </c>
    </row>
    <row r="1064" spans="1:69" ht="20.100000000000001" customHeight="1">
      <c r="C1064" s="16">
        <v>60031121</v>
      </c>
      <c r="D1064" s="9" t="s">
        <v>1129</v>
      </c>
      <c r="E1064" s="13">
        <v>1</v>
      </c>
      <c r="F1064" s="16">
        <v>60031121</v>
      </c>
      <c r="G1064" s="13">
        <v>0</v>
      </c>
      <c r="H1064" s="15">
        <v>0</v>
      </c>
      <c r="I1064" s="16">
        <v>60</v>
      </c>
      <c r="J1064" s="13">
        <v>0</v>
      </c>
      <c r="K1064" s="13">
        <v>0</v>
      </c>
      <c r="L1064" s="16">
        <v>0</v>
      </c>
      <c r="M1064" s="16">
        <v>0</v>
      </c>
      <c r="N1064" s="16">
        <v>1</v>
      </c>
      <c r="O1064" s="16">
        <v>0</v>
      </c>
      <c r="P1064" s="16">
        <v>0</v>
      </c>
      <c r="Q1064" s="16">
        <v>0</v>
      </c>
      <c r="R1064" s="8">
        <v>0</v>
      </c>
      <c r="S1064" s="15">
        <v>0</v>
      </c>
      <c r="T1064" s="13">
        <v>1</v>
      </c>
      <c r="U1064" s="16">
        <v>2</v>
      </c>
      <c r="V1064" s="16">
        <v>0</v>
      </c>
      <c r="W1064" s="16">
        <v>1.5</v>
      </c>
      <c r="X1064" s="16">
        <v>0</v>
      </c>
      <c r="Y1064" s="16">
        <v>0</v>
      </c>
      <c r="Z1064" s="16">
        <v>0</v>
      </c>
      <c r="AA1064" s="16">
        <v>0</v>
      </c>
      <c r="AB1064" s="16">
        <v>0</v>
      </c>
      <c r="AC1064" s="16">
        <v>0</v>
      </c>
      <c r="AD1064" s="13">
        <v>20</v>
      </c>
      <c r="AE1064" s="16">
        <v>1</v>
      </c>
      <c r="AF1064" s="16">
        <v>5</v>
      </c>
      <c r="AG1064" s="8">
        <v>2</v>
      </c>
      <c r="AH1064" s="8">
        <v>1</v>
      </c>
      <c r="AI1064" s="8">
        <v>0</v>
      </c>
      <c r="AJ1064" s="8">
        <v>6</v>
      </c>
      <c r="AK1064" s="16">
        <v>0</v>
      </c>
      <c r="AL1064" s="16">
        <v>0</v>
      </c>
      <c r="AM1064" s="16">
        <v>0</v>
      </c>
      <c r="AN1064" s="16">
        <v>0.25</v>
      </c>
      <c r="AO1064" s="16">
        <v>8000</v>
      </c>
      <c r="AP1064" s="16">
        <v>0.25</v>
      </c>
      <c r="AQ1064" s="16">
        <v>0</v>
      </c>
      <c r="AR1064" s="8">
        <v>0</v>
      </c>
      <c r="AS1064" s="16">
        <v>83000004</v>
      </c>
      <c r="AT1064" s="17" t="s">
        <v>161</v>
      </c>
      <c r="AU1064" s="16" t="s">
        <v>856</v>
      </c>
      <c r="AV1064" s="16">
        <v>10002001</v>
      </c>
      <c r="AW1064" s="16">
        <v>22001002</v>
      </c>
      <c r="AX1064" s="17" t="s">
        <v>232</v>
      </c>
      <c r="AY1064" s="17" t="s">
        <v>951</v>
      </c>
      <c r="AZ1064" s="15">
        <v>0</v>
      </c>
      <c r="BA1064" s="15">
        <v>1</v>
      </c>
      <c r="BB1064" s="165" t="s">
        <v>1130</v>
      </c>
      <c r="BC1064" s="16">
        <v>0</v>
      </c>
      <c r="BD1064" s="13">
        <v>0</v>
      </c>
      <c r="BE1064" s="16">
        <v>0</v>
      </c>
      <c r="BF1064" s="16">
        <v>0</v>
      </c>
      <c r="BG1064" s="16">
        <v>0</v>
      </c>
      <c r="BH1064" s="16">
        <v>0</v>
      </c>
      <c r="BI1064" s="11">
        <v>0</v>
      </c>
      <c r="BJ1064" s="8">
        <v>0</v>
      </c>
      <c r="BK1064" s="8">
        <v>0</v>
      </c>
      <c r="BL1064" s="8">
        <v>0</v>
      </c>
      <c r="BM1064" s="8">
        <v>0</v>
      </c>
      <c r="BN1064" s="8">
        <v>0</v>
      </c>
      <c r="BO1064" s="8">
        <v>0</v>
      </c>
      <c r="BP1064" s="8">
        <v>0</v>
      </c>
      <c r="BQ1064" s="43">
        <v>0</v>
      </c>
    </row>
    <row r="1065" spans="1:69" ht="20.100000000000001" customHeight="1">
      <c r="C1065" s="16">
        <v>60031131</v>
      </c>
      <c r="D1065" s="9" t="s">
        <v>1131</v>
      </c>
      <c r="E1065" s="13">
        <v>1</v>
      </c>
      <c r="F1065" s="16">
        <v>60031131</v>
      </c>
      <c r="G1065" s="16">
        <v>0</v>
      </c>
      <c r="H1065" s="8">
        <v>0</v>
      </c>
      <c r="I1065" s="16">
        <v>60</v>
      </c>
      <c r="J1065" s="16">
        <v>0</v>
      </c>
      <c r="K1065" s="13">
        <v>0</v>
      </c>
      <c r="L1065" s="8">
        <v>0</v>
      </c>
      <c r="M1065" s="8">
        <v>0</v>
      </c>
      <c r="N1065" s="8">
        <v>1</v>
      </c>
      <c r="O1065" s="8">
        <v>0</v>
      </c>
      <c r="P1065" s="8">
        <v>0</v>
      </c>
      <c r="Q1065" s="8">
        <v>0</v>
      </c>
      <c r="R1065" s="8">
        <v>0</v>
      </c>
      <c r="S1065" s="8">
        <v>0</v>
      </c>
      <c r="T1065" s="13">
        <v>1</v>
      </c>
      <c r="U1065" s="8">
        <v>2</v>
      </c>
      <c r="V1065" s="8">
        <v>0</v>
      </c>
      <c r="W1065" s="16">
        <v>2</v>
      </c>
      <c r="X1065" s="16">
        <v>0</v>
      </c>
      <c r="Y1065" s="8">
        <v>0</v>
      </c>
      <c r="Z1065" s="8">
        <v>0</v>
      </c>
      <c r="AA1065" s="8">
        <v>0</v>
      </c>
      <c r="AB1065" s="8">
        <v>0</v>
      </c>
      <c r="AC1065" s="8">
        <v>0</v>
      </c>
      <c r="AD1065" s="13">
        <v>20</v>
      </c>
      <c r="AE1065" s="8">
        <v>0</v>
      </c>
      <c r="AF1065" s="8">
        <v>0</v>
      </c>
      <c r="AG1065" s="8">
        <v>0</v>
      </c>
      <c r="AH1065" s="8">
        <v>0</v>
      </c>
      <c r="AI1065" s="8">
        <v>0</v>
      </c>
      <c r="AJ1065" s="8">
        <v>3</v>
      </c>
      <c r="AK1065" s="8">
        <v>0</v>
      </c>
      <c r="AL1065" s="8">
        <v>0</v>
      </c>
      <c r="AM1065" s="8">
        <v>0</v>
      </c>
      <c r="AN1065" s="8">
        <v>0.25</v>
      </c>
      <c r="AO1065" s="8">
        <v>1000</v>
      </c>
      <c r="AP1065" s="8">
        <v>0</v>
      </c>
      <c r="AQ1065" s="8">
        <v>0</v>
      </c>
      <c r="AR1065" s="8">
        <v>0</v>
      </c>
      <c r="AS1065" s="301" t="s">
        <v>1132</v>
      </c>
      <c r="AT1065" s="9" t="s">
        <v>161</v>
      </c>
      <c r="AU1065" s="16" t="s">
        <v>856</v>
      </c>
      <c r="AV1065" s="8" t="s">
        <v>160</v>
      </c>
      <c r="AW1065" s="301" t="s">
        <v>1133</v>
      </c>
      <c r="AX1065" s="9" t="s">
        <v>162</v>
      </c>
      <c r="AY1065" s="8">
        <v>0</v>
      </c>
      <c r="AZ1065" s="15">
        <v>0</v>
      </c>
      <c r="BA1065" s="15">
        <v>1</v>
      </c>
      <c r="BB1065" s="165" t="s">
        <v>1134</v>
      </c>
      <c r="BC1065" s="8">
        <v>0</v>
      </c>
      <c r="BD1065" s="13">
        <v>0</v>
      </c>
      <c r="BE1065" s="8">
        <v>0</v>
      </c>
      <c r="BF1065" s="8">
        <v>0</v>
      </c>
      <c r="BG1065" s="8">
        <v>0</v>
      </c>
      <c r="BH1065" s="8">
        <v>0</v>
      </c>
      <c r="BI1065" s="11">
        <v>0</v>
      </c>
      <c r="BJ1065" s="8">
        <v>0</v>
      </c>
      <c r="BK1065" s="8">
        <v>0</v>
      </c>
      <c r="BL1065" s="8">
        <v>0</v>
      </c>
      <c r="BM1065" s="8">
        <v>0</v>
      </c>
      <c r="BN1065" s="8">
        <v>0</v>
      </c>
      <c r="BO1065" s="8">
        <v>0</v>
      </c>
      <c r="BP1065" s="8">
        <v>0</v>
      </c>
      <c r="BQ1065" s="43">
        <v>0</v>
      </c>
    </row>
    <row r="1066" spans="1:69" ht="19.5" customHeight="1">
      <c r="C1066" s="16">
        <v>60031132</v>
      </c>
      <c r="D1066" s="9" t="s">
        <v>1135</v>
      </c>
      <c r="E1066" s="13">
        <v>1</v>
      </c>
      <c r="F1066" s="16">
        <v>60031131</v>
      </c>
      <c r="G1066" s="16">
        <v>0</v>
      </c>
      <c r="H1066" s="15">
        <v>0</v>
      </c>
      <c r="I1066" s="16">
        <v>60</v>
      </c>
      <c r="J1066" s="16">
        <v>0</v>
      </c>
      <c r="K1066" s="13">
        <v>0</v>
      </c>
      <c r="L1066" s="16">
        <v>0</v>
      </c>
      <c r="M1066" s="16">
        <v>0</v>
      </c>
      <c r="N1066" s="16">
        <v>2</v>
      </c>
      <c r="O1066" s="16">
        <v>1</v>
      </c>
      <c r="P1066" s="16">
        <v>1</v>
      </c>
      <c r="Q1066" s="16">
        <v>0</v>
      </c>
      <c r="R1066" s="8">
        <v>0</v>
      </c>
      <c r="S1066" s="15">
        <v>0</v>
      </c>
      <c r="T1066" s="13">
        <v>1</v>
      </c>
      <c r="U1066" s="16">
        <v>2</v>
      </c>
      <c r="V1066" s="16">
        <v>0</v>
      </c>
      <c r="W1066" s="16">
        <v>2</v>
      </c>
      <c r="X1066" s="16">
        <v>0</v>
      </c>
      <c r="Y1066" s="16">
        <v>0</v>
      </c>
      <c r="Z1066" s="16">
        <v>0</v>
      </c>
      <c r="AA1066" s="16">
        <v>0</v>
      </c>
      <c r="AB1066" s="16">
        <v>1</v>
      </c>
      <c r="AC1066" s="16">
        <v>0</v>
      </c>
      <c r="AD1066" s="13">
        <v>0</v>
      </c>
      <c r="AE1066" s="16">
        <v>1</v>
      </c>
      <c r="AF1066" s="16">
        <v>3</v>
      </c>
      <c r="AG1066" s="8">
        <v>1</v>
      </c>
      <c r="AH1066" s="8">
        <v>1</v>
      </c>
      <c r="AI1066" s="8">
        <v>0</v>
      </c>
      <c r="AJ1066" s="8">
        <v>6</v>
      </c>
      <c r="AK1066" s="16">
        <v>0</v>
      </c>
      <c r="AL1066" s="16">
        <v>0</v>
      </c>
      <c r="AM1066" s="16">
        <v>0</v>
      </c>
      <c r="AN1066" s="16">
        <v>0</v>
      </c>
      <c r="AO1066" s="16">
        <v>1000</v>
      </c>
      <c r="AP1066" s="16">
        <v>0</v>
      </c>
      <c r="AQ1066" s="16">
        <v>0</v>
      </c>
      <c r="AR1066" s="8">
        <v>0</v>
      </c>
      <c r="AS1066" s="16">
        <v>0</v>
      </c>
      <c r="AT1066" s="17" t="s">
        <v>160</v>
      </c>
      <c r="AU1066" s="16" t="s">
        <v>982</v>
      </c>
      <c r="AV1066" s="16">
        <v>10003002</v>
      </c>
      <c r="AW1066" s="8">
        <v>22001003</v>
      </c>
      <c r="AX1066" s="17" t="s">
        <v>162</v>
      </c>
      <c r="AY1066" s="17">
        <v>0</v>
      </c>
      <c r="AZ1066" s="15">
        <v>0</v>
      </c>
      <c r="BA1066" s="15">
        <v>1</v>
      </c>
      <c r="BB1066" s="165"/>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60031141</v>
      </c>
      <c r="D1067" s="9" t="s">
        <v>1136</v>
      </c>
      <c r="E1067" s="13">
        <v>1</v>
      </c>
      <c r="F1067" s="16">
        <v>60031141</v>
      </c>
      <c r="G1067" s="13">
        <v>0</v>
      </c>
      <c r="H1067" s="15">
        <v>0</v>
      </c>
      <c r="I1067" s="16">
        <v>60</v>
      </c>
      <c r="J1067" s="13">
        <v>0</v>
      </c>
      <c r="K1067" s="13">
        <v>0</v>
      </c>
      <c r="L1067" s="16">
        <v>0</v>
      </c>
      <c r="M1067" s="16">
        <v>0</v>
      </c>
      <c r="N1067" s="16">
        <v>1</v>
      </c>
      <c r="O1067" s="16">
        <v>0</v>
      </c>
      <c r="P1067" s="16">
        <v>0</v>
      </c>
      <c r="Q1067" s="16">
        <v>0</v>
      </c>
      <c r="R1067" s="8">
        <v>0</v>
      </c>
      <c r="S1067" s="15">
        <v>0</v>
      </c>
      <c r="T1067" s="13">
        <v>1</v>
      </c>
      <c r="U1067" s="16">
        <v>2</v>
      </c>
      <c r="V1067" s="16">
        <v>0</v>
      </c>
      <c r="W1067" s="16">
        <v>1.8</v>
      </c>
      <c r="X1067" s="16">
        <v>0</v>
      </c>
      <c r="Y1067" s="16">
        <v>0</v>
      </c>
      <c r="Z1067" s="16">
        <v>0</v>
      </c>
      <c r="AA1067" s="16">
        <v>0</v>
      </c>
      <c r="AB1067" s="16">
        <v>0</v>
      </c>
      <c r="AC1067" s="16">
        <v>0</v>
      </c>
      <c r="AD1067" s="13">
        <v>20</v>
      </c>
      <c r="AE1067" s="16">
        <v>1</v>
      </c>
      <c r="AF1067" s="16">
        <v>3</v>
      </c>
      <c r="AG1067" s="8">
        <v>2</v>
      </c>
      <c r="AH1067" s="8">
        <v>1</v>
      </c>
      <c r="AI1067" s="8">
        <v>0</v>
      </c>
      <c r="AJ1067" s="8">
        <v>6</v>
      </c>
      <c r="AK1067" s="16">
        <v>0</v>
      </c>
      <c r="AL1067" s="16">
        <v>0</v>
      </c>
      <c r="AM1067" s="16">
        <v>0</v>
      </c>
      <c r="AN1067" s="16">
        <v>0.25</v>
      </c>
      <c r="AO1067" s="16">
        <v>20000</v>
      </c>
      <c r="AP1067" s="16">
        <v>0.25</v>
      </c>
      <c r="AQ1067" s="16">
        <v>2</v>
      </c>
      <c r="AR1067" s="8">
        <v>0</v>
      </c>
      <c r="AS1067" s="16">
        <v>0</v>
      </c>
      <c r="AT1067" s="17" t="s">
        <v>161</v>
      </c>
      <c r="AU1067" s="16" t="s">
        <v>856</v>
      </c>
      <c r="AV1067" s="16">
        <v>10002001</v>
      </c>
      <c r="AW1067" s="16">
        <v>22001004</v>
      </c>
      <c r="AX1067" s="17" t="s">
        <v>1137</v>
      </c>
      <c r="AY1067" s="17" t="s">
        <v>262</v>
      </c>
      <c r="AZ1067" s="15">
        <v>0</v>
      </c>
      <c r="BA1067" s="15">
        <v>1</v>
      </c>
      <c r="BB1067" s="165" t="s">
        <v>1138</v>
      </c>
      <c r="BC1067" s="16">
        <v>0</v>
      </c>
      <c r="BD1067" s="13">
        <v>0</v>
      </c>
      <c r="BE1067" s="16">
        <v>0</v>
      </c>
      <c r="BF1067" s="16">
        <v>0</v>
      </c>
      <c r="BG1067" s="16">
        <v>0</v>
      </c>
      <c r="BH1067" s="16">
        <v>0</v>
      </c>
      <c r="BI1067" s="11">
        <v>0</v>
      </c>
      <c r="BJ1067" s="8">
        <v>0</v>
      </c>
      <c r="BK1067" s="8">
        <v>0</v>
      </c>
      <c r="BL1067" s="8">
        <v>0</v>
      </c>
      <c r="BM1067" s="8">
        <v>0</v>
      </c>
      <c r="BN1067" s="8">
        <v>0</v>
      </c>
      <c r="BO1067" s="8">
        <v>0</v>
      </c>
      <c r="BP1067" s="8">
        <v>0</v>
      </c>
      <c r="BQ1067" s="43">
        <v>0</v>
      </c>
    </row>
    <row r="1068" spans="1:69" ht="20.100000000000001" customHeight="1">
      <c r="C1068" s="16">
        <v>60031151</v>
      </c>
      <c r="D1068" s="9" t="s">
        <v>1139</v>
      </c>
      <c r="E1068" s="13">
        <v>1</v>
      </c>
      <c r="F1068" s="16">
        <v>60031151</v>
      </c>
      <c r="G1068" s="13">
        <v>0</v>
      </c>
      <c r="H1068" s="15">
        <v>0</v>
      </c>
      <c r="I1068" s="16">
        <v>60</v>
      </c>
      <c r="J1068" s="13">
        <v>0</v>
      </c>
      <c r="K1068" s="13">
        <v>0</v>
      </c>
      <c r="L1068" s="13">
        <v>0</v>
      </c>
      <c r="M1068" s="13">
        <v>0</v>
      </c>
      <c r="N1068" s="13">
        <v>1</v>
      </c>
      <c r="O1068" s="13">
        <v>0</v>
      </c>
      <c r="P1068" s="13">
        <v>0</v>
      </c>
      <c r="Q1068" s="13">
        <v>0</v>
      </c>
      <c r="R1068" s="8">
        <v>0</v>
      </c>
      <c r="S1068" s="13">
        <v>0</v>
      </c>
      <c r="T1068" s="13">
        <v>1</v>
      </c>
      <c r="U1068" s="13">
        <v>2</v>
      </c>
      <c r="V1068" s="13">
        <v>0</v>
      </c>
      <c r="W1068" s="13">
        <v>1.5</v>
      </c>
      <c r="X1068" s="16">
        <v>0</v>
      </c>
      <c r="Y1068" s="13">
        <v>1</v>
      </c>
      <c r="Z1068" s="13">
        <v>0</v>
      </c>
      <c r="AA1068" s="13">
        <v>0</v>
      </c>
      <c r="AB1068" s="13">
        <v>0</v>
      </c>
      <c r="AC1068" s="13">
        <v>0</v>
      </c>
      <c r="AD1068" s="13">
        <v>20</v>
      </c>
      <c r="AE1068" s="13">
        <v>1</v>
      </c>
      <c r="AF1068" s="55">
        <v>4</v>
      </c>
      <c r="AG1068" s="8">
        <v>2</v>
      </c>
      <c r="AH1068" s="8">
        <v>1</v>
      </c>
      <c r="AI1068" s="8">
        <v>0</v>
      </c>
      <c r="AJ1068" s="8">
        <v>6</v>
      </c>
      <c r="AK1068" s="13">
        <v>0</v>
      </c>
      <c r="AL1068" s="13">
        <v>0</v>
      </c>
      <c r="AM1068" s="13">
        <v>0</v>
      </c>
      <c r="AN1068" s="13">
        <v>0.5</v>
      </c>
      <c r="AO1068" s="13">
        <v>8000</v>
      </c>
      <c r="AP1068" s="13">
        <v>0.2</v>
      </c>
      <c r="AQ1068" s="13">
        <v>0</v>
      </c>
      <c r="AR1068" s="8">
        <v>0</v>
      </c>
      <c r="AS1068" s="16">
        <v>90001025</v>
      </c>
      <c r="AT1068" s="14" t="s">
        <v>400</v>
      </c>
      <c r="AU1068" s="16" t="s">
        <v>662</v>
      </c>
      <c r="AV1068" s="16">
        <v>10000007</v>
      </c>
      <c r="AW1068" s="16">
        <v>22001005</v>
      </c>
      <c r="AX1068" s="14" t="s">
        <v>895</v>
      </c>
      <c r="AY1068" s="13">
        <v>0</v>
      </c>
      <c r="AZ1068" s="15">
        <v>0</v>
      </c>
      <c r="BA1068" s="15">
        <v>1</v>
      </c>
      <c r="BB1068" s="165" t="s">
        <v>1140</v>
      </c>
      <c r="BC1068" s="13">
        <v>0</v>
      </c>
      <c r="BD1068" s="13">
        <v>0</v>
      </c>
      <c r="BE1068" s="13">
        <v>0</v>
      </c>
      <c r="BF1068" s="13">
        <v>0</v>
      </c>
      <c r="BG1068" s="13">
        <v>0</v>
      </c>
      <c r="BH1068" s="13">
        <v>0</v>
      </c>
      <c r="BI1068" s="11">
        <v>0</v>
      </c>
      <c r="BJ1068" s="8">
        <v>0</v>
      </c>
      <c r="BK1068" s="8">
        <v>0</v>
      </c>
      <c r="BL1068" s="8">
        <v>1000</v>
      </c>
      <c r="BM1068" s="8">
        <v>1</v>
      </c>
      <c r="BN1068" s="8">
        <v>600</v>
      </c>
      <c r="BO1068" s="8">
        <v>600</v>
      </c>
      <c r="BP1068" s="8">
        <v>0</v>
      </c>
      <c r="BQ1068" s="43">
        <v>0</v>
      </c>
    </row>
    <row r="1069" spans="1:69" ht="20.100000000000001" customHeight="1">
      <c r="C1069" s="16">
        <v>60031161</v>
      </c>
      <c r="D1069" s="9" t="s">
        <v>1141</v>
      </c>
      <c r="E1069" s="13">
        <v>1</v>
      </c>
      <c r="F1069" s="16">
        <v>60031161</v>
      </c>
      <c r="G1069" s="16">
        <v>0</v>
      </c>
      <c r="H1069" s="15">
        <v>0</v>
      </c>
      <c r="I1069" s="16">
        <v>60</v>
      </c>
      <c r="J1069" s="13">
        <v>0</v>
      </c>
      <c r="K1069" s="13">
        <v>0</v>
      </c>
      <c r="L1069" s="16">
        <v>0</v>
      </c>
      <c r="M1069" s="16">
        <v>0</v>
      </c>
      <c r="N1069" s="16">
        <v>1</v>
      </c>
      <c r="O1069" s="16">
        <v>0</v>
      </c>
      <c r="P1069" s="16">
        <v>0</v>
      </c>
      <c r="Q1069" s="16">
        <v>0</v>
      </c>
      <c r="R1069" s="8">
        <v>0</v>
      </c>
      <c r="S1069" s="15">
        <v>0</v>
      </c>
      <c r="T1069" s="13">
        <v>1</v>
      </c>
      <c r="U1069" s="16">
        <v>2</v>
      </c>
      <c r="V1069" s="16">
        <v>0</v>
      </c>
      <c r="W1069" s="16">
        <v>3</v>
      </c>
      <c r="X1069" s="16">
        <v>0</v>
      </c>
      <c r="Y1069" s="16">
        <v>0</v>
      </c>
      <c r="Z1069" s="16">
        <v>0</v>
      </c>
      <c r="AA1069" s="16">
        <v>0</v>
      </c>
      <c r="AB1069" s="16">
        <v>0</v>
      </c>
      <c r="AC1069" s="16">
        <v>0</v>
      </c>
      <c r="AD1069" s="13">
        <v>20</v>
      </c>
      <c r="AE1069" s="16">
        <v>1</v>
      </c>
      <c r="AF1069" s="16">
        <v>8</v>
      </c>
      <c r="AG1069" s="8">
        <v>2</v>
      </c>
      <c r="AH1069" s="8">
        <v>0</v>
      </c>
      <c r="AI1069" s="8">
        <v>1</v>
      </c>
      <c r="AJ1069" s="8">
        <v>0</v>
      </c>
      <c r="AK1069" s="16">
        <v>0</v>
      </c>
      <c r="AL1069" s="16">
        <v>0</v>
      </c>
      <c r="AM1069" s="16">
        <v>0</v>
      </c>
      <c r="AN1069" s="16">
        <v>0.5</v>
      </c>
      <c r="AO1069" s="16">
        <v>12000</v>
      </c>
      <c r="AP1069" s="16">
        <v>0</v>
      </c>
      <c r="AQ1069" s="16">
        <v>0</v>
      </c>
      <c r="AR1069" s="8">
        <v>0</v>
      </c>
      <c r="AS1069" s="301" t="s">
        <v>1142</v>
      </c>
      <c r="AT1069" s="17" t="s">
        <v>890</v>
      </c>
      <c r="AU1069" s="16" t="s">
        <v>856</v>
      </c>
      <c r="AV1069" s="16">
        <v>10002001</v>
      </c>
      <c r="AW1069" s="16">
        <v>22001006</v>
      </c>
      <c r="AX1069" s="17" t="s">
        <v>1143</v>
      </c>
      <c r="AY1069" s="15" t="s">
        <v>1144</v>
      </c>
      <c r="AZ1069" s="15">
        <v>0</v>
      </c>
      <c r="BA1069" s="15">
        <v>1</v>
      </c>
      <c r="BB1069" s="165" t="s">
        <v>1145</v>
      </c>
      <c r="BC1069" s="16">
        <v>0</v>
      </c>
      <c r="BD1069" s="13">
        <v>0</v>
      </c>
      <c r="BE1069" s="16">
        <v>0</v>
      </c>
      <c r="BF1069" s="16">
        <v>0</v>
      </c>
      <c r="BG1069" s="16">
        <v>0</v>
      </c>
      <c r="BH1069" s="16">
        <v>0</v>
      </c>
      <c r="BI1069" s="11">
        <v>0</v>
      </c>
      <c r="BJ1069" s="8">
        <v>0</v>
      </c>
      <c r="BK1069" s="8">
        <v>0</v>
      </c>
      <c r="BL1069" s="8">
        <v>0</v>
      </c>
      <c r="BM1069" s="8">
        <v>0</v>
      </c>
      <c r="BN1069" s="8">
        <v>0</v>
      </c>
      <c r="BO1069" s="8">
        <v>0</v>
      </c>
      <c r="BP1069" s="8">
        <v>0</v>
      </c>
      <c r="BQ1069" s="43">
        <v>0</v>
      </c>
    </row>
    <row r="1070" spans="1:69" ht="19.5" customHeight="1">
      <c r="C1070" s="16">
        <v>60031162</v>
      </c>
      <c r="D1070" s="132" t="s">
        <v>1146</v>
      </c>
      <c r="E1070" s="131">
        <v>1</v>
      </c>
      <c r="F1070" s="133">
        <v>60010100</v>
      </c>
      <c r="G1070" s="131">
        <v>0</v>
      </c>
      <c r="H1070" s="134">
        <v>0</v>
      </c>
      <c r="I1070" s="131">
        <v>60</v>
      </c>
      <c r="J1070" s="131">
        <v>0</v>
      </c>
      <c r="K1070" s="131">
        <v>0</v>
      </c>
      <c r="L1070" s="133">
        <v>0</v>
      </c>
      <c r="M1070" s="133">
        <v>0</v>
      </c>
      <c r="N1070" s="133">
        <v>1</v>
      </c>
      <c r="O1070" s="133">
        <v>0</v>
      </c>
      <c r="P1070" s="133">
        <v>1</v>
      </c>
      <c r="Q1070" s="133">
        <v>0</v>
      </c>
      <c r="R1070" s="138">
        <v>0</v>
      </c>
      <c r="S1070" s="133">
        <v>0</v>
      </c>
      <c r="T1070" s="133">
        <v>1</v>
      </c>
      <c r="U1070" s="133">
        <v>2</v>
      </c>
      <c r="V1070" s="133">
        <v>0</v>
      </c>
      <c r="W1070" s="133">
        <v>3</v>
      </c>
      <c r="X1070" s="133">
        <v>0</v>
      </c>
      <c r="Y1070" s="133">
        <v>1</v>
      </c>
      <c r="Z1070" s="133">
        <v>0</v>
      </c>
      <c r="AA1070" s="133">
        <v>0</v>
      </c>
      <c r="AB1070" s="133">
        <v>0</v>
      </c>
      <c r="AC1070" s="133">
        <v>0</v>
      </c>
      <c r="AD1070" s="13">
        <v>0</v>
      </c>
      <c r="AE1070" s="133">
        <v>1</v>
      </c>
      <c r="AF1070" s="133">
        <v>3</v>
      </c>
      <c r="AG1070" s="138">
        <v>7</v>
      </c>
      <c r="AH1070" s="138">
        <v>1</v>
      </c>
      <c r="AI1070" s="138">
        <v>0</v>
      </c>
      <c r="AJ1070" s="138">
        <v>6</v>
      </c>
      <c r="AK1070" s="133">
        <v>0</v>
      </c>
      <c r="AL1070" s="133">
        <v>0</v>
      </c>
      <c r="AM1070" s="133">
        <v>0</v>
      </c>
      <c r="AN1070" s="133">
        <v>0</v>
      </c>
      <c r="AO1070" s="133">
        <v>5000</v>
      </c>
      <c r="AP1070" s="133">
        <v>2.5</v>
      </c>
      <c r="AQ1070" s="133">
        <v>0</v>
      </c>
      <c r="AR1070" s="138">
        <v>0</v>
      </c>
      <c r="AS1070" s="133">
        <v>80001030</v>
      </c>
      <c r="AT1070" s="135"/>
      <c r="AU1070" s="133" t="s">
        <v>351</v>
      </c>
      <c r="AV1070" s="131">
        <v>10000007</v>
      </c>
      <c r="AW1070" s="131">
        <v>70204001</v>
      </c>
      <c r="AX1070" s="132" t="s">
        <v>162</v>
      </c>
      <c r="AY1070" s="133">
        <v>0</v>
      </c>
      <c r="AZ1070" s="134">
        <v>0</v>
      </c>
      <c r="BA1070" s="15">
        <v>1</v>
      </c>
      <c r="BB1070" s="150" t="s">
        <v>1147</v>
      </c>
      <c r="BC1070" s="133">
        <v>0</v>
      </c>
      <c r="BD1070" s="133">
        <v>0</v>
      </c>
      <c r="BE1070" s="133">
        <v>0</v>
      </c>
      <c r="BF1070" s="133">
        <v>0</v>
      </c>
      <c r="BG1070" s="133">
        <v>0</v>
      </c>
      <c r="BH1070" s="133">
        <v>0</v>
      </c>
      <c r="BI1070" s="153">
        <v>0</v>
      </c>
      <c r="BJ1070" s="138">
        <v>1</v>
      </c>
      <c r="BK1070" s="138">
        <v>0</v>
      </c>
      <c r="BL1070" s="138">
        <v>0</v>
      </c>
      <c r="BM1070" s="138">
        <v>0</v>
      </c>
      <c r="BN1070" s="138">
        <v>0</v>
      </c>
      <c r="BO1070" s="138">
        <v>0</v>
      </c>
      <c r="BP1070" s="8">
        <v>0</v>
      </c>
      <c r="BQ1070" s="43">
        <v>0</v>
      </c>
    </row>
    <row r="1071" spans="1:69" ht="20.100000000000001" customHeight="1">
      <c r="C1071" s="158">
        <v>60031171</v>
      </c>
      <c r="D1071" s="183" t="s">
        <v>1148</v>
      </c>
      <c r="E1071" s="154">
        <v>1</v>
      </c>
      <c r="F1071" s="158">
        <v>60031171</v>
      </c>
      <c r="G1071" s="158">
        <v>0</v>
      </c>
      <c r="H1071" s="156">
        <v>0</v>
      </c>
      <c r="I1071" s="154">
        <v>60</v>
      </c>
      <c r="J1071" s="154">
        <v>0</v>
      </c>
      <c r="K1071" s="154">
        <v>0</v>
      </c>
      <c r="L1071" s="158">
        <v>0</v>
      </c>
      <c r="M1071" s="158">
        <v>0</v>
      </c>
      <c r="N1071" s="158">
        <v>1</v>
      </c>
      <c r="O1071" s="158">
        <v>0</v>
      </c>
      <c r="P1071" s="158">
        <v>0</v>
      </c>
      <c r="Q1071" s="158">
        <v>0</v>
      </c>
      <c r="R1071" s="157">
        <v>0</v>
      </c>
      <c r="S1071" s="156">
        <v>0</v>
      </c>
      <c r="T1071" s="154">
        <v>1</v>
      </c>
      <c r="U1071" s="158">
        <v>2</v>
      </c>
      <c r="V1071" s="158">
        <v>0</v>
      </c>
      <c r="W1071" s="158">
        <v>1.5</v>
      </c>
      <c r="X1071" s="158">
        <v>5000</v>
      </c>
      <c r="Y1071" s="158">
        <v>0</v>
      </c>
      <c r="Z1071" s="158">
        <v>0</v>
      </c>
      <c r="AA1071" s="158">
        <v>0</v>
      </c>
      <c r="AB1071" s="158">
        <v>0</v>
      </c>
      <c r="AC1071" s="158">
        <v>0</v>
      </c>
      <c r="AD1071" s="158">
        <v>30</v>
      </c>
      <c r="AE1071" s="158">
        <v>1</v>
      </c>
      <c r="AF1071" s="158">
        <v>3</v>
      </c>
      <c r="AG1071" s="157">
        <v>2</v>
      </c>
      <c r="AH1071" s="157">
        <v>1</v>
      </c>
      <c r="AI1071" s="157">
        <v>0</v>
      </c>
      <c r="AJ1071" s="157">
        <v>6</v>
      </c>
      <c r="AK1071" s="158">
        <v>0</v>
      </c>
      <c r="AL1071" s="158">
        <v>0</v>
      </c>
      <c r="AM1071" s="158">
        <v>0</v>
      </c>
      <c r="AN1071" s="158">
        <v>0.5</v>
      </c>
      <c r="AO1071" s="158">
        <v>10000</v>
      </c>
      <c r="AP1071" s="158">
        <v>0.5</v>
      </c>
      <c r="AQ1071" s="158">
        <v>0</v>
      </c>
      <c r="AR1071" s="157">
        <v>0</v>
      </c>
      <c r="AS1071" s="158">
        <v>0</v>
      </c>
      <c r="AT1071" s="183" t="s">
        <v>400</v>
      </c>
      <c r="AU1071" s="158" t="s">
        <v>856</v>
      </c>
      <c r="AV1071" s="158">
        <v>10002001</v>
      </c>
      <c r="AW1071" s="158">
        <v>21201090</v>
      </c>
      <c r="AX1071" s="183" t="s">
        <v>232</v>
      </c>
      <c r="AY1071" s="183" t="s">
        <v>262</v>
      </c>
      <c r="AZ1071" s="156">
        <v>0</v>
      </c>
      <c r="BA1071" s="156">
        <v>0</v>
      </c>
      <c r="BB1071" s="189" t="str">
        <f>"在目标区域立即释放法术,在此范围内的目标每秒造成"&amp;W1071*100&amp;"%攻击伤害+"&amp;X1071&amp;"点固定伤害,持续10秒"</f>
        <v>在目标区域立即释放法术,在此范围内的目标每秒造成150%攻击伤害+5000点固定伤害,持续10秒</v>
      </c>
      <c r="BC1071" s="158">
        <v>0</v>
      </c>
      <c r="BD1071" s="154">
        <v>0</v>
      </c>
      <c r="BE1071" s="158">
        <v>0</v>
      </c>
      <c r="BF1071" s="158">
        <v>0</v>
      </c>
      <c r="BG1071" s="158">
        <v>0</v>
      </c>
      <c r="BH1071" s="158">
        <v>0</v>
      </c>
      <c r="BI1071" s="160">
        <v>0</v>
      </c>
      <c r="BJ1071" s="157">
        <v>0</v>
      </c>
      <c r="BK1071" s="157">
        <v>0</v>
      </c>
      <c r="BL1071" s="157">
        <v>0</v>
      </c>
      <c r="BM1071" s="157">
        <v>0</v>
      </c>
      <c r="BN1071" s="157">
        <v>0</v>
      </c>
      <c r="BO1071" s="157">
        <v>0</v>
      </c>
      <c r="BP1071" s="8">
        <v>0</v>
      </c>
      <c r="BQ1071" s="43">
        <v>0</v>
      </c>
    </row>
    <row r="1072" spans="1:69" ht="19.5" customHeight="1">
      <c r="C1072" s="158">
        <v>60031181</v>
      </c>
      <c r="D1072" s="182" t="s">
        <v>1149</v>
      </c>
      <c r="E1072" s="158">
        <v>1</v>
      </c>
      <c r="F1072" s="158">
        <v>60031181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3</v>
      </c>
      <c r="X1072" s="154">
        <v>5000</v>
      </c>
      <c r="Y1072" s="154">
        <v>1</v>
      </c>
      <c r="Z1072" s="154">
        <v>0</v>
      </c>
      <c r="AA1072" s="154">
        <v>0</v>
      </c>
      <c r="AB1072" s="154">
        <v>0</v>
      </c>
      <c r="AC1072" s="154">
        <v>0</v>
      </c>
      <c r="AD1072" s="154">
        <v>30</v>
      </c>
      <c r="AE1072" s="154">
        <v>1</v>
      </c>
      <c r="AF1072" s="154">
        <v>3</v>
      </c>
      <c r="AG1072" s="157">
        <v>0</v>
      </c>
      <c r="AH1072" s="157">
        <v>2</v>
      </c>
      <c r="AI1072" s="157">
        <v>0</v>
      </c>
      <c r="AJ1072" s="157">
        <v>2</v>
      </c>
      <c r="AK1072" s="154">
        <v>0</v>
      </c>
      <c r="AL1072" s="154">
        <v>0</v>
      </c>
      <c r="AM1072" s="154">
        <v>0</v>
      </c>
      <c r="AN1072" s="154">
        <v>2</v>
      </c>
      <c r="AO1072" s="154">
        <v>10000</v>
      </c>
      <c r="AP1072" s="154">
        <v>0.5</v>
      </c>
      <c r="AQ1072" s="154">
        <v>10</v>
      </c>
      <c r="AR1072" s="157">
        <v>0</v>
      </c>
      <c r="AS1072" s="154" t="s">
        <v>160</v>
      </c>
      <c r="AT1072" s="183" t="s">
        <v>400</v>
      </c>
      <c r="AU1072" s="154" t="s">
        <v>351</v>
      </c>
      <c r="AV1072" s="158">
        <v>10000007</v>
      </c>
      <c r="AW1072" s="158">
        <v>21202090</v>
      </c>
      <c r="AX1072" s="183" t="s">
        <v>382</v>
      </c>
      <c r="AY1072" s="157" t="s">
        <v>1150</v>
      </c>
      <c r="AZ1072" s="156">
        <v>0</v>
      </c>
      <c r="BA1072" s="156" t="s">
        <v>1151</v>
      </c>
      <c r="BB1072" s="187" t="s">
        <v>1152</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20.100000000000001" customHeight="1">
      <c r="C1073" s="158">
        <v>60031191</v>
      </c>
      <c r="D1073" s="155" t="s">
        <v>1153</v>
      </c>
      <c r="E1073" s="158">
        <v>1</v>
      </c>
      <c r="F1073" s="158">
        <v>60031191</v>
      </c>
      <c r="G1073" s="158">
        <v>0</v>
      </c>
      <c r="H1073" s="156">
        <v>0</v>
      </c>
      <c r="I1073" s="154">
        <v>60</v>
      </c>
      <c r="J1073" s="158">
        <v>0</v>
      </c>
      <c r="K1073" s="158">
        <v>0</v>
      </c>
      <c r="L1073" s="154">
        <v>0</v>
      </c>
      <c r="M1073" s="154">
        <v>0</v>
      </c>
      <c r="N1073" s="154">
        <v>1</v>
      </c>
      <c r="O1073" s="154">
        <v>0</v>
      </c>
      <c r="P1073" s="154">
        <v>1</v>
      </c>
      <c r="Q1073" s="154">
        <v>0</v>
      </c>
      <c r="R1073" s="157">
        <v>0</v>
      </c>
      <c r="S1073" s="154">
        <v>0</v>
      </c>
      <c r="T1073" s="154">
        <v>1</v>
      </c>
      <c r="U1073" s="154">
        <v>2</v>
      </c>
      <c r="V1073" s="154">
        <v>0</v>
      </c>
      <c r="W1073" s="154">
        <v>0</v>
      </c>
      <c r="X1073" s="154">
        <v>0</v>
      </c>
      <c r="Y1073" s="154">
        <v>0</v>
      </c>
      <c r="Z1073" s="154">
        <v>0</v>
      </c>
      <c r="AA1073" s="154">
        <v>0</v>
      </c>
      <c r="AB1073" s="154">
        <v>0</v>
      </c>
      <c r="AC1073" s="154">
        <v>0</v>
      </c>
      <c r="AD1073" s="154">
        <v>30</v>
      </c>
      <c r="AE1073" s="154">
        <v>0</v>
      </c>
      <c r="AF1073" s="154">
        <v>0</v>
      </c>
      <c r="AG1073" s="157">
        <v>2</v>
      </c>
      <c r="AH1073" s="157">
        <v>2</v>
      </c>
      <c r="AI1073" s="157">
        <v>0</v>
      </c>
      <c r="AJ1073" s="157">
        <v>1.5</v>
      </c>
      <c r="AK1073" s="154">
        <v>0</v>
      </c>
      <c r="AL1073" s="154">
        <v>0</v>
      </c>
      <c r="AM1073" s="154">
        <v>0</v>
      </c>
      <c r="AN1073" s="154">
        <v>1</v>
      </c>
      <c r="AO1073" s="154">
        <v>3000</v>
      </c>
      <c r="AP1073" s="154">
        <v>0.5</v>
      </c>
      <c r="AQ1073" s="154">
        <v>0</v>
      </c>
      <c r="AR1073" s="157">
        <v>0</v>
      </c>
      <c r="AS1073" s="154" t="s">
        <v>160</v>
      </c>
      <c r="AT1073" s="155" t="s">
        <v>920</v>
      </c>
      <c r="AU1073" s="154" t="s">
        <v>358</v>
      </c>
      <c r="AV1073" s="158">
        <v>0</v>
      </c>
      <c r="AW1073" s="158">
        <v>21203090</v>
      </c>
      <c r="AX1073" s="155" t="s">
        <v>743</v>
      </c>
      <c r="AY1073" s="183" t="s">
        <v>1154</v>
      </c>
      <c r="AZ1073" s="156">
        <v>0</v>
      </c>
      <c r="BA1073" s="156">
        <v>0</v>
      </c>
      <c r="BB1073" s="187" t="s">
        <v>1155</v>
      </c>
      <c r="BC1073" s="154">
        <v>0</v>
      </c>
      <c r="BD1073" s="154">
        <v>0</v>
      </c>
      <c r="BE1073" s="154">
        <v>0</v>
      </c>
      <c r="BF1073" s="154">
        <v>0</v>
      </c>
      <c r="BG1073" s="154">
        <v>0</v>
      </c>
      <c r="BH1073" s="154">
        <v>0</v>
      </c>
      <c r="BI1073" s="160">
        <v>0</v>
      </c>
      <c r="BJ1073" s="157">
        <v>0</v>
      </c>
      <c r="BK1073" s="157">
        <v>0</v>
      </c>
      <c r="BL1073" s="157">
        <v>0</v>
      </c>
      <c r="BM1073" s="157">
        <v>0</v>
      </c>
      <c r="BN1073" s="157">
        <v>0</v>
      </c>
      <c r="BO1073" s="157">
        <v>0</v>
      </c>
      <c r="BP1073" s="8">
        <v>0</v>
      </c>
      <c r="BQ1073" s="43">
        <v>0</v>
      </c>
    </row>
    <row r="1074" spans="3:69" ht="19.5" customHeight="1">
      <c r="C1074" s="16">
        <v>61031111</v>
      </c>
      <c r="D1074" s="9" t="s">
        <v>1156</v>
      </c>
      <c r="E1074" s="16">
        <v>1</v>
      </c>
      <c r="F1074" s="16">
        <v>60031111</v>
      </c>
      <c r="G1074" s="16">
        <v>0</v>
      </c>
      <c r="H1074" s="15">
        <v>0</v>
      </c>
      <c r="I1074" s="16">
        <v>60</v>
      </c>
      <c r="J1074" s="16">
        <v>0</v>
      </c>
      <c r="K1074" s="16">
        <v>0</v>
      </c>
      <c r="L1074" s="13">
        <v>0</v>
      </c>
      <c r="M1074" s="13">
        <v>0</v>
      </c>
      <c r="N1074" s="55">
        <v>1</v>
      </c>
      <c r="O1074" s="13">
        <v>0</v>
      </c>
      <c r="P1074" s="13">
        <v>1</v>
      </c>
      <c r="Q1074" s="13">
        <v>0</v>
      </c>
      <c r="R1074" s="8">
        <v>0</v>
      </c>
      <c r="S1074" s="13">
        <v>0</v>
      </c>
      <c r="T1074" s="13">
        <v>1</v>
      </c>
      <c r="U1074" s="13">
        <v>2</v>
      </c>
      <c r="V1074" s="13">
        <v>0</v>
      </c>
      <c r="W1074" s="13">
        <v>3</v>
      </c>
      <c r="X1074" s="13">
        <v>0</v>
      </c>
      <c r="Y1074" s="13">
        <v>1</v>
      </c>
      <c r="Z1074" s="13">
        <v>0</v>
      </c>
      <c r="AA1074" s="13">
        <v>0</v>
      </c>
      <c r="AB1074" s="13">
        <v>0</v>
      </c>
      <c r="AC1074" s="13">
        <v>0</v>
      </c>
      <c r="AD1074" s="13">
        <v>30</v>
      </c>
      <c r="AE1074" s="13">
        <v>1</v>
      </c>
      <c r="AF1074" s="13">
        <v>3</v>
      </c>
      <c r="AG1074" s="8">
        <v>0</v>
      </c>
      <c r="AH1074" s="8">
        <v>2</v>
      </c>
      <c r="AI1074" s="8">
        <v>0</v>
      </c>
      <c r="AJ1074" s="8">
        <v>2</v>
      </c>
      <c r="AK1074" s="13">
        <v>0</v>
      </c>
      <c r="AL1074" s="13">
        <v>0</v>
      </c>
      <c r="AM1074" s="13">
        <v>0</v>
      </c>
      <c r="AN1074" s="13">
        <v>2</v>
      </c>
      <c r="AO1074" s="13">
        <v>10000</v>
      </c>
      <c r="AP1074" s="13">
        <v>0.5</v>
      </c>
      <c r="AQ1074" s="13">
        <v>10</v>
      </c>
      <c r="AR1074" s="8">
        <v>0</v>
      </c>
      <c r="AS1074" s="13" t="s">
        <v>160</v>
      </c>
      <c r="AT1074" s="17" t="s">
        <v>1126</v>
      </c>
      <c r="AU1074" s="13" t="s">
        <v>351</v>
      </c>
      <c r="AV1074" s="16">
        <v>10000007</v>
      </c>
      <c r="AW1074" s="16">
        <v>22001001</v>
      </c>
      <c r="AX1074" s="17" t="s">
        <v>382</v>
      </c>
      <c r="AY1074" s="15" t="s">
        <v>1150</v>
      </c>
      <c r="AZ1074" s="15">
        <v>0</v>
      </c>
      <c r="BA1074" s="15">
        <v>1</v>
      </c>
      <c r="BB1074" s="36" t="s">
        <v>1157</v>
      </c>
      <c r="BC1074" s="13">
        <v>0</v>
      </c>
      <c r="BD1074" s="13">
        <v>0</v>
      </c>
      <c r="BE1074" s="13">
        <v>0</v>
      </c>
      <c r="BF1074" s="13">
        <v>0</v>
      </c>
      <c r="BG1074" s="13">
        <v>0</v>
      </c>
      <c r="BH1074" s="13">
        <v>0</v>
      </c>
      <c r="BI1074" s="11">
        <v>0</v>
      </c>
      <c r="BJ1074" s="8">
        <v>0</v>
      </c>
      <c r="BK1074" s="8">
        <v>0</v>
      </c>
      <c r="BL1074" s="8">
        <v>0</v>
      </c>
      <c r="BM1074" s="8">
        <v>0</v>
      </c>
      <c r="BN1074" s="8">
        <v>0</v>
      </c>
      <c r="BO1074" s="8">
        <v>0</v>
      </c>
      <c r="BP1074" s="8">
        <v>0</v>
      </c>
      <c r="BQ1074" s="43">
        <v>0</v>
      </c>
    </row>
    <row r="1075" spans="3:69" ht="20.100000000000001" customHeight="1">
      <c r="C1075" s="16">
        <v>61031121</v>
      </c>
      <c r="D1075" s="9" t="s">
        <v>1158</v>
      </c>
      <c r="E1075" s="13">
        <v>1</v>
      </c>
      <c r="F1075" s="16">
        <v>60031121</v>
      </c>
      <c r="G1075" s="13">
        <v>0</v>
      </c>
      <c r="H1075" s="15">
        <v>0</v>
      </c>
      <c r="I1075" s="16">
        <v>60</v>
      </c>
      <c r="J1075" s="13">
        <v>0</v>
      </c>
      <c r="K1075" s="13">
        <v>0</v>
      </c>
      <c r="L1075" s="16">
        <v>0</v>
      </c>
      <c r="M1075" s="16">
        <v>0</v>
      </c>
      <c r="N1075" s="16">
        <v>1</v>
      </c>
      <c r="O1075" s="16">
        <v>0</v>
      </c>
      <c r="P1075" s="16">
        <v>0</v>
      </c>
      <c r="Q1075" s="16">
        <v>0</v>
      </c>
      <c r="R1075" s="8">
        <v>0</v>
      </c>
      <c r="S1075" s="15">
        <v>0</v>
      </c>
      <c r="T1075" s="13">
        <v>1</v>
      </c>
      <c r="U1075" s="16">
        <v>2</v>
      </c>
      <c r="V1075" s="16">
        <v>0</v>
      </c>
      <c r="W1075" s="16">
        <v>1.5</v>
      </c>
      <c r="X1075" s="16">
        <v>0</v>
      </c>
      <c r="Y1075" s="16">
        <v>0</v>
      </c>
      <c r="Z1075" s="16">
        <v>0</v>
      </c>
      <c r="AA1075" s="16">
        <v>0</v>
      </c>
      <c r="AB1075" s="16">
        <v>0</v>
      </c>
      <c r="AC1075" s="16">
        <v>0</v>
      </c>
      <c r="AD1075" s="13">
        <v>30</v>
      </c>
      <c r="AE1075" s="16">
        <v>1</v>
      </c>
      <c r="AF1075" s="16">
        <v>5</v>
      </c>
      <c r="AG1075" s="8">
        <v>2</v>
      </c>
      <c r="AH1075" s="8">
        <v>1</v>
      </c>
      <c r="AI1075" s="8">
        <v>0</v>
      </c>
      <c r="AJ1075" s="8">
        <v>6</v>
      </c>
      <c r="AK1075" s="16">
        <v>0</v>
      </c>
      <c r="AL1075" s="16">
        <v>0</v>
      </c>
      <c r="AM1075" s="16">
        <v>0</v>
      </c>
      <c r="AN1075" s="16">
        <v>0.25</v>
      </c>
      <c r="AO1075" s="16">
        <v>5000</v>
      </c>
      <c r="AP1075" s="16">
        <v>0.25</v>
      </c>
      <c r="AQ1075" s="16">
        <v>0</v>
      </c>
      <c r="AR1075" s="8">
        <v>0</v>
      </c>
      <c r="AS1075" s="16">
        <v>0</v>
      </c>
      <c r="AT1075" s="17" t="s">
        <v>161</v>
      </c>
      <c r="AU1075" s="16" t="s">
        <v>856</v>
      </c>
      <c r="AV1075" s="16">
        <v>10002001</v>
      </c>
      <c r="AW1075" s="16">
        <v>22001002</v>
      </c>
      <c r="AX1075" s="17" t="s">
        <v>232</v>
      </c>
      <c r="AY1075" s="17" t="s">
        <v>951</v>
      </c>
      <c r="AZ1075" s="15">
        <v>0</v>
      </c>
      <c r="BA1075" s="15">
        <v>1</v>
      </c>
      <c r="BB1075" s="165">
        <v>11</v>
      </c>
      <c r="BC1075" s="16">
        <v>0</v>
      </c>
      <c r="BD1075" s="13">
        <v>0</v>
      </c>
      <c r="BE1075" s="16">
        <v>0</v>
      </c>
      <c r="BF1075" s="16">
        <v>0</v>
      </c>
      <c r="BG1075" s="16">
        <v>0</v>
      </c>
      <c r="BH1075" s="16">
        <v>0</v>
      </c>
      <c r="BI1075" s="11">
        <v>0</v>
      </c>
      <c r="BJ1075" s="8">
        <v>0</v>
      </c>
      <c r="BK1075" s="8">
        <v>0</v>
      </c>
      <c r="BL1075" s="8">
        <v>0</v>
      </c>
      <c r="BM1075" s="8">
        <v>0</v>
      </c>
      <c r="BN1075" s="8">
        <v>0</v>
      </c>
      <c r="BO1075" s="8">
        <v>0</v>
      </c>
      <c r="BP1075" s="8">
        <v>0</v>
      </c>
      <c r="BQ1075" s="43">
        <v>0</v>
      </c>
    </row>
    <row r="1076" spans="3:69" ht="20.100000000000001" customHeight="1">
      <c r="C1076" s="16">
        <v>61031131</v>
      </c>
      <c r="D1076" s="9" t="s">
        <v>1159</v>
      </c>
      <c r="E1076" s="13">
        <v>1</v>
      </c>
      <c r="F1076" s="16">
        <v>60031131</v>
      </c>
      <c r="G1076" s="16">
        <v>0</v>
      </c>
      <c r="H1076" s="8">
        <v>0</v>
      </c>
      <c r="I1076" s="16">
        <v>60</v>
      </c>
      <c r="J1076" s="16">
        <v>0</v>
      </c>
      <c r="K1076" s="13">
        <v>0</v>
      </c>
      <c r="L1076" s="8">
        <v>0</v>
      </c>
      <c r="M1076" s="8">
        <v>0</v>
      </c>
      <c r="N1076" s="8">
        <v>1</v>
      </c>
      <c r="O1076" s="8">
        <v>0</v>
      </c>
      <c r="P1076" s="8">
        <v>0</v>
      </c>
      <c r="Q1076" s="8">
        <v>0</v>
      </c>
      <c r="R1076" s="8">
        <v>0</v>
      </c>
      <c r="S1076" s="8">
        <v>0</v>
      </c>
      <c r="T1076" s="13">
        <v>1</v>
      </c>
      <c r="U1076" s="8">
        <v>2</v>
      </c>
      <c r="V1076" s="8">
        <v>0</v>
      </c>
      <c r="W1076" s="16">
        <v>2</v>
      </c>
      <c r="X1076" s="16">
        <v>0</v>
      </c>
      <c r="Y1076" s="8">
        <v>0</v>
      </c>
      <c r="Z1076" s="8">
        <v>0</v>
      </c>
      <c r="AA1076" s="8">
        <v>0</v>
      </c>
      <c r="AB1076" s="8">
        <v>0</v>
      </c>
      <c r="AC1076" s="8">
        <v>0</v>
      </c>
      <c r="AD1076" s="13">
        <v>30</v>
      </c>
      <c r="AE1076" s="8">
        <v>0</v>
      </c>
      <c r="AF1076" s="8">
        <v>0</v>
      </c>
      <c r="AG1076" s="8">
        <v>0</v>
      </c>
      <c r="AH1076" s="8">
        <v>0</v>
      </c>
      <c r="AI1076" s="8">
        <v>0</v>
      </c>
      <c r="AJ1076" s="8">
        <v>3</v>
      </c>
      <c r="AK1076" s="8">
        <v>0</v>
      </c>
      <c r="AL1076" s="8">
        <v>0</v>
      </c>
      <c r="AM1076" s="8">
        <v>0</v>
      </c>
      <c r="AN1076" s="8">
        <v>0.25</v>
      </c>
      <c r="AO1076" s="8">
        <v>1000</v>
      </c>
      <c r="AP1076" s="8">
        <v>0</v>
      </c>
      <c r="AQ1076" s="8">
        <v>0</v>
      </c>
      <c r="AR1076" s="8">
        <v>0</v>
      </c>
      <c r="AS1076" s="301" t="s">
        <v>1132</v>
      </c>
      <c r="AT1076" s="9" t="s">
        <v>161</v>
      </c>
      <c r="AU1076" s="16" t="s">
        <v>856</v>
      </c>
      <c r="AV1076" s="8" t="s">
        <v>160</v>
      </c>
      <c r="AW1076" s="301" t="s">
        <v>1133</v>
      </c>
      <c r="AX1076" s="9" t="s">
        <v>162</v>
      </c>
      <c r="AY1076" s="8">
        <v>0</v>
      </c>
      <c r="AZ1076" s="15">
        <v>0</v>
      </c>
      <c r="BA1076" s="15">
        <v>1</v>
      </c>
      <c r="BB1076" s="165" t="s">
        <v>1134</v>
      </c>
      <c r="BC1076" s="8">
        <v>0</v>
      </c>
      <c r="BD1076" s="13">
        <v>0</v>
      </c>
      <c r="BE1076" s="8">
        <v>0</v>
      </c>
      <c r="BF1076" s="8">
        <v>0</v>
      </c>
      <c r="BG1076" s="8">
        <v>0</v>
      </c>
      <c r="BH1076" s="8">
        <v>0</v>
      </c>
      <c r="BI1076" s="11">
        <v>0</v>
      </c>
      <c r="BJ1076" s="8">
        <v>0</v>
      </c>
      <c r="BK1076" s="8">
        <v>0</v>
      </c>
      <c r="BL1076" s="8">
        <v>0</v>
      </c>
      <c r="BM1076" s="8">
        <v>0</v>
      </c>
      <c r="BN1076" s="8">
        <v>0</v>
      </c>
      <c r="BO1076" s="8">
        <v>0</v>
      </c>
      <c r="BP1076" s="8">
        <v>0</v>
      </c>
      <c r="BQ1076" s="43">
        <v>0</v>
      </c>
    </row>
    <row r="1077" spans="3:69" ht="20.100000000000001" customHeight="1">
      <c r="C1077" s="16">
        <v>61031141</v>
      </c>
      <c r="D1077" s="9" t="s">
        <v>1160</v>
      </c>
      <c r="E1077" s="13">
        <v>1</v>
      </c>
      <c r="F1077" s="16">
        <v>60031141</v>
      </c>
      <c r="G1077" s="13">
        <v>0</v>
      </c>
      <c r="H1077" s="15">
        <v>0</v>
      </c>
      <c r="I1077" s="16">
        <v>60</v>
      </c>
      <c r="J1077" s="13">
        <v>0</v>
      </c>
      <c r="K1077" s="13">
        <v>0</v>
      </c>
      <c r="L1077" s="16">
        <v>0</v>
      </c>
      <c r="M1077" s="16">
        <v>0</v>
      </c>
      <c r="N1077" s="16">
        <v>1</v>
      </c>
      <c r="O1077" s="16">
        <v>0</v>
      </c>
      <c r="P1077" s="16">
        <v>0</v>
      </c>
      <c r="Q1077" s="16">
        <v>0</v>
      </c>
      <c r="R1077" s="8">
        <v>0</v>
      </c>
      <c r="S1077" s="15">
        <v>0</v>
      </c>
      <c r="T1077" s="13">
        <v>1</v>
      </c>
      <c r="U1077" s="16">
        <v>2</v>
      </c>
      <c r="V1077" s="16">
        <v>0</v>
      </c>
      <c r="W1077" s="16">
        <v>1.8</v>
      </c>
      <c r="X1077" s="16">
        <v>0</v>
      </c>
      <c r="Y1077" s="16">
        <v>0</v>
      </c>
      <c r="Z1077" s="16">
        <v>0</v>
      </c>
      <c r="AA1077" s="16">
        <v>0</v>
      </c>
      <c r="AB1077" s="16">
        <v>0</v>
      </c>
      <c r="AC1077" s="16">
        <v>0</v>
      </c>
      <c r="AD1077" s="13">
        <v>30</v>
      </c>
      <c r="AE1077" s="16">
        <v>1</v>
      </c>
      <c r="AF1077" s="16">
        <v>3</v>
      </c>
      <c r="AG1077" s="8">
        <v>2</v>
      </c>
      <c r="AH1077" s="8">
        <v>1</v>
      </c>
      <c r="AI1077" s="8">
        <v>0</v>
      </c>
      <c r="AJ1077" s="8">
        <v>6</v>
      </c>
      <c r="AK1077" s="16">
        <v>0</v>
      </c>
      <c r="AL1077" s="16">
        <v>0</v>
      </c>
      <c r="AM1077" s="16">
        <v>0</v>
      </c>
      <c r="AN1077" s="16">
        <v>0.25</v>
      </c>
      <c r="AO1077" s="16">
        <v>20000</v>
      </c>
      <c r="AP1077" s="16">
        <v>0.25</v>
      </c>
      <c r="AQ1077" s="16">
        <v>2</v>
      </c>
      <c r="AR1077" s="8">
        <v>0</v>
      </c>
      <c r="AS1077" s="16">
        <v>0</v>
      </c>
      <c r="AT1077" s="17" t="s">
        <v>161</v>
      </c>
      <c r="AU1077" s="16" t="s">
        <v>856</v>
      </c>
      <c r="AV1077" s="16">
        <v>10002001</v>
      </c>
      <c r="AW1077" s="16">
        <v>22001004</v>
      </c>
      <c r="AX1077" s="17" t="s">
        <v>1137</v>
      </c>
      <c r="AY1077" s="17" t="s">
        <v>262</v>
      </c>
      <c r="AZ1077" s="15">
        <v>0</v>
      </c>
      <c r="BA1077" s="15">
        <v>1</v>
      </c>
      <c r="BB1077" s="165" t="s">
        <v>1138</v>
      </c>
      <c r="BC1077" s="16">
        <v>0</v>
      </c>
      <c r="BD1077" s="13">
        <v>0</v>
      </c>
      <c r="BE1077" s="16">
        <v>0</v>
      </c>
      <c r="BF1077" s="16">
        <v>0</v>
      </c>
      <c r="BG1077" s="16">
        <v>0</v>
      </c>
      <c r="BH1077" s="16">
        <v>0</v>
      </c>
      <c r="BI1077" s="11">
        <v>0</v>
      </c>
      <c r="BJ1077" s="8">
        <v>0</v>
      </c>
      <c r="BK1077" s="8">
        <v>0</v>
      </c>
      <c r="BL1077" s="8">
        <v>0</v>
      </c>
      <c r="BM1077" s="8">
        <v>0</v>
      </c>
      <c r="BN1077" s="8">
        <v>0</v>
      </c>
      <c r="BO1077" s="8">
        <v>0</v>
      </c>
      <c r="BP1077" s="8">
        <v>0</v>
      </c>
      <c r="BQ1077" s="43">
        <v>0</v>
      </c>
    </row>
    <row r="1078" spans="3:69" ht="20.100000000000001" customHeight="1">
      <c r="C1078" s="16">
        <v>61031151</v>
      </c>
      <c r="D1078" s="9" t="s">
        <v>1161</v>
      </c>
      <c r="E1078" s="13">
        <v>1</v>
      </c>
      <c r="F1078" s="16">
        <v>60031151</v>
      </c>
      <c r="G1078" s="13">
        <v>0</v>
      </c>
      <c r="H1078" s="15">
        <v>0</v>
      </c>
      <c r="I1078" s="16">
        <v>60</v>
      </c>
      <c r="J1078" s="13">
        <v>0</v>
      </c>
      <c r="K1078" s="13">
        <v>0</v>
      </c>
      <c r="L1078" s="13">
        <v>0</v>
      </c>
      <c r="M1078" s="13">
        <v>0</v>
      </c>
      <c r="N1078" s="13">
        <v>1</v>
      </c>
      <c r="O1078" s="13">
        <v>0</v>
      </c>
      <c r="P1078" s="13">
        <v>0</v>
      </c>
      <c r="Q1078" s="13">
        <v>0</v>
      </c>
      <c r="R1078" s="8">
        <v>0</v>
      </c>
      <c r="S1078" s="13">
        <v>0</v>
      </c>
      <c r="T1078" s="13">
        <v>1</v>
      </c>
      <c r="U1078" s="13">
        <v>2</v>
      </c>
      <c r="V1078" s="13">
        <v>0</v>
      </c>
      <c r="W1078" s="13">
        <v>1.5</v>
      </c>
      <c r="X1078" s="16">
        <v>0</v>
      </c>
      <c r="Y1078" s="13">
        <v>1</v>
      </c>
      <c r="Z1078" s="13">
        <v>0</v>
      </c>
      <c r="AA1078" s="13">
        <v>0</v>
      </c>
      <c r="AB1078" s="13">
        <v>0</v>
      </c>
      <c r="AC1078" s="13">
        <v>0</v>
      </c>
      <c r="AD1078" s="13">
        <v>30</v>
      </c>
      <c r="AE1078" s="13">
        <v>1</v>
      </c>
      <c r="AF1078" s="55">
        <v>4</v>
      </c>
      <c r="AG1078" s="8">
        <v>2</v>
      </c>
      <c r="AH1078" s="8">
        <v>1</v>
      </c>
      <c r="AI1078" s="8">
        <v>0</v>
      </c>
      <c r="AJ1078" s="8">
        <v>6</v>
      </c>
      <c r="AK1078" s="13">
        <v>0</v>
      </c>
      <c r="AL1078" s="13">
        <v>0</v>
      </c>
      <c r="AM1078" s="13">
        <v>0</v>
      </c>
      <c r="AN1078" s="13">
        <v>0.5</v>
      </c>
      <c r="AO1078" s="13">
        <v>8000</v>
      </c>
      <c r="AP1078" s="13">
        <v>0.2</v>
      </c>
      <c r="AQ1078" s="13">
        <v>0</v>
      </c>
      <c r="AR1078" s="8">
        <v>0</v>
      </c>
      <c r="AS1078" s="16">
        <v>90001025</v>
      </c>
      <c r="AT1078" s="14" t="s">
        <v>400</v>
      </c>
      <c r="AU1078" s="16" t="s">
        <v>662</v>
      </c>
      <c r="AV1078" s="16">
        <v>10000007</v>
      </c>
      <c r="AW1078" s="16">
        <v>22001005</v>
      </c>
      <c r="AX1078" s="14" t="s">
        <v>895</v>
      </c>
      <c r="AY1078" s="13">
        <v>0</v>
      </c>
      <c r="AZ1078" s="15">
        <v>0</v>
      </c>
      <c r="BA1078" s="15">
        <v>1</v>
      </c>
      <c r="BB1078" s="165" t="s">
        <v>1140</v>
      </c>
      <c r="BC1078" s="13">
        <v>0</v>
      </c>
      <c r="BD1078" s="13">
        <v>0</v>
      </c>
      <c r="BE1078" s="13">
        <v>0</v>
      </c>
      <c r="BF1078" s="13">
        <v>0</v>
      </c>
      <c r="BG1078" s="13">
        <v>0</v>
      </c>
      <c r="BH1078" s="13">
        <v>0</v>
      </c>
      <c r="BI1078" s="11">
        <v>0</v>
      </c>
      <c r="BJ1078" s="8">
        <v>0</v>
      </c>
      <c r="BK1078" s="8">
        <v>0</v>
      </c>
      <c r="BL1078" s="8">
        <v>1000</v>
      </c>
      <c r="BM1078" s="8">
        <v>1</v>
      </c>
      <c r="BN1078" s="8">
        <v>600</v>
      </c>
      <c r="BO1078" s="8">
        <v>600</v>
      </c>
      <c r="BP1078" s="8">
        <v>0</v>
      </c>
      <c r="BQ1078" s="43">
        <v>0</v>
      </c>
    </row>
    <row r="1079" spans="3:69" ht="20.100000000000001" customHeight="1">
      <c r="C1079" s="16">
        <v>61031161</v>
      </c>
      <c r="D1079" s="9" t="s">
        <v>1162</v>
      </c>
      <c r="E1079" s="13"/>
      <c r="F1079" s="16">
        <v>60031161</v>
      </c>
      <c r="G1079" s="16">
        <v>0</v>
      </c>
      <c r="H1079" s="15">
        <v>0</v>
      </c>
      <c r="I1079" s="16">
        <v>60</v>
      </c>
      <c r="J1079" s="13">
        <v>0</v>
      </c>
      <c r="K1079" s="13">
        <v>0</v>
      </c>
      <c r="L1079" s="16">
        <v>0</v>
      </c>
      <c r="M1079" s="16">
        <v>0</v>
      </c>
      <c r="N1079" s="16">
        <v>1</v>
      </c>
      <c r="O1079" s="16">
        <v>0</v>
      </c>
      <c r="P1079" s="16">
        <v>0</v>
      </c>
      <c r="Q1079" s="16">
        <v>0</v>
      </c>
      <c r="R1079" s="8">
        <v>0</v>
      </c>
      <c r="S1079" s="15">
        <v>0</v>
      </c>
      <c r="T1079" s="13">
        <v>1</v>
      </c>
      <c r="U1079" s="16">
        <v>2</v>
      </c>
      <c r="V1079" s="16">
        <v>0</v>
      </c>
      <c r="W1079" s="16">
        <v>3</v>
      </c>
      <c r="X1079" s="16">
        <v>0</v>
      </c>
      <c r="Y1079" s="16">
        <v>0</v>
      </c>
      <c r="Z1079" s="16">
        <v>0</v>
      </c>
      <c r="AA1079" s="16">
        <v>0</v>
      </c>
      <c r="AB1079" s="16">
        <v>0</v>
      </c>
      <c r="AC1079" s="16">
        <v>0</v>
      </c>
      <c r="AD1079" s="13">
        <v>30</v>
      </c>
      <c r="AE1079" s="16">
        <v>1</v>
      </c>
      <c r="AF1079" s="16">
        <v>8</v>
      </c>
      <c r="AG1079" s="8">
        <v>2</v>
      </c>
      <c r="AH1079" s="8">
        <v>0</v>
      </c>
      <c r="AI1079" s="8">
        <v>1</v>
      </c>
      <c r="AJ1079" s="8">
        <v>0</v>
      </c>
      <c r="AK1079" s="16">
        <v>0</v>
      </c>
      <c r="AL1079" s="16">
        <v>0</v>
      </c>
      <c r="AM1079" s="16">
        <v>0</v>
      </c>
      <c r="AN1079" s="16">
        <v>0.5</v>
      </c>
      <c r="AO1079" s="16">
        <v>12000</v>
      </c>
      <c r="AP1079" s="16">
        <v>0</v>
      </c>
      <c r="AQ1079" s="16">
        <v>0</v>
      </c>
      <c r="AR1079" s="8">
        <v>0</v>
      </c>
      <c r="AS1079" s="301" t="s">
        <v>1142</v>
      </c>
      <c r="AT1079" s="17" t="s">
        <v>890</v>
      </c>
      <c r="AU1079" s="16" t="s">
        <v>856</v>
      </c>
      <c r="AV1079" s="16">
        <v>10002001</v>
      </c>
      <c r="AW1079" s="16">
        <v>22001006</v>
      </c>
      <c r="AX1079" s="17" t="s">
        <v>1143</v>
      </c>
      <c r="AY1079" s="15" t="s">
        <v>1144</v>
      </c>
      <c r="AZ1079" s="15">
        <v>0</v>
      </c>
      <c r="BA1079" s="15">
        <v>1</v>
      </c>
      <c r="BB1079" s="165" t="s">
        <v>1145</v>
      </c>
      <c r="BC1079" s="16">
        <v>0</v>
      </c>
      <c r="BD1079" s="13">
        <v>0</v>
      </c>
      <c r="BE1079" s="16">
        <v>0</v>
      </c>
      <c r="BF1079" s="16">
        <v>0</v>
      </c>
      <c r="BG1079" s="16">
        <v>0</v>
      </c>
      <c r="BH1079" s="16">
        <v>0</v>
      </c>
      <c r="BI1079" s="11">
        <v>0</v>
      </c>
      <c r="BJ1079" s="8">
        <v>0</v>
      </c>
      <c r="BK1079" s="8">
        <v>0</v>
      </c>
      <c r="BL1079" s="8">
        <v>0</v>
      </c>
      <c r="BM1079" s="8">
        <v>0</v>
      </c>
      <c r="BN1079" s="8">
        <v>0</v>
      </c>
      <c r="BO1079" s="8">
        <v>0</v>
      </c>
      <c r="BP1079" s="8">
        <v>0</v>
      </c>
      <c r="BQ1079" s="43">
        <v>0</v>
      </c>
    </row>
    <row r="1080" spans="3:69" ht="20.100000000000001" customHeight="1">
      <c r="C1080" s="158">
        <v>61031171</v>
      </c>
      <c r="D1080" s="183" t="s">
        <v>1163</v>
      </c>
      <c r="E1080" s="154">
        <v>1</v>
      </c>
      <c r="F1080" s="158">
        <v>60031171</v>
      </c>
      <c r="G1080" s="158">
        <v>0</v>
      </c>
      <c r="H1080" s="156">
        <v>0</v>
      </c>
      <c r="I1080" s="154">
        <v>42</v>
      </c>
      <c r="J1080" s="154">
        <v>2</v>
      </c>
      <c r="K1080" s="154">
        <v>0</v>
      </c>
      <c r="L1080" s="158">
        <v>0</v>
      </c>
      <c r="M1080" s="158">
        <v>0</v>
      </c>
      <c r="N1080" s="158">
        <v>1</v>
      </c>
      <c r="O1080" s="158">
        <v>0</v>
      </c>
      <c r="P1080" s="158">
        <v>0</v>
      </c>
      <c r="Q1080" s="158">
        <v>0</v>
      </c>
      <c r="R1080" s="157">
        <v>0</v>
      </c>
      <c r="S1080" s="156">
        <v>0</v>
      </c>
      <c r="T1080" s="154">
        <v>1</v>
      </c>
      <c r="U1080" s="158">
        <v>2</v>
      </c>
      <c r="V1080" s="158">
        <v>0</v>
      </c>
      <c r="W1080" s="158">
        <v>1</v>
      </c>
      <c r="X1080" s="158">
        <v>500</v>
      </c>
      <c r="Y1080" s="158">
        <v>0</v>
      </c>
      <c r="Z1080" s="158">
        <v>0</v>
      </c>
      <c r="AA1080" s="158">
        <v>0</v>
      </c>
      <c r="AB1080" s="158">
        <v>0</v>
      </c>
      <c r="AC1080" s="158">
        <v>0</v>
      </c>
      <c r="AD1080" s="158">
        <v>30</v>
      </c>
      <c r="AE1080" s="158">
        <v>1</v>
      </c>
      <c r="AF1080" s="158">
        <v>3</v>
      </c>
      <c r="AG1080" s="157">
        <v>2</v>
      </c>
      <c r="AH1080" s="157">
        <v>0</v>
      </c>
      <c r="AI1080" s="157">
        <v>0</v>
      </c>
      <c r="AJ1080" s="157">
        <v>1.5</v>
      </c>
      <c r="AK1080" s="158">
        <v>0</v>
      </c>
      <c r="AL1080" s="158">
        <v>0</v>
      </c>
      <c r="AM1080" s="158">
        <v>0</v>
      </c>
      <c r="AN1080" s="158">
        <v>0.5</v>
      </c>
      <c r="AO1080" s="158">
        <v>20000</v>
      </c>
      <c r="AP1080" s="158">
        <v>0.5</v>
      </c>
      <c r="AQ1080" s="158">
        <v>0</v>
      </c>
      <c r="AR1080" s="157">
        <v>0</v>
      </c>
      <c r="AS1080" s="307" t="s">
        <v>1142</v>
      </c>
      <c r="AT1080" s="183" t="s">
        <v>890</v>
      </c>
      <c r="AU1080" s="158" t="s">
        <v>856</v>
      </c>
      <c r="AV1080" s="158">
        <v>10002001</v>
      </c>
      <c r="AW1080" s="158">
        <v>21201090</v>
      </c>
      <c r="AX1080" s="183" t="s">
        <v>232</v>
      </c>
      <c r="AY1080" s="183" t="s">
        <v>262</v>
      </c>
      <c r="AZ1080" s="156">
        <v>0</v>
      </c>
      <c r="BA1080" s="156">
        <v>0</v>
      </c>
      <c r="BB1080" s="189" t="str">
        <f>"在脚底下立即释放法术,在此范围内的目标每秒造成"&amp;W1080*100&amp;"%攻击伤害+"&amp;X1080&amp;"点固定伤害,己方伤害提升20%,目标移动速度降低20%,持续20秒"</f>
        <v>在脚底下立即释放法术,在此范围内的目标每秒造成100%攻击伤害+500点固定伤害,己方伤害提升20%,目标移动速度降低20%,持续20秒</v>
      </c>
      <c r="BC1080" s="158">
        <v>0</v>
      </c>
      <c r="BD1080" s="154">
        <v>0</v>
      </c>
      <c r="BE1080" s="158">
        <v>0</v>
      </c>
      <c r="BF1080" s="158">
        <v>0</v>
      </c>
      <c r="BG1080" s="158">
        <v>0</v>
      </c>
      <c r="BH1080" s="158">
        <v>0</v>
      </c>
      <c r="BI1080" s="160">
        <v>0</v>
      </c>
      <c r="BJ1080" s="157">
        <v>0</v>
      </c>
      <c r="BK1080" s="157">
        <v>0</v>
      </c>
      <c r="BL1080" s="157">
        <v>0</v>
      </c>
      <c r="BM1080" s="157">
        <v>0</v>
      </c>
      <c r="BN1080" s="157">
        <v>0</v>
      </c>
      <c r="BO1080" s="157">
        <v>0</v>
      </c>
      <c r="BP1080" s="8">
        <v>0</v>
      </c>
      <c r="BQ1080" s="43">
        <v>0</v>
      </c>
    </row>
    <row r="1081" spans="3:69" ht="19.5" customHeight="1">
      <c r="C1081" s="158">
        <v>61031181</v>
      </c>
      <c r="D1081" s="182" t="s">
        <v>1164</v>
      </c>
      <c r="E1081" s="158">
        <v>1</v>
      </c>
      <c r="F1081" s="158">
        <v>60031181</v>
      </c>
      <c r="G1081" s="158">
        <v>0</v>
      </c>
      <c r="H1081" s="156">
        <v>0</v>
      </c>
      <c r="I1081" s="158">
        <v>60</v>
      </c>
      <c r="J1081" s="158">
        <v>0</v>
      </c>
      <c r="K1081" s="158">
        <v>0</v>
      </c>
      <c r="L1081" s="154">
        <v>0</v>
      </c>
      <c r="M1081" s="154">
        <v>0</v>
      </c>
      <c r="N1081" s="154">
        <v>1</v>
      </c>
      <c r="O1081" s="154">
        <v>0</v>
      </c>
      <c r="P1081" s="154">
        <v>1</v>
      </c>
      <c r="Q1081" s="154">
        <v>0</v>
      </c>
      <c r="R1081" s="157">
        <v>0</v>
      </c>
      <c r="S1081" s="154">
        <v>0</v>
      </c>
      <c r="T1081" s="154">
        <v>1</v>
      </c>
      <c r="U1081" s="154">
        <v>2</v>
      </c>
      <c r="V1081" s="154">
        <v>0</v>
      </c>
      <c r="W1081" s="154">
        <v>3</v>
      </c>
      <c r="X1081" s="154">
        <v>0</v>
      </c>
      <c r="Y1081" s="154">
        <v>1</v>
      </c>
      <c r="Z1081" s="154">
        <v>0</v>
      </c>
      <c r="AA1081" s="154">
        <v>0</v>
      </c>
      <c r="AB1081" s="154">
        <v>0</v>
      </c>
      <c r="AC1081" s="154">
        <v>0</v>
      </c>
      <c r="AD1081" s="154">
        <v>30</v>
      </c>
      <c r="AE1081" s="154">
        <v>1</v>
      </c>
      <c r="AF1081" s="154">
        <v>3</v>
      </c>
      <c r="AG1081" s="157">
        <v>0</v>
      </c>
      <c r="AH1081" s="157">
        <v>2</v>
      </c>
      <c r="AI1081" s="157">
        <v>0</v>
      </c>
      <c r="AJ1081" s="157">
        <v>2</v>
      </c>
      <c r="AK1081" s="154">
        <v>0</v>
      </c>
      <c r="AL1081" s="154">
        <v>0</v>
      </c>
      <c r="AM1081" s="154">
        <v>0</v>
      </c>
      <c r="AN1081" s="154">
        <v>2</v>
      </c>
      <c r="AO1081" s="154">
        <v>10000</v>
      </c>
      <c r="AP1081" s="154">
        <v>0.5</v>
      </c>
      <c r="AQ1081" s="154">
        <v>20</v>
      </c>
      <c r="AR1081" s="157">
        <v>0</v>
      </c>
      <c r="AS1081" s="154" t="s">
        <v>160</v>
      </c>
      <c r="AT1081" s="183" t="s">
        <v>1126</v>
      </c>
      <c r="AU1081" s="154" t="s">
        <v>351</v>
      </c>
      <c r="AV1081" s="158">
        <v>10000007</v>
      </c>
      <c r="AW1081" s="158">
        <v>21202090</v>
      </c>
      <c r="AX1081" s="183" t="s">
        <v>382</v>
      </c>
      <c r="AY1081" s="156" t="s">
        <v>1150</v>
      </c>
      <c r="AZ1081" s="156">
        <v>0</v>
      </c>
      <c r="BA1081" s="156">
        <v>1</v>
      </c>
      <c r="BB1081" s="187" t="s">
        <v>1157</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158">
        <v>61031191</v>
      </c>
      <c r="D1082" s="155" t="s">
        <v>1165</v>
      </c>
      <c r="E1082" s="158">
        <v>1</v>
      </c>
      <c r="F1082" s="158">
        <v>60031191</v>
      </c>
      <c r="G1082" s="158">
        <v>0</v>
      </c>
      <c r="H1082" s="156">
        <v>0</v>
      </c>
      <c r="I1082" s="158">
        <v>1</v>
      </c>
      <c r="J1082" s="158">
        <v>0</v>
      </c>
      <c r="K1082" s="158">
        <v>0</v>
      </c>
      <c r="L1082" s="154">
        <v>0</v>
      </c>
      <c r="M1082" s="154">
        <v>0</v>
      </c>
      <c r="N1082" s="154">
        <v>2</v>
      </c>
      <c r="O1082" s="154">
        <v>1</v>
      </c>
      <c r="P1082" s="154">
        <v>0.6</v>
      </c>
      <c r="Q1082" s="154">
        <v>0</v>
      </c>
      <c r="R1082" s="157">
        <v>0</v>
      </c>
      <c r="S1082" s="154">
        <v>0</v>
      </c>
      <c r="T1082" s="154">
        <v>1</v>
      </c>
      <c r="U1082" s="154">
        <v>2</v>
      </c>
      <c r="V1082" s="154">
        <v>0</v>
      </c>
      <c r="W1082" s="154">
        <v>0</v>
      </c>
      <c r="X1082" s="154">
        <v>0</v>
      </c>
      <c r="Y1082" s="154">
        <v>0</v>
      </c>
      <c r="Z1082" s="154">
        <v>0</v>
      </c>
      <c r="AA1082" s="154">
        <v>0</v>
      </c>
      <c r="AB1082" s="154">
        <v>0</v>
      </c>
      <c r="AC1082" s="154">
        <v>0</v>
      </c>
      <c r="AD1082" s="154">
        <v>20</v>
      </c>
      <c r="AE1082" s="154">
        <v>0</v>
      </c>
      <c r="AF1082" s="154">
        <v>0</v>
      </c>
      <c r="AG1082" s="157">
        <v>2</v>
      </c>
      <c r="AH1082" s="157">
        <v>2</v>
      </c>
      <c r="AI1082" s="157">
        <v>0</v>
      </c>
      <c r="AJ1082" s="157">
        <v>1.5</v>
      </c>
      <c r="AK1082" s="154">
        <v>0</v>
      </c>
      <c r="AL1082" s="154">
        <v>0</v>
      </c>
      <c r="AM1082" s="154">
        <v>0</v>
      </c>
      <c r="AN1082" s="154">
        <v>1</v>
      </c>
      <c r="AO1082" s="154">
        <v>3000</v>
      </c>
      <c r="AP1082" s="154">
        <v>0.5</v>
      </c>
      <c r="AQ1082" s="154">
        <v>0</v>
      </c>
      <c r="AR1082" s="157">
        <v>0</v>
      </c>
      <c r="AS1082" s="154" t="s">
        <v>160</v>
      </c>
      <c r="AT1082" s="183" t="s">
        <v>161</v>
      </c>
      <c r="AU1082" s="154" t="s">
        <v>358</v>
      </c>
      <c r="AV1082" s="158">
        <v>0</v>
      </c>
      <c r="AW1082" s="158">
        <v>21203090</v>
      </c>
      <c r="AX1082" s="155" t="s">
        <v>743</v>
      </c>
      <c r="AY1082" s="183" t="s">
        <v>1154</v>
      </c>
      <c r="AZ1082" s="156">
        <v>0</v>
      </c>
      <c r="BA1082" s="156">
        <v>0</v>
      </c>
      <c r="BB1082" s="187" t="s">
        <v>386</v>
      </c>
      <c r="BC1082" s="154">
        <v>0</v>
      </c>
      <c r="BD1082" s="154">
        <v>0</v>
      </c>
      <c r="BE1082" s="154">
        <v>0</v>
      </c>
      <c r="BF1082" s="154">
        <v>0</v>
      </c>
      <c r="BG1082" s="154">
        <v>0</v>
      </c>
      <c r="BH1082" s="154">
        <v>0</v>
      </c>
      <c r="BI1082" s="160">
        <v>0</v>
      </c>
      <c r="BJ1082" s="157">
        <v>0</v>
      </c>
      <c r="BK1082" s="157">
        <v>0</v>
      </c>
      <c r="BL1082" s="157">
        <v>0</v>
      </c>
      <c r="BM1082" s="157">
        <v>0</v>
      </c>
      <c r="BN1082" s="157">
        <v>0</v>
      </c>
      <c r="BO1082" s="157">
        <v>0</v>
      </c>
      <c r="BP1082" s="8">
        <v>0</v>
      </c>
      <c r="BQ1082" s="43">
        <v>0</v>
      </c>
    </row>
    <row r="1083" spans="3:69" ht="20.100000000000001" customHeight="1">
      <c r="C1083" s="8">
        <v>62000001</v>
      </c>
      <c r="D1083" s="9" t="s">
        <v>267</v>
      </c>
      <c r="E1083" s="8">
        <v>1</v>
      </c>
      <c r="F1083" s="8">
        <v>10001</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0</v>
      </c>
      <c r="X1083" s="8">
        <v>0</v>
      </c>
      <c r="Y1083" s="8">
        <v>0</v>
      </c>
      <c r="Z1083" s="8">
        <v>0</v>
      </c>
      <c r="AA1083" s="8">
        <v>0</v>
      </c>
      <c r="AB1083" s="8">
        <v>1</v>
      </c>
      <c r="AC1083" s="8">
        <v>0</v>
      </c>
      <c r="AD1083" s="8">
        <v>25</v>
      </c>
      <c r="AE1083" s="8">
        <v>0</v>
      </c>
      <c r="AF1083" s="8">
        <v>0</v>
      </c>
      <c r="AG1083" s="8">
        <v>2</v>
      </c>
      <c r="AH1083" s="8">
        <v>1</v>
      </c>
      <c r="AI1083" s="8">
        <v>0</v>
      </c>
      <c r="AJ1083" s="8">
        <v>0</v>
      </c>
      <c r="AK1083" s="8">
        <v>0</v>
      </c>
      <c r="AL1083" s="8">
        <v>0</v>
      </c>
      <c r="AM1083" s="8">
        <v>0</v>
      </c>
      <c r="AN1083" s="8">
        <v>0</v>
      </c>
      <c r="AO1083" s="8">
        <v>1000</v>
      </c>
      <c r="AP1083" s="8">
        <v>0</v>
      </c>
      <c r="AQ1083" s="8">
        <v>0</v>
      </c>
      <c r="AR1083" s="8">
        <v>92000003</v>
      </c>
      <c r="AS1083" s="8" t="s">
        <v>160</v>
      </c>
      <c r="AT1083" s="9" t="s">
        <v>161</v>
      </c>
      <c r="AU1083" s="8" t="s">
        <v>986</v>
      </c>
      <c r="AV1083" s="8">
        <v>0</v>
      </c>
      <c r="AW1083" s="8">
        <v>40000003</v>
      </c>
      <c r="AX1083" s="9" t="s">
        <v>162</v>
      </c>
      <c r="AY1083" s="9" t="s">
        <v>160</v>
      </c>
      <c r="AZ1083" s="8">
        <v>0</v>
      </c>
      <c r="BA1083" s="8">
        <v>0</v>
      </c>
      <c r="BB1083" s="34" t="s">
        <v>1166</v>
      </c>
      <c r="BC1083" s="8">
        <v>0</v>
      </c>
      <c r="BD1083" s="8">
        <v>0</v>
      </c>
      <c r="BE1083" s="8">
        <v>0</v>
      </c>
      <c r="BF1083" s="8">
        <v>0</v>
      </c>
      <c r="BG1083" s="8">
        <v>0</v>
      </c>
      <c r="BH1083" s="8">
        <v>0</v>
      </c>
      <c r="BI1083" s="168">
        <v>0</v>
      </c>
      <c r="BJ1083" s="8">
        <v>1</v>
      </c>
      <c r="BK1083" s="8">
        <v>0</v>
      </c>
      <c r="BL1083" s="8">
        <v>0</v>
      </c>
      <c r="BM1083" s="8">
        <v>0</v>
      </c>
      <c r="BN1083" s="8">
        <v>0</v>
      </c>
      <c r="BO1083" s="8">
        <v>0</v>
      </c>
      <c r="BP1083" s="8">
        <v>0</v>
      </c>
      <c r="BQ1083" s="43">
        <v>0</v>
      </c>
    </row>
    <row r="1084" spans="3:69" ht="20.100000000000001" customHeight="1">
      <c r="C1084" s="8">
        <v>62000002</v>
      </c>
      <c r="D1084" s="9" t="s">
        <v>1167</v>
      </c>
      <c r="E1084" s="8">
        <v>1</v>
      </c>
      <c r="F1084" s="8">
        <v>10002</v>
      </c>
      <c r="G1084" s="8">
        <v>0</v>
      </c>
      <c r="H1084" s="8">
        <v>0</v>
      </c>
      <c r="I1084" s="8">
        <v>1</v>
      </c>
      <c r="J1084" s="8">
        <v>0</v>
      </c>
      <c r="K1084" s="13">
        <v>0</v>
      </c>
      <c r="L1084" s="8">
        <v>0</v>
      </c>
      <c r="M1084" s="8">
        <v>0</v>
      </c>
      <c r="N1084" s="8">
        <v>1</v>
      </c>
      <c r="O1084" s="8">
        <v>0</v>
      </c>
      <c r="P1084" s="8">
        <v>0</v>
      </c>
      <c r="Q1084" s="8">
        <v>0</v>
      </c>
      <c r="R1084" s="8">
        <v>0</v>
      </c>
      <c r="S1084" s="8">
        <v>0</v>
      </c>
      <c r="T1084" s="8">
        <v>1</v>
      </c>
      <c r="U1084" s="8">
        <v>2</v>
      </c>
      <c r="V1084" s="8">
        <v>0</v>
      </c>
      <c r="W1084" s="8">
        <v>3</v>
      </c>
      <c r="X1084" s="8">
        <v>0</v>
      </c>
      <c r="Y1084" s="8">
        <v>0</v>
      </c>
      <c r="Z1084" s="8">
        <v>0</v>
      </c>
      <c r="AA1084" s="8">
        <v>0</v>
      </c>
      <c r="AB1084" s="8">
        <v>0</v>
      </c>
      <c r="AC1084" s="8">
        <v>0</v>
      </c>
      <c r="AD1084" s="8">
        <v>7</v>
      </c>
      <c r="AE1084" s="8">
        <v>0</v>
      </c>
      <c r="AF1084" s="8">
        <v>0</v>
      </c>
      <c r="AG1084" s="8">
        <v>7</v>
      </c>
      <c r="AH1084" s="8">
        <v>0</v>
      </c>
      <c r="AI1084" s="8">
        <v>0</v>
      </c>
      <c r="AJ1084" s="8">
        <v>6</v>
      </c>
      <c r="AK1084" s="8">
        <v>0</v>
      </c>
      <c r="AL1084" s="8">
        <v>0</v>
      </c>
      <c r="AM1084" s="8">
        <v>0</v>
      </c>
      <c r="AN1084" s="8">
        <v>0.5</v>
      </c>
      <c r="AO1084" s="8">
        <v>1000</v>
      </c>
      <c r="AP1084" s="8">
        <v>0</v>
      </c>
      <c r="AQ1084" s="8">
        <v>0</v>
      </c>
      <c r="AR1084" s="8">
        <v>0</v>
      </c>
      <c r="AS1084" s="8">
        <v>0</v>
      </c>
      <c r="AT1084" s="9" t="s">
        <v>199</v>
      </c>
      <c r="AU1084" s="8" t="s">
        <v>941</v>
      </c>
      <c r="AV1084" s="8" t="s">
        <v>160</v>
      </c>
      <c r="AW1084" s="8" t="s">
        <v>1168</v>
      </c>
      <c r="AX1084" s="9" t="s">
        <v>162</v>
      </c>
      <c r="AY1084" s="8">
        <v>0</v>
      </c>
      <c r="AZ1084" s="8">
        <v>0</v>
      </c>
      <c r="BA1084" s="8">
        <v>0</v>
      </c>
      <c r="BB1084" s="34" t="s">
        <v>1169</v>
      </c>
      <c r="BC1084" s="8">
        <v>0</v>
      </c>
      <c r="BD1084" s="8">
        <v>0</v>
      </c>
      <c r="BE1084" s="8">
        <v>0</v>
      </c>
      <c r="BF1084" s="8">
        <v>0</v>
      </c>
      <c r="BG1084" s="8">
        <v>0</v>
      </c>
      <c r="BH1084" s="8">
        <v>0</v>
      </c>
      <c r="BI1084" s="168">
        <v>0</v>
      </c>
      <c r="BJ1084" s="8">
        <v>0</v>
      </c>
      <c r="BK1084" s="8">
        <v>0</v>
      </c>
      <c r="BL1084" s="8">
        <v>0</v>
      </c>
      <c r="BM1084" s="8">
        <v>0</v>
      </c>
      <c r="BN1084" s="8">
        <v>0</v>
      </c>
      <c r="BO1084" s="8">
        <v>0</v>
      </c>
      <c r="BP1084" s="8">
        <v>0</v>
      </c>
      <c r="BQ1084" s="43">
        <v>0</v>
      </c>
    </row>
    <row r="1085" spans="3:69" ht="20.100000000000001" customHeight="1">
      <c r="C1085" s="63">
        <v>62000003</v>
      </c>
      <c r="D1085" s="112" t="s">
        <v>389</v>
      </c>
      <c r="E1085" s="63">
        <v>1</v>
      </c>
      <c r="F1085" s="63">
        <v>10011</v>
      </c>
      <c r="G1085" s="63">
        <v>0</v>
      </c>
      <c r="H1085" s="63">
        <v>0</v>
      </c>
      <c r="I1085" s="63">
        <v>1</v>
      </c>
      <c r="J1085" s="63">
        <v>0</v>
      </c>
      <c r="K1085" s="55">
        <v>0</v>
      </c>
      <c r="L1085" s="63">
        <v>0</v>
      </c>
      <c r="M1085" s="63">
        <v>0</v>
      </c>
      <c r="N1085" s="63">
        <v>2</v>
      </c>
      <c r="O1085" s="63">
        <v>1</v>
      </c>
      <c r="P1085" s="63">
        <v>0.1</v>
      </c>
      <c r="Q1085" s="63">
        <v>0</v>
      </c>
      <c r="R1085" s="63">
        <v>0</v>
      </c>
      <c r="S1085" s="63">
        <v>0</v>
      </c>
      <c r="T1085" s="63">
        <v>1</v>
      </c>
      <c r="U1085" s="63">
        <v>2</v>
      </c>
      <c r="V1085" s="63">
        <v>0</v>
      </c>
      <c r="W1085" s="63">
        <v>2.5</v>
      </c>
      <c r="X1085" s="63">
        <v>0</v>
      </c>
      <c r="Y1085" s="63">
        <v>0</v>
      </c>
      <c r="Z1085" s="63">
        <v>0</v>
      </c>
      <c r="AA1085" s="63">
        <v>0</v>
      </c>
      <c r="AB1085" s="63">
        <v>1</v>
      </c>
      <c r="AC1085" s="63">
        <v>0</v>
      </c>
      <c r="AD1085" s="63">
        <v>9</v>
      </c>
      <c r="AE1085" s="63">
        <v>2</v>
      </c>
      <c r="AF1085" s="63" t="s">
        <v>169</v>
      </c>
      <c r="AG1085" s="63">
        <v>2</v>
      </c>
      <c r="AH1085" s="63">
        <v>2</v>
      </c>
      <c r="AI1085" s="8">
        <v>0</v>
      </c>
      <c r="AJ1085" s="63">
        <v>1.5</v>
      </c>
      <c r="AK1085" s="63">
        <v>0</v>
      </c>
      <c r="AL1085" s="63">
        <v>0</v>
      </c>
      <c r="AM1085" s="63">
        <v>0</v>
      </c>
      <c r="AN1085" s="63">
        <v>1</v>
      </c>
      <c r="AO1085" s="63">
        <v>3000</v>
      </c>
      <c r="AP1085" s="63">
        <v>0.5</v>
      </c>
      <c r="AQ1085" s="63">
        <v>0</v>
      </c>
      <c r="AR1085" s="63">
        <v>0</v>
      </c>
      <c r="AS1085" s="63" t="s">
        <v>160</v>
      </c>
      <c r="AT1085" s="112" t="s">
        <v>216</v>
      </c>
      <c r="AU1085" s="63" t="s">
        <v>358</v>
      </c>
      <c r="AV1085" s="63">
        <v>10000007</v>
      </c>
      <c r="AW1085" s="63">
        <v>21000110</v>
      </c>
      <c r="AX1085" s="112" t="s">
        <v>162</v>
      </c>
      <c r="AY1085" s="63">
        <v>0</v>
      </c>
      <c r="AZ1085" s="63">
        <v>0</v>
      </c>
      <c r="BA1085" s="63">
        <v>0</v>
      </c>
      <c r="BB1085" s="201" t="s">
        <v>1170</v>
      </c>
      <c r="BC1085" s="63">
        <v>0</v>
      </c>
      <c r="BD1085" s="63">
        <v>0</v>
      </c>
      <c r="BE1085" s="63">
        <v>0</v>
      </c>
      <c r="BF1085" s="63">
        <v>0</v>
      </c>
      <c r="BG1085" s="63">
        <v>0</v>
      </c>
      <c r="BH1085" s="63">
        <v>0</v>
      </c>
      <c r="BI1085" s="120">
        <v>0</v>
      </c>
      <c r="BJ1085" s="8">
        <v>0</v>
      </c>
      <c r="BK1085" s="8">
        <v>0</v>
      </c>
      <c r="BL1085" s="8">
        <v>0</v>
      </c>
      <c r="BM1085" s="8">
        <v>0</v>
      </c>
      <c r="BN1085" s="8">
        <v>0</v>
      </c>
      <c r="BO1085" s="8">
        <v>0</v>
      </c>
      <c r="BP1085" s="8">
        <v>0</v>
      </c>
      <c r="BQ1085" s="43">
        <v>0</v>
      </c>
    </row>
    <row r="1086" spans="3:69" ht="20.100000000000001" customHeight="1">
      <c r="C1086" s="8">
        <v>62000004</v>
      </c>
      <c r="D1086" s="9" t="s">
        <v>1171</v>
      </c>
      <c r="E1086" s="8">
        <v>1</v>
      </c>
      <c r="F1086" s="8">
        <v>10013</v>
      </c>
      <c r="G1086" s="8">
        <v>0</v>
      </c>
      <c r="H1086" s="8">
        <v>0</v>
      </c>
      <c r="I1086" s="8">
        <v>1</v>
      </c>
      <c r="J1086" s="8">
        <v>0</v>
      </c>
      <c r="K1086" s="13">
        <v>0</v>
      </c>
      <c r="L1086" s="8">
        <v>0</v>
      </c>
      <c r="M1086" s="8">
        <v>0</v>
      </c>
      <c r="N1086" s="8">
        <v>1</v>
      </c>
      <c r="O1086" s="8">
        <v>0</v>
      </c>
      <c r="P1086" s="8">
        <v>0</v>
      </c>
      <c r="Q1086" s="8">
        <v>0</v>
      </c>
      <c r="R1086" s="8">
        <v>0</v>
      </c>
      <c r="S1086" s="8">
        <v>0</v>
      </c>
      <c r="T1086" s="8">
        <v>1</v>
      </c>
      <c r="U1086" s="8">
        <v>2</v>
      </c>
      <c r="V1086" s="8">
        <v>0</v>
      </c>
      <c r="W1086" s="8">
        <v>0</v>
      </c>
      <c r="X1086" s="8">
        <v>0</v>
      </c>
      <c r="Y1086" s="8">
        <v>0</v>
      </c>
      <c r="Z1086" s="8">
        <v>0</v>
      </c>
      <c r="AA1086" s="8">
        <v>0</v>
      </c>
      <c r="AB1086" s="8">
        <v>1</v>
      </c>
      <c r="AC1086" s="8">
        <v>0</v>
      </c>
      <c r="AD1086" s="8">
        <v>18</v>
      </c>
      <c r="AE1086" s="8">
        <v>0</v>
      </c>
      <c r="AF1086" s="8">
        <v>0</v>
      </c>
      <c r="AG1086" s="8">
        <v>2</v>
      </c>
      <c r="AH1086" s="8">
        <v>0</v>
      </c>
      <c r="AI1086" s="8">
        <v>0</v>
      </c>
      <c r="AJ1086" s="8">
        <v>0</v>
      </c>
      <c r="AK1086" s="8">
        <v>0</v>
      </c>
      <c r="AL1086" s="8">
        <v>0</v>
      </c>
      <c r="AM1086" s="8">
        <v>0</v>
      </c>
      <c r="AN1086" s="8">
        <v>0.5</v>
      </c>
      <c r="AO1086" s="8">
        <v>1000</v>
      </c>
      <c r="AP1086" s="8">
        <v>0.5</v>
      </c>
      <c r="AQ1086" s="8">
        <v>0</v>
      </c>
      <c r="AR1086" s="293" t="s">
        <v>1172</v>
      </c>
      <c r="AS1086" s="8" t="s">
        <v>160</v>
      </c>
      <c r="AT1086" s="9" t="s">
        <v>161</v>
      </c>
      <c r="AU1086" s="8" t="s">
        <v>1091</v>
      </c>
      <c r="AV1086" s="8">
        <v>0</v>
      </c>
      <c r="AW1086" s="8">
        <v>0</v>
      </c>
      <c r="AX1086" s="9" t="s">
        <v>162</v>
      </c>
      <c r="AY1086" s="9" t="s">
        <v>160</v>
      </c>
      <c r="AZ1086" s="8">
        <v>0</v>
      </c>
      <c r="BA1086" s="8">
        <v>0</v>
      </c>
      <c r="BB1086" s="34" t="s">
        <v>1173</v>
      </c>
      <c r="BC1086" s="8">
        <v>0</v>
      </c>
      <c r="BD1086" s="8">
        <v>0</v>
      </c>
      <c r="BE1086" s="8">
        <v>0</v>
      </c>
      <c r="BF1086" s="8">
        <v>0</v>
      </c>
      <c r="BG1086" s="8">
        <v>0</v>
      </c>
      <c r="BH1086" s="8">
        <v>0</v>
      </c>
      <c r="BI1086" s="168">
        <v>0</v>
      </c>
      <c r="BJ1086" s="8">
        <v>1</v>
      </c>
      <c r="BK1086" s="8">
        <v>0</v>
      </c>
      <c r="BL1086" s="8">
        <v>0</v>
      </c>
      <c r="BM1086" s="8">
        <v>0</v>
      </c>
      <c r="BN1086" s="8">
        <v>0</v>
      </c>
      <c r="BO1086" s="8">
        <v>0</v>
      </c>
      <c r="BP1086" s="8">
        <v>0</v>
      </c>
      <c r="BQ1086" s="43">
        <v>0</v>
      </c>
    </row>
    <row r="1087" spans="3:69" ht="20.100000000000001" customHeight="1">
      <c r="C1087" s="63">
        <v>62000005</v>
      </c>
      <c r="D1087" s="112" t="s">
        <v>1174</v>
      </c>
      <c r="E1087" s="63">
        <v>1</v>
      </c>
      <c r="F1087" s="63">
        <v>10031</v>
      </c>
      <c r="G1087" s="63">
        <v>0</v>
      </c>
      <c r="H1087" s="63">
        <v>0</v>
      </c>
      <c r="I1087" s="63">
        <v>1</v>
      </c>
      <c r="J1087" s="63">
        <v>0</v>
      </c>
      <c r="K1087" s="55">
        <v>0</v>
      </c>
      <c r="L1087" s="63">
        <v>0</v>
      </c>
      <c r="M1087" s="63">
        <v>0</v>
      </c>
      <c r="N1087" s="63">
        <v>2</v>
      </c>
      <c r="O1087" s="63">
        <v>3</v>
      </c>
      <c r="P1087" s="63">
        <v>0.15</v>
      </c>
      <c r="Q1087" s="63">
        <v>0</v>
      </c>
      <c r="R1087" s="63">
        <v>0</v>
      </c>
      <c r="S1087" s="63">
        <v>0</v>
      </c>
      <c r="T1087" s="63">
        <v>1</v>
      </c>
      <c r="U1087" s="63">
        <v>2</v>
      </c>
      <c r="V1087" s="63">
        <v>0</v>
      </c>
      <c r="W1087" s="63">
        <v>0</v>
      </c>
      <c r="X1087" s="63">
        <v>0</v>
      </c>
      <c r="Y1087" s="63">
        <v>0</v>
      </c>
      <c r="Z1087" s="63">
        <v>0</v>
      </c>
      <c r="AA1087" s="63">
        <v>0</v>
      </c>
      <c r="AB1087" s="63">
        <v>1</v>
      </c>
      <c r="AC1087" s="63">
        <v>0</v>
      </c>
      <c r="AD1087" s="63">
        <v>40</v>
      </c>
      <c r="AE1087" s="63">
        <v>0</v>
      </c>
      <c r="AF1087" s="63">
        <v>0</v>
      </c>
      <c r="AG1087" s="63">
        <v>2</v>
      </c>
      <c r="AH1087" s="63">
        <v>0</v>
      </c>
      <c r="AI1087" s="8">
        <v>0</v>
      </c>
      <c r="AJ1087" s="63">
        <v>0</v>
      </c>
      <c r="AK1087" s="63">
        <v>0</v>
      </c>
      <c r="AL1087" s="63">
        <v>0</v>
      </c>
      <c r="AM1087" s="63">
        <v>0</v>
      </c>
      <c r="AN1087" s="63">
        <v>0</v>
      </c>
      <c r="AO1087" s="63">
        <v>1000</v>
      </c>
      <c r="AP1087" s="63">
        <v>0.5</v>
      </c>
      <c r="AQ1087" s="63">
        <v>0</v>
      </c>
      <c r="AR1087" s="63">
        <v>80001064</v>
      </c>
      <c r="AS1087" s="63" t="s">
        <v>160</v>
      </c>
      <c r="AT1087" s="112"/>
      <c r="AU1087" s="63" t="s">
        <v>249</v>
      </c>
      <c r="AV1087" s="63">
        <v>0</v>
      </c>
      <c r="AW1087" s="63">
        <v>0</v>
      </c>
      <c r="AX1087" s="112" t="s">
        <v>162</v>
      </c>
      <c r="AY1087" s="112" t="s">
        <v>160</v>
      </c>
      <c r="AZ1087" s="63">
        <v>0</v>
      </c>
      <c r="BA1087" s="63">
        <v>0</v>
      </c>
      <c r="BB1087" s="201" t="s">
        <v>1175</v>
      </c>
      <c r="BC1087" s="63">
        <v>0</v>
      </c>
      <c r="BD1087" s="63">
        <v>0</v>
      </c>
      <c r="BE1087" s="63">
        <v>0</v>
      </c>
      <c r="BF1087" s="63">
        <v>0</v>
      </c>
      <c r="BG1087" s="63">
        <v>0</v>
      </c>
      <c r="BH1087" s="63">
        <v>0</v>
      </c>
      <c r="BI1087" s="120">
        <v>0</v>
      </c>
      <c r="BJ1087" s="8">
        <v>1</v>
      </c>
      <c r="BK1087" s="8">
        <v>0</v>
      </c>
      <c r="BL1087" s="8">
        <v>0</v>
      </c>
      <c r="BM1087" s="8">
        <v>0</v>
      </c>
      <c r="BN1087" s="8">
        <v>0</v>
      </c>
      <c r="BO1087" s="8">
        <v>0</v>
      </c>
      <c r="BP1087" s="8">
        <v>0</v>
      </c>
      <c r="BQ1087" s="43">
        <v>0</v>
      </c>
    </row>
    <row r="1088" spans="3:69" ht="20.100000000000001" customHeight="1">
      <c r="C1088" s="8">
        <v>62000006</v>
      </c>
      <c r="D1088" s="9" t="s">
        <v>485</v>
      </c>
      <c r="E1088" s="8">
        <v>1</v>
      </c>
      <c r="F1088" s="8">
        <v>10032</v>
      </c>
      <c r="G1088" s="8">
        <v>0</v>
      </c>
      <c r="H1088" s="8">
        <v>0</v>
      </c>
      <c r="I1088" s="8">
        <v>1</v>
      </c>
      <c r="J1088" s="8">
        <v>0</v>
      </c>
      <c r="K1088" s="13">
        <v>0</v>
      </c>
      <c r="L1088" s="8">
        <v>0</v>
      </c>
      <c r="M1088" s="8">
        <v>0</v>
      </c>
      <c r="N1088" s="8">
        <v>1</v>
      </c>
      <c r="O1088" s="8">
        <v>0</v>
      </c>
      <c r="P1088" s="8">
        <v>0</v>
      </c>
      <c r="Q1088" s="8">
        <v>0</v>
      </c>
      <c r="R1088" s="8">
        <v>0</v>
      </c>
      <c r="S1088" s="8">
        <v>0</v>
      </c>
      <c r="T1088" s="8">
        <v>1</v>
      </c>
      <c r="U1088" s="8">
        <v>2</v>
      </c>
      <c r="V1088" s="8">
        <v>0</v>
      </c>
      <c r="W1088" s="8">
        <v>3</v>
      </c>
      <c r="X1088" s="8">
        <v>0</v>
      </c>
      <c r="Y1088" s="8">
        <v>0</v>
      </c>
      <c r="Z1088" s="8">
        <v>0</v>
      </c>
      <c r="AA1088" s="8">
        <v>0</v>
      </c>
      <c r="AB1088" s="8">
        <v>0</v>
      </c>
      <c r="AC1088" s="8">
        <v>0</v>
      </c>
      <c r="AD1088" s="8">
        <v>7</v>
      </c>
      <c r="AE1088" s="8">
        <v>0</v>
      </c>
      <c r="AF1088" s="8">
        <v>0</v>
      </c>
      <c r="AG1088" s="8">
        <v>7</v>
      </c>
      <c r="AH1088" s="8">
        <v>0</v>
      </c>
      <c r="AI1088" s="8">
        <v>0</v>
      </c>
      <c r="AJ1088" s="8">
        <v>6</v>
      </c>
      <c r="AK1088" s="8">
        <v>0</v>
      </c>
      <c r="AL1088" s="8">
        <v>0</v>
      </c>
      <c r="AM1088" s="8">
        <v>0</v>
      </c>
      <c r="AN1088" s="8">
        <v>0.5</v>
      </c>
      <c r="AO1088" s="8">
        <v>1000</v>
      </c>
      <c r="AP1088" s="8">
        <v>0</v>
      </c>
      <c r="AQ1088" s="8">
        <v>0</v>
      </c>
      <c r="AR1088" s="8">
        <v>0</v>
      </c>
      <c r="AS1088" s="8" t="s">
        <v>160</v>
      </c>
      <c r="AT1088" s="9" t="s">
        <v>199</v>
      </c>
      <c r="AU1088" s="8" t="s">
        <v>941</v>
      </c>
      <c r="AV1088" s="8" t="s">
        <v>160</v>
      </c>
      <c r="AW1088" s="8" t="s">
        <v>1168</v>
      </c>
      <c r="AX1088" s="9" t="s">
        <v>162</v>
      </c>
      <c r="AY1088" s="8">
        <v>0</v>
      </c>
      <c r="AZ1088" s="8" t="s">
        <v>1176</v>
      </c>
      <c r="BA1088" s="8">
        <v>0</v>
      </c>
      <c r="BB1088" s="34" t="s">
        <v>1177</v>
      </c>
      <c r="BC1088" s="8">
        <v>0</v>
      </c>
      <c r="BD1088" s="8">
        <v>0</v>
      </c>
      <c r="BE1088" s="8">
        <v>0</v>
      </c>
      <c r="BF1088" s="8">
        <v>0</v>
      </c>
      <c r="BG1088" s="8">
        <v>0</v>
      </c>
      <c r="BH1088" s="8">
        <v>0</v>
      </c>
      <c r="BI1088" s="168">
        <v>0</v>
      </c>
      <c r="BJ1088" s="8">
        <v>0</v>
      </c>
      <c r="BK1088" s="8">
        <v>0</v>
      </c>
      <c r="BL1088" s="8">
        <v>0</v>
      </c>
      <c r="BM1088" s="8">
        <v>0</v>
      </c>
      <c r="BN1088" s="8">
        <v>0</v>
      </c>
      <c r="BO1088" s="8">
        <v>0</v>
      </c>
      <c r="BP1088" s="8">
        <v>0</v>
      </c>
      <c r="BQ1088" s="43">
        <v>0</v>
      </c>
    </row>
    <row r="1089" spans="3:69" ht="20.100000000000001" customHeight="1">
      <c r="C1089" s="197">
        <v>62000007</v>
      </c>
      <c r="D1089" s="198" t="s">
        <v>267</v>
      </c>
      <c r="E1089" s="197">
        <v>1</v>
      </c>
      <c r="F1089" s="197">
        <v>10041</v>
      </c>
      <c r="G1089" s="197">
        <v>0</v>
      </c>
      <c r="H1089" s="197">
        <v>0</v>
      </c>
      <c r="I1089" s="197">
        <v>1</v>
      </c>
      <c r="J1089" s="197">
        <v>0</v>
      </c>
      <c r="K1089" s="197">
        <v>0</v>
      </c>
      <c r="L1089" s="197">
        <v>0</v>
      </c>
      <c r="M1089" s="197">
        <v>0</v>
      </c>
      <c r="N1089" s="197">
        <v>2</v>
      </c>
      <c r="O1089" s="197">
        <v>1</v>
      </c>
      <c r="P1089" s="197">
        <v>0.2</v>
      </c>
      <c r="Q1089" s="197">
        <v>0</v>
      </c>
      <c r="R1089" s="197">
        <v>0</v>
      </c>
      <c r="S1089" s="197">
        <v>0</v>
      </c>
      <c r="T1089" s="197">
        <v>1</v>
      </c>
      <c r="U1089" s="197">
        <v>2</v>
      </c>
      <c r="V1089" s="197">
        <v>0</v>
      </c>
      <c r="W1089" s="197">
        <v>0</v>
      </c>
      <c r="X1089" s="197">
        <v>0</v>
      </c>
      <c r="Y1089" s="197">
        <v>0</v>
      </c>
      <c r="Z1089" s="197">
        <v>0</v>
      </c>
      <c r="AA1089" s="197">
        <v>0</v>
      </c>
      <c r="AB1089" s="197">
        <v>1</v>
      </c>
      <c r="AC1089" s="197">
        <v>0</v>
      </c>
      <c r="AD1089" s="197">
        <v>1</v>
      </c>
      <c r="AE1089" s="197">
        <v>0</v>
      </c>
      <c r="AF1089" s="197">
        <v>0</v>
      </c>
      <c r="AG1089" s="197">
        <v>2</v>
      </c>
      <c r="AH1089" s="197">
        <v>0</v>
      </c>
      <c r="AI1089" s="197">
        <v>0</v>
      </c>
      <c r="AJ1089" s="197">
        <v>0</v>
      </c>
      <c r="AK1089" s="197">
        <v>0</v>
      </c>
      <c r="AL1089" s="197">
        <v>0</v>
      </c>
      <c r="AM1089" s="197">
        <v>0</v>
      </c>
      <c r="AN1089" s="197">
        <v>0</v>
      </c>
      <c r="AO1089" s="197">
        <v>1000</v>
      </c>
      <c r="AP1089" s="197">
        <v>0</v>
      </c>
      <c r="AQ1089" s="197">
        <v>0</v>
      </c>
      <c r="AR1089" s="197">
        <v>92000005</v>
      </c>
      <c r="AS1089" s="197" t="s">
        <v>160</v>
      </c>
      <c r="AT1089" s="198" t="s">
        <v>161</v>
      </c>
      <c r="AU1089" s="197" t="s">
        <v>986</v>
      </c>
      <c r="AV1089" s="197">
        <v>0</v>
      </c>
      <c r="AW1089" s="197">
        <v>40000003</v>
      </c>
      <c r="AX1089" s="198" t="s">
        <v>162</v>
      </c>
      <c r="AY1089" s="197" t="s">
        <v>160</v>
      </c>
      <c r="AZ1089" s="197">
        <v>0</v>
      </c>
      <c r="BA1089" s="197">
        <v>0</v>
      </c>
      <c r="BB1089" s="202" t="s">
        <v>1178</v>
      </c>
      <c r="BC1089" s="197">
        <v>0</v>
      </c>
      <c r="BD1089" s="197">
        <v>0</v>
      </c>
      <c r="BE1089" s="197">
        <v>0</v>
      </c>
      <c r="BF1089" s="197">
        <v>0</v>
      </c>
      <c r="BG1089" s="197">
        <v>0</v>
      </c>
      <c r="BH1089" s="197">
        <v>0</v>
      </c>
      <c r="BI1089" s="204">
        <v>0</v>
      </c>
      <c r="BJ1089" s="197">
        <v>1</v>
      </c>
      <c r="BK1089" s="8">
        <v>0</v>
      </c>
      <c r="BL1089" s="8">
        <v>0</v>
      </c>
      <c r="BM1089" s="8">
        <v>0</v>
      </c>
      <c r="BN1089" s="8">
        <v>0</v>
      </c>
      <c r="BO1089" s="8">
        <v>0</v>
      </c>
      <c r="BP1089" s="8">
        <v>0</v>
      </c>
      <c r="BQ1089" s="43">
        <v>0</v>
      </c>
    </row>
    <row r="1090" spans="3:69" ht="20.100000000000001" customHeight="1">
      <c r="C1090" s="63">
        <v>62000008</v>
      </c>
      <c r="D1090" s="112" t="s">
        <v>1179</v>
      </c>
      <c r="E1090" s="63">
        <v>1</v>
      </c>
      <c r="F1090" s="63">
        <v>10042</v>
      </c>
      <c r="G1090" s="63">
        <v>0</v>
      </c>
      <c r="H1090" s="63">
        <v>0</v>
      </c>
      <c r="I1090" s="63">
        <v>1</v>
      </c>
      <c r="J1090" s="63">
        <v>0</v>
      </c>
      <c r="K1090" s="55">
        <v>0</v>
      </c>
      <c r="L1090" s="63">
        <v>0</v>
      </c>
      <c r="M1090" s="63">
        <v>0</v>
      </c>
      <c r="N1090" s="63">
        <v>2</v>
      </c>
      <c r="O1090" s="63">
        <v>2</v>
      </c>
      <c r="P1090" s="63">
        <v>0.3</v>
      </c>
      <c r="Q1090" s="63">
        <v>0</v>
      </c>
      <c r="R1090" s="63">
        <v>0</v>
      </c>
      <c r="S1090" s="63">
        <v>0</v>
      </c>
      <c r="T1090" s="63">
        <v>1</v>
      </c>
      <c r="U1090" s="63">
        <v>2</v>
      </c>
      <c r="V1090" s="63">
        <v>0</v>
      </c>
      <c r="W1090" s="63">
        <v>0</v>
      </c>
      <c r="X1090" s="63">
        <v>0</v>
      </c>
      <c r="Y1090" s="63">
        <v>0</v>
      </c>
      <c r="Z1090" s="63">
        <v>0</v>
      </c>
      <c r="AA1090" s="63">
        <v>0</v>
      </c>
      <c r="AB1090" s="63">
        <v>1</v>
      </c>
      <c r="AC1090" s="63">
        <v>0</v>
      </c>
      <c r="AD1090" s="63">
        <v>30</v>
      </c>
      <c r="AE1090" s="63">
        <v>0</v>
      </c>
      <c r="AF1090" s="63">
        <v>0</v>
      </c>
      <c r="AG1090" s="63">
        <v>2</v>
      </c>
      <c r="AH1090" s="63">
        <v>0</v>
      </c>
      <c r="AI1090" s="8">
        <v>0</v>
      </c>
      <c r="AJ1090" s="63">
        <v>0</v>
      </c>
      <c r="AK1090" s="63">
        <v>0</v>
      </c>
      <c r="AL1090" s="63">
        <v>0</v>
      </c>
      <c r="AM1090" s="63">
        <v>0</v>
      </c>
      <c r="AN1090" s="63">
        <v>0</v>
      </c>
      <c r="AO1090" s="63">
        <v>1000</v>
      </c>
      <c r="AP1090" s="63">
        <v>0.5</v>
      </c>
      <c r="AQ1090" s="63">
        <v>0</v>
      </c>
      <c r="AR1090" s="294" t="s">
        <v>1180</v>
      </c>
      <c r="AS1090" s="63" t="s">
        <v>160</v>
      </c>
      <c r="AT1090" s="112" t="s">
        <v>161</v>
      </c>
      <c r="AU1090" s="63" t="s">
        <v>986</v>
      </c>
      <c r="AV1090" s="63">
        <v>0</v>
      </c>
      <c r="AW1090" s="60">
        <v>21030020</v>
      </c>
      <c r="AX1090" s="112" t="s">
        <v>162</v>
      </c>
      <c r="AY1090" s="112" t="s">
        <v>160</v>
      </c>
      <c r="AZ1090" s="63">
        <v>0</v>
      </c>
      <c r="BA1090" s="63">
        <v>0</v>
      </c>
      <c r="BB1090" s="201" t="s">
        <v>1181</v>
      </c>
      <c r="BC1090" s="63">
        <v>0</v>
      </c>
      <c r="BD1090" s="63">
        <v>0</v>
      </c>
      <c r="BE1090" s="63">
        <v>0</v>
      </c>
      <c r="BF1090" s="63">
        <v>0</v>
      </c>
      <c r="BG1090" s="63">
        <v>0</v>
      </c>
      <c r="BH1090" s="63">
        <v>0</v>
      </c>
      <c r="BI1090" s="120">
        <v>0</v>
      </c>
      <c r="BJ1090" s="8">
        <v>1</v>
      </c>
      <c r="BK1090" s="8">
        <v>0</v>
      </c>
      <c r="BL1090" s="8">
        <v>0</v>
      </c>
      <c r="BM1090" s="8">
        <v>0</v>
      </c>
      <c r="BN1090" s="8">
        <v>0</v>
      </c>
      <c r="BO1090" s="8">
        <v>0</v>
      </c>
      <c r="BP1090" s="8">
        <v>0</v>
      </c>
      <c r="BQ1090" s="43">
        <v>0</v>
      </c>
    </row>
    <row r="1091" spans="3:69" ht="20.100000000000001" customHeight="1">
      <c r="C1091" s="8">
        <v>62000009</v>
      </c>
      <c r="D1091" s="9" t="s">
        <v>1182</v>
      </c>
      <c r="E1091" s="8">
        <v>1</v>
      </c>
      <c r="F1091" s="8">
        <v>10051</v>
      </c>
      <c r="G1091" s="8">
        <v>0</v>
      </c>
      <c r="H1091" s="8">
        <v>0</v>
      </c>
      <c r="I1091" s="8">
        <v>1</v>
      </c>
      <c r="J1091" s="8">
        <v>0</v>
      </c>
      <c r="K1091" s="13">
        <v>0</v>
      </c>
      <c r="L1091" s="8">
        <v>0</v>
      </c>
      <c r="M1091" s="8">
        <v>0</v>
      </c>
      <c r="N1091" s="8">
        <v>2</v>
      </c>
      <c r="O1091" s="8">
        <v>2</v>
      </c>
      <c r="P1091" s="8">
        <v>0.15</v>
      </c>
      <c r="Q1091" s="8">
        <v>0</v>
      </c>
      <c r="R1091" s="8">
        <v>0</v>
      </c>
      <c r="S1091" s="8">
        <v>0</v>
      </c>
      <c r="T1091" s="8">
        <v>1</v>
      </c>
      <c r="U1091" s="8">
        <v>2</v>
      </c>
      <c r="V1091" s="8">
        <v>0</v>
      </c>
      <c r="W1091" s="8">
        <v>0</v>
      </c>
      <c r="X1091" s="8">
        <v>0</v>
      </c>
      <c r="Y1091" s="8">
        <v>0</v>
      </c>
      <c r="Z1091" s="8">
        <v>0</v>
      </c>
      <c r="AA1091" s="8">
        <v>0</v>
      </c>
      <c r="AB1091" s="8">
        <v>0</v>
      </c>
      <c r="AC1091" s="8">
        <v>0</v>
      </c>
      <c r="AD1091" s="8">
        <v>90</v>
      </c>
      <c r="AE1091" s="8">
        <v>0</v>
      </c>
      <c r="AF1091" s="8">
        <v>0</v>
      </c>
      <c r="AG1091" s="8">
        <v>2</v>
      </c>
      <c r="AH1091" s="8">
        <v>0</v>
      </c>
      <c r="AI1091" s="8">
        <v>0</v>
      </c>
      <c r="AJ1091" s="8">
        <v>0</v>
      </c>
      <c r="AK1091" s="8">
        <v>0</v>
      </c>
      <c r="AL1091" s="8">
        <v>0</v>
      </c>
      <c r="AM1091" s="8">
        <v>0</v>
      </c>
      <c r="AN1091" s="8">
        <v>0</v>
      </c>
      <c r="AO1091" s="8">
        <v>1000</v>
      </c>
      <c r="AP1091" s="8">
        <v>0</v>
      </c>
      <c r="AQ1091" s="8">
        <v>0</v>
      </c>
      <c r="AR1091" s="293" t="s">
        <v>1183</v>
      </c>
      <c r="AS1091" s="8" t="s">
        <v>160</v>
      </c>
      <c r="AT1091" s="9" t="s">
        <v>161</v>
      </c>
      <c r="AU1091" s="8" t="s">
        <v>249</v>
      </c>
      <c r="AV1091" s="8">
        <v>0</v>
      </c>
      <c r="AW1091" s="8">
        <v>22000040</v>
      </c>
      <c r="AX1091" s="9" t="s">
        <v>162</v>
      </c>
      <c r="AY1091" s="9" t="s">
        <v>160</v>
      </c>
      <c r="AZ1091" s="8">
        <v>0</v>
      </c>
      <c r="BA1091" s="8">
        <v>0</v>
      </c>
      <c r="BB1091" s="34" t="s">
        <v>1184</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62000010</v>
      </c>
      <c r="D1092" s="9" t="s">
        <v>1185</v>
      </c>
      <c r="E1092" s="8">
        <v>1</v>
      </c>
      <c r="F1092" s="8">
        <v>10052</v>
      </c>
      <c r="G1092" s="8">
        <v>0</v>
      </c>
      <c r="H1092" s="8">
        <v>0</v>
      </c>
      <c r="I1092" s="8">
        <v>1</v>
      </c>
      <c r="J1092" s="8">
        <v>0</v>
      </c>
      <c r="K1092" s="13">
        <v>0</v>
      </c>
      <c r="L1092" s="8">
        <v>0</v>
      </c>
      <c r="M1092" s="8">
        <v>0</v>
      </c>
      <c r="N1092" s="8">
        <v>1</v>
      </c>
      <c r="O1092" s="8">
        <v>0</v>
      </c>
      <c r="P1092" s="8">
        <v>0</v>
      </c>
      <c r="Q1092" s="8">
        <v>0</v>
      </c>
      <c r="R1092" s="8">
        <v>0</v>
      </c>
      <c r="S1092" s="8">
        <v>0</v>
      </c>
      <c r="T1092" s="8">
        <v>1</v>
      </c>
      <c r="U1092" s="8">
        <v>2</v>
      </c>
      <c r="V1092" s="8">
        <v>0</v>
      </c>
      <c r="W1092" s="8">
        <v>1.2</v>
      </c>
      <c r="X1092" s="8">
        <v>0</v>
      </c>
      <c r="Y1092" s="8">
        <v>0</v>
      </c>
      <c r="Z1092" s="8">
        <v>0</v>
      </c>
      <c r="AA1092" s="8">
        <v>0</v>
      </c>
      <c r="AB1092" s="8">
        <v>0</v>
      </c>
      <c r="AC1092" s="8">
        <v>0</v>
      </c>
      <c r="AD1092" s="8">
        <v>24</v>
      </c>
      <c r="AE1092" s="8">
        <v>1</v>
      </c>
      <c r="AF1092" s="8">
        <v>3</v>
      </c>
      <c r="AG1092" s="8">
        <v>2</v>
      </c>
      <c r="AH1092" s="8">
        <v>1</v>
      </c>
      <c r="AI1092" s="8">
        <v>0</v>
      </c>
      <c r="AJ1092" s="8">
        <v>4</v>
      </c>
      <c r="AK1092" s="8">
        <v>0</v>
      </c>
      <c r="AL1092" s="8">
        <v>0</v>
      </c>
      <c r="AM1092" s="8">
        <v>0</v>
      </c>
      <c r="AN1092" s="8">
        <v>0.5</v>
      </c>
      <c r="AO1092" s="8">
        <v>6000</v>
      </c>
      <c r="AP1092" s="8">
        <v>0.5</v>
      </c>
      <c r="AQ1092" s="8">
        <v>0</v>
      </c>
      <c r="AR1092" s="8">
        <v>0</v>
      </c>
      <c r="AS1092" s="8" t="s">
        <v>160</v>
      </c>
      <c r="AT1092" s="9" t="s">
        <v>909</v>
      </c>
      <c r="AU1092" s="8" t="s">
        <v>358</v>
      </c>
      <c r="AV1092" s="8">
        <v>10001006</v>
      </c>
      <c r="AW1092" s="8">
        <v>22000020</v>
      </c>
      <c r="AX1092" s="9" t="s">
        <v>232</v>
      </c>
      <c r="AY1092" s="9" t="s">
        <v>262</v>
      </c>
      <c r="AZ1092" s="8">
        <v>0</v>
      </c>
      <c r="BA1092" s="8">
        <v>0</v>
      </c>
      <c r="BB1092" s="34" t="s">
        <v>1186</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62000011</v>
      </c>
      <c r="D1093" s="9" t="s">
        <v>1187</v>
      </c>
      <c r="E1093" s="8">
        <v>1</v>
      </c>
      <c r="F1093" s="8">
        <v>10061</v>
      </c>
      <c r="G1093" s="8">
        <v>0</v>
      </c>
      <c r="H1093" s="8">
        <v>0</v>
      </c>
      <c r="I1093" s="8">
        <v>1</v>
      </c>
      <c r="J1093" s="8">
        <v>0</v>
      </c>
      <c r="K1093" s="13">
        <v>0</v>
      </c>
      <c r="L1093" s="8">
        <v>0</v>
      </c>
      <c r="M1093" s="8">
        <v>0</v>
      </c>
      <c r="N1093" s="8">
        <v>2</v>
      </c>
      <c r="O1093" s="8">
        <v>5</v>
      </c>
      <c r="P1093" s="8">
        <v>1</v>
      </c>
      <c r="Q1093" s="8">
        <v>0</v>
      </c>
      <c r="R1093" s="8">
        <v>0</v>
      </c>
      <c r="S1093" s="8">
        <v>0</v>
      </c>
      <c r="T1093" s="8">
        <v>1</v>
      </c>
      <c r="U1093" s="8">
        <v>2</v>
      </c>
      <c r="V1093" s="8">
        <v>0</v>
      </c>
      <c r="W1093" s="8">
        <v>1</v>
      </c>
      <c r="X1093" s="8">
        <v>0</v>
      </c>
      <c r="Y1093" s="8">
        <v>0</v>
      </c>
      <c r="Z1093" s="8">
        <v>0</v>
      </c>
      <c r="AA1093" s="8">
        <v>0</v>
      </c>
      <c r="AB1093" s="8">
        <v>1</v>
      </c>
      <c r="AC1093" s="8">
        <v>0</v>
      </c>
      <c r="AD1093" s="8">
        <v>1</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0</v>
      </c>
      <c r="AT1093" s="9" t="s">
        <v>161</v>
      </c>
      <c r="AU1093" s="8">
        <v>0</v>
      </c>
      <c r="AV1093" s="8">
        <v>0</v>
      </c>
      <c r="AW1093" s="8">
        <v>0</v>
      </c>
      <c r="AX1093" s="9" t="s">
        <v>162</v>
      </c>
      <c r="AY1093" s="9">
        <v>0</v>
      </c>
      <c r="AZ1093" s="8">
        <v>0</v>
      </c>
      <c r="BA1093" s="8">
        <v>0</v>
      </c>
      <c r="BB1093" s="34" t="s">
        <v>1188</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62000012</v>
      </c>
      <c r="D1094" s="9" t="s">
        <v>1189</v>
      </c>
      <c r="E1094" s="8">
        <v>1</v>
      </c>
      <c r="F1094" s="8">
        <v>20063</v>
      </c>
      <c r="G1094" s="8">
        <v>0</v>
      </c>
      <c r="H1094" s="8">
        <v>0</v>
      </c>
      <c r="I1094" s="8">
        <v>1</v>
      </c>
      <c r="J1094" s="8">
        <v>0</v>
      </c>
      <c r="K1094" s="13">
        <v>0</v>
      </c>
      <c r="L1094" s="8">
        <v>0</v>
      </c>
      <c r="M1094" s="8">
        <v>0</v>
      </c>
      <c r="N1094" s="8">
        <v>2</v>
      </c>
      <c r="O1094" s="8">
        <v>3</v>
      </c>
      <c r="P1094" s="8">
        <v>0.2</v>
      </c>
      <c r="Q1094" s="8">
        <v>0</v>
      </c>
      <c r="R1094" s="8">
        <v>0</v>
      </c>
      <c r="S1094" s="8">
        <v>0</v>
      </c>
      <c r="T1094" s="8">
        <v>1</v>
      </c>
      <c r="U1094" s="8">
        <v>2</v>
      </c>
      <c r="V1094" s="8">
        <v>0</v>
      </c>
      <c r="W1094" s="8">
        <v>0</v>
      </c>
      <c r="X1094" s="8">
        <v>0</v>
      </c>
      <c r="Y1094" s="8">
        <v>0</v>
      </c>
      <c r="Z1094" s="8">
        <v>0</v>
      </c>
      <c r="AA1094" s="8">
        <v>0</v>
      </c>
      <c r="AB1094" s="8">
        <v>1</v>
      </c>
      <c r="AC1094" s="8">
        <v>0</v>
      </c>
      <c r="AD1094" s="8">
        <v>10</v>
      </c>
      <c r="AE1094" s="8">
        <v>0</v>
      </c>
      <c r="AF1094" s="8">
        <v>0</v>
      </c>
      <c r="AG1094" s="8">
        <v>7</v>
      </c>
      <c r="AH1094" s="8">
        <v>0</v>
      </c>
      <c r="AI1094" s="8">
        <v>0</v>
      </c>
      <c r="AJ1094" s="8">
        <v>3</v>
      </c>
      <c r="AK1094" s="8">
        <v>0</v>
      </c>
      <c r="AL1094" s="8">
        <v>0</v>
      </c>
      <c r="AM1094" s="8">
        <v>0</v>
      </c>
      <c r="AN1094" s="8">
        <v>0</v>
      </c>
      <c r="AO1094" s="8">
        <v>3000</v>
      </c>
      <c r="AP1094" s="8">
        <v>0.5</v>
      </c>
      <c r="AQ1094" s="8">
        <v>0</v>
      </c>
      <c r="AR1094" s="8">
        <v>0</v>
      </c>
      <c r="AS1094" s="8">
        <v>90000008</v>
      </c>
      <c r="AT1094" s="9" t="s">
        <v>161</v>
      </c>
      <c r="AU1094" s="8">
        <v>0</v>
      </c>
      <c r="AV1094" s="8">
        <v>0</v>
      </c>
      <c r="AW1094" s="8">
        <v>0</v>
      </c>
      <c r="AX1094" s="9" t="s">
        <v>162</v>
      </c>
      <c r="AY1094" s="9">
        <v>0</v>
      </c>
      <c r="AZ1094" s="8">
        <v>0</v>
      </c>
      <c r="BA1094" s="8">
        <v>0</v>
      </c>
      <c r="BB1094" s="34" t="s">
        <v>1190</v>
      </c>
      <c r="BC1094" s="8">
        <v>0</v>
      </c>
      <c r="BD1094" s="8">
        <v>0</v>
      </c>
      <c r="BE1094" s="8">
        <v>0</v>
      </c>
      <c r="BF1094" s="8">
        <v>0</v>
      </c>
      <c r="BG1094" s="8">
        <v>0</v>
      </c>
      <c r="BH1094" s="8">
        <v>0</v>
      </c>
      <c r="BI1094" s="168">
        <v>0</v>
      </c>
      <c r="BJ1094" s="8">
        <v>0</v>
      </c>
      <c r="BK1094" s="8">
        <v>0</v>
      </c>
      <c r="BL1094" s="8">
        <v>0</v>
      </c>
      <c r="BM1094" s="8">
        <v>0</v>
      </c>
      <c r="BN1094" s="8">
        <v>0</v>
      </c>
      <c r="BO1094" s="8">
        <v>0</v>
      </c>
      <c r="BP1094" s="8">
        <v>0</v>
      </c>
      <c r="BQ1094" s="43">
        <v>0</v>
      </c>
    </row>
    <row r="1095" spans="3:69" ht="20.100000000000001" customHeight="1">
      <c r="C1095" s="8">
        <v>62000031</v>
      </c>
      <c r="D1095" s="9" t="s">
        <v>1191</v>
      </c>
      <c r="E1095" s="8">
        <v>1</v>
      </c>
      <c r="F1095" s="8">
        <v>30001</v>
      </c>
      <c r="G1095" s="8">
        <v>0</v>
      </c>
      <c r="H1095" s="8">
        <v>0</v>
      </c>
      <c r="I1095" s="8">
        <v>1</v>
      </c>
      <c r="J1095" s="8">
        <v>0</v>
      </c>
      <c r="K1095" s="13">
        <v>0</v>
      </c>
      <c r="L1095" s="8">
        <v>0</v>
      </c>
      <c r="M1095" s="8">
        <v>0</v>
      </c>
      <c r="N1095" s="8">
        <v>2</v>
      </c>
      <c r="O1095" s="8">
        <v>10</v>
      </c>
      <c r="P1095" s="8">
        <v>0.05</v>
      </c>
      <c r="Q1095" s="8">
        <v>0</v>
      </c>
      <c r="R1095" s="8">
        <v>0</v>
      </c>
      <c r="S1095" s="8">
        <v>0</v>
      </c>
      <c r="T1095" s="8">
        <v>1</v>
      </c>
      <c r="U1095" s="8">
        <v>2</v>
      </c>
      <c r="V1095" s="8">
        <v>0</v>
      </c>
      <c r="W1095" s="8">
        <v>0</v>
      </c>
      <c r="X1095" s="8">
        <v>0</v>
      </c>
      <c r="Y1095" s="8">
        <v>0</v>
      </c>
      <c r="Z1095" s="8">
        <v>0</v>
      </c>
      <c r="AA1095" s="8">
        <v>0</v>
      </c>
      <c r="AB1095" s="8">
        <v>1</v>
      </c>
      <c r="AC1095" s="8">
        <v>0</v>
      </c>
      <c r="AD1095" s="8">
        <v>1</v>
      </c>
      <c r="AE1095" s="8">
        <v>0</v>
      </c>
      <c r="AF1095" s="8">
        <v>0</v>
      </c>
      <c r="AG1095" s="8">
        <v>2</v>
      </c>
      <c r="AH1095" s="8">
        <v>0</v>
      </c>
      <c r="AI1095" s="8">
        <v>0</v>
      </c>
      <c r="AJ1095" s="8">
        <v>0</v>
      </c>
      <c r="AK1095" s="8">
        <v>0</v>
      </c>
      <c r="AL1095" s="8">
        <v>0</v>
      </c>
      <c r="AM1095" s="8">
        <v>0</v>
      </c>
      <c r="AN1095" s="8">
        <v>0</v>
      </c>
      <c r="AO1095" s="8">
        <v>1000</v>
      </c>
      <c r="AP1095" s="8">
        <v>0</v>
      </c>
      <c r="AQ1095" s="8">
        <v>0</v>
      </c>
      <c r="AR1095" s="8">
        <v>92000021</v>
      </c>
      <c r="AS1095" s="8" t="s">
        <v>160</v>
      </c>
      <c r="AT1095" s="9" t="s">
        <v>161</v>
      </c>
      <c r="AU1095" s="8" t="s">
        <v>986</v>
      </c>
      <c r="AV1095" s="8">
        <v>0</v>
      </c>
      <c r="AW1095" s="8">
        <v>40000003</v>
      </c>
      <c r="AX1095" s="9" t="s">
        <v>162</v>
      </c>
      <c r="AY1095" s="9" t="s">
        <v>160</v>
      </c>
      <c r="AZ1095" s="8">
        <v>0</v>
      </c>
      <c r="BA1095" s="8">
        <v>0</v>
      </c>
      <c r="BB1095" s="34" t="s">
        <v>1192</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8">
        <v>62000032</v>
      </c>
      <c r="D1096" s="9" t="s">
        <v>1193</v>
      </c>
      <c r="E1096" s="8">
        <v>1</v>
      </c>
      <c r="F1096" s="8">
        <v>30002</v>
      </c>
      <c r="G1096" s="8">
        <v>0</v>
      </c>
      <c r="H1096" s="8">
        <v>0</v>
      </c>
      <c r="I1096" s="8">
        <v>1</v>
      </c>
      <c r="J1096" s="8">
        <v>0</v>
      </c>
      <c r="K1096" s="13">
        <v>0</v>
      </c>
      <c r="L1096" s="8">
        <v>0</v>
      </c>
      <c r="M1096" s="8">
        <v>0</v>
      </c>
      <c r="N1096" s="8">
        <v>1</v>
      </c>
      <c r="O1096" s="8">
        <v>0</v>
      </c>
      <c r="P1096" s="8">
        <v>0</v>
      </c>
      <c r="Q1096" s="8">
        <v>0</v>
      </c>
      <c r="R1096" s="8">
        <v>0</v>
      </c>
      <c r="S1096" s="8">
        <v>0</v>
      </c>
      <c r="T1096" s="8">
        <v>1</v>
      </c>
      <c r="U1096" s="8">
        <v>2</v>
      </c>
      <c r="V1096" s="8">
        <v>0</v>
      </c>
      <c r="W1096" s="8">
        <v>0</v>
      </c>
      <c r="X1096" s="8">
        <v>0</v>
      </c>
      <c r="Y1096" s="8">
        <v>0</v>
      </c>
      <c r="Z1096" s="8">
        <v>0</v>
      </c>
      <c r="AA1096" s="8">
        <v>0</v>
      </c>
      <c r="AB1096" s="8">
        <v>1</v>
      </c>
      <c r="AC1096" s="8">
        <v>0</v>
      </c>
      <c r="AD1096" s="8">
        <v>20</v>
      </c>
      <c r="AE1096" s="8">
        <v>0</v>
      </c>
      <c r="AF1096" s="8">
        <v>20</v>
      </c>
      <c r="AG1096" s="8">
        <v>2</v>
      </c>
      <c r="AH1096" s="8">
        <v>0</v>
      </c>
      <c r="AI1096" s="8">
        <v>0</v>
      </c>
      <c r="AJ1096" s="8">
        <v>0</v>
      </c>
      <c r="AK1096" s="8">
        <v>0</v>
      </c>
      <c r="AL1096" s="8">
        <v>0</v>
      </c>
      <c r="AM1096" s="8">
        <v>0</v>
      </c>
      <c r="AN1096" s="8">
        <v>0</v>
      </c>
      <c r="AO1096" s="8">
        <v>1000</v>
      </c>
      <c r="AP1096" s="8">
        <v>0</v>
      </c>
      <c r="AQ1096" s="8">
        <v>0</v>
      </c>
      <c r="AR1096" s="8">
        <v>92000022</v>
      </c>
      <c r="AS1096" s="8">
        <v>92000032</v>
      </c>
      <c r="AT1096" s="9" t="s">
        <v>161</v>
      </c>
      <c r="AU1096" s="8" t="s">
        <v>986</v>
      </c>
      <c r="AV1096" s="8">
        <v>0</v>
      </c>
      <c r="AW1096" s="8">
        <v>40000003</v>
      </c>
      <c r="AX1096" s="9" t="s">
        <v>162</v>
      </c>
      <c r="AY1096" s="9" t="s">
        <v>160</v>
      </c>
      <c r="AZ1096" s="8">
        <v>0</v>
      </c>
      <c r="BA1096" s="8">
        <v>0</v>
      </c>
      <c r="BB1096" s="34" t="s">
        <v>1194</v>
      </c>
      <c r="BC1096" s="8">
        <v>0</v>
      </c>
      <c r="BD1096" s="8">
        <v>0</v>
      </c>
      <c r="BE1096" s="8">
        <v>0</v>
      </c>
      <c r="BF1096" s="8">
        <v>0</v>
      </c>
      <c r="BG1096" s="8">
        <v>0</v>
      </c>
      <c r="BH1096" s="8">
        <v>0</v>
      </c>
      <c r="BI1096" s="168">
        <v>0</v>
      </c>
      <c r="BJ1096" s="8">
        <v>1</v>
      </c>
      <c r="BK1096" s="8">
        <v>0</v>
      </c>
      <c r="BL1096" s="8">
        <v>0</v>
      </c>
      <c r="BM1096" s="8">
        <v>0</v>
      </c>
      <c r="BN1096" s="8">
        <v>0</v>
      </c>
      <c r="BO1096" s="8">
        <v>0</v>
      </c>
      <c r="BP1096" s="8">
        <v>0</v>
      </c>
      <c r="BQ1096" s="43">
        <v>0</v>
      </c>
    </row>
    <row r="1097" spans="3:69" ht="20.100000000000001" customHeight="1">
      <c r="C1097" s="161">
        <v>62000033</v>
      </c>
      <c r="D1097" s="199" t="s">
        <v>1195</v>
      </c>
      <c r="E1097" s="161">
        <v>1</v>
      </c>
      <c r="F1097" s="161">
        <v>30011</v>
      </c>
      <c r="G1097" s="161">
        <v>0</v>
      </c>
      <c r="H1097" s="161">
        <v>0</v>
      </c>
      <c r="I1097" s="161">
        <v>1</v>
      </c>
      <c r="J1097" s="161">
        <v>0</v>
      </c>
      <c r="K1097" s="161">
        <v>0</v>
      </c>
      <c r="L1097" s="161">
        <v>0</v>
      </c>
      <c r="M1097" s="161">
        <v>0</v>
      </c>
      <c r="N1097" s="161">
        <v>2</v>
      </c>
      <c r="O1097" s="161">
        <v>1</v>
      </c>
      <c r="P1097" s="161">
        <v>0.05</v>
      </c>
      <c r="Q1097" s="161">
        <v>0</v>
      </c>
      <c r="R1097" s="161">
        <v>0</v>
      </c>
      <c r="S1097" s="161">
        <v>0</v>
      </c>
      <c r="T1097" s="161">
        <v>1</v>
      </c>
      <c r="U1097" s="161">
        <v>2</v>
      </c>
      <c r="V1097" s="161">
        <v>0</v>
      </c>
      <c r="W1097" s="161">
        <v>0</v>
      </c>
      <c r="X1097" s="161">
        <v>0</v>
      </c>
      <c r="Y1097" s="161">
        <v>0</v>
      </c>
      <c r="Z1097" s="161">
        <v>0</v>
      </c>
      <c r="AA1097" s="161">
        <v>0</v>
      </c>
      <c r="AB1097" s="161">
        <v>1</v>
      </c>
      <c r="AC1097" s="161">
        <v>0</v>
      </c>
      <c r="AD1097" s="161">
        <v>1</v>
      </c>
      <c r="AE1097" s="161">
        <v>0</v>
      </c>
      <c r="AF1097" s="161">
        <v>0</v>
      </c>
      <c r="AG1097" s="161">
        <v>7</v>
      </c>
      <c r="AH1097" s="161">
        <v>0</v>
      </c>
      <c r="AI1097" s="161">
        <v>0</v>
      </c>
      <c r="AJ1097" s="161">
        <v>0</v>
      </c>
      <c r="AK1097" s="161">
        <v>0</v>
      </c>
      <c r="AL1097" s="161">
        <v>0</v>
      </c>
      <c r="AM1097" s="161">
        <v>0</v>
      </c>
      <c r="AN1097" s="161">
        <v>0</v>
      </c>
      <c r="AO1097" s="161">
        <v>1000</v>
      </c>
      <c r="AP1097" s="161">
        <v>0</v>
      </c>
      <c r="AQ1097" s="161">
        <v>0</v>
      </c>
      <c r="AR1097" s="161">
        <v>0</v>
      </c>
      <c r="AS1097" s="161">
        <v>92000033</v>
      </c>
      <c r="AT1097" s="199" t="s">
        <v>161</v>
      </c>
      <c r="AU1097" s="161" t="s">
        <v>986</v>
      </c>
      <c r="AV1097" s="161">
        <v>0</v>
      </c>
      <c r="AW1097" s="161">
        <v>40000003</v>
      </c>
      <c r="AX1097" s="199" t="s">
        <v>162</v>
      </c>
      <c r="AY1097" s="199" t="s">
        <v>160</v>
      </c>
      <c r="AZ1097" s="161">
        <v>0</v>
      </c>
      <c r="BA1097" s="161">
        <v>0</v>
      </c>
      <c r="BB1097" s="203" t="s">
        <v>1196</v>
      </c>
      <c r="BC1097" s="161">
        <v>0</v>
      </c>
      <c r="BD1097" s="161">
        <v>0</v>
      </c>
      <c r="BE1097" s="161">
        <v>0</v>
      </c>
      <c r="BF1097" s="161">
        <v>0</v>
      </c>
      <c r="BG1097" s="161">
        <v>0</v>
      </c>
      <c r="BH1097" s="161">
        <v>0</v>
      </c>
      <c r="BI1097" s="205">
        <v>0</v>
      </c>
      <c r="BJ1097" s="161">
        <v>1</v>
      </c>
      <c r="BK1097" s="161">
        <v>0</v>
      </c>
      <c r="BL1097" s="161">
        <v>0</v>
      </c>
      <c r="BM1097" s="161">
        <v>0</v>
      </c>
      <c r="BN1097" s="161">
        <v>0</v>
      </c>
      <c r="BO1097" s="161">
        <v>0</v>
      </c>
      <c r="BP1097" s="8">
        <v>0</v>
      </c>
      <c r="BQ1097" s="43">
        <v>0</v>
      </c>
    </row>
    <row r="1098" spans="3:69" ht="19.5" customHeight="1">
      <c r="C1098" s="161">
        <v>62000034</v>
      </c>
      <c r="D1098" s="199" t="s">
        <v>1197</v>
      </c>
      <c r="E1098" s="16">
        <v>1</v>
      </c>
      <c r="F1098" s="13">
        <v>60010100</v>
      </c>
      <c r="G1098" s="16">
        <v>0</v>
      </c>
      <c r="H1098" s="15">
        <v>0</v>
      </c>
      <c r="I1098" s="16">
        <v>1</v>
      </c>
      <c r="J1098" s="16">
        <v>0</v>
      </c>
      <c r="K1098" s="16">
        <v>0</v>
      </c>
      <c r="L1098" s="13">
        <v>0</v>
      </c>
      <c r="M1098" s="13">
        <v>0</v>
      </c>
      <c r="N1098" s="13">
        <v>2</v>
      </c>
      <c r="O1098" s="13">
        <v>1</v>
      </c>
      <c r="P1098" s="13">
        <v>1</v>
      </c>
      <c r="Q1098" s="13">
        <v>0</v>
      </c>
      <c r="R1098" s="8">
        <v>0</v>
      </c>
      <c r="S1098" s="13">
        <v>0</v>
      </c>
      <c r="T1098" s="13">
        <v>1</v>
      </c>
      <c r="U1098" s="13">
        <v>2</v>
      </c>
      <c r="V1098" s="13">
        <v>0</v>
      </c>
      <c r="W1098" s="13">
        <v>2.5</v>
      </c>
      <c r="X1098" s="13">
        <v>0</v>
      </c>
      <c r="Y1098" s="13">
        <v>0</v>
      </c>
      <c r="Z1098" s="13">
        <v>0</v>
      </c>
      <c r="AA1098" s="13">
        <v>0</v>
      </c>
      <c r="AB1098" s="13">
        <v>0</v>
      </c>
      <c r="AC1098" s="13">
        <v>0</v>
      </c>
      <c r="AD1098" s="13">
        <v>1</v>
      </c>
      <c r="AE1098" s="13">
        <v>1</v>
      </c>
      <c r="AF1098" s="13">
        <v>3</v>
      </c>
      <c r="AG1098" s="8">
        <v>1</v>
      </c>
      <c r="AH1098" s="8">
        <v>0</v>
      </c>
      <c r="AI1098" s="8">
        <v>0</v>
      </c>
      <c r="AJ1098" s="8">
        <v>0</v>
      </c>
      <c r="AK1098" s="13">
        <v>0</v>
      </c>
      <c r="AL1098" s="13">
        <v>0</v>
      </c>
      <c r="AM1098" s="13">
        <v>0</v>
      </c>
      <c r="AN1098" s="13">
        <v>0</v>
      </c>
      <c r="AO1098" s="13">
        <v>5000</v>
      </c>
      <c r="AP1098" s="13">
        <v>0</v>
      </c>
      <c r="AQ1098" s="13">
        <v>0</v>
      </c>
      <c r="AR1098" s="8">
        <v>0</v>
      </c>
      <c r="AS1098" s="13">
        <v>0</v>
      </c>
      <c r="AT1098" s="17" t="s">
        <v>199</v>
      </c>
      <c r="AU1098" s="13" t="s">
        <v>351</v>
      </c>
      <c r="AV1098" s="16">
        <v>10000007</v>
      </c>
      <c r="AW1098" s="16">
        <v>70403005</v>
      </c>
      <c r="AX1098" s="14" t="s">
        <v>162</v>
      </c>
      <c r="AY1098" s="13">
        <v>0</v>
      </c>
      <c r="AZ1098" s="15">
        <v>0</v>
      </c>
      <c r="BA1098" s="15">
        <v>0</v>
      </c>
      <c r="BB1098" s="36" t="s">
        <v>1198</v>
      </c>
      <c r="BC1098" s="13">
        <v>0</v>
      </c>
      <c r="BD1098" s="13">
        <v>0</v>
      </c>
      <c r="BE1098" s="13">
        <v>0</v>
      </c>
      <c r="BF1098" s="13">
        <v>0</v>
      </c>
      <c r="BG1098" s="13">
        <v>0</v>
      </c>
      <c r="BH1098" s="13">
        <v>0</v>
      </c>
      <c r="BI1098" s="11">
        <v>0</v>
      </c>
      <c r="BJ1098" s="8">
        <v>0</v>
      </c>
      <c r="BK1098" s="8">
        <v>0</v>
      </c>
      <c r="BL1098" s="8">
        <v>0</v>
      </c>
      <c r="BM1098" s="8">
        <v>0</v>
      </c>
      <c r="BN1098" s="8">
        <v>0</v>
      </c>
      <c r="BO1098" s="8">
        <v>0</v>
      </c>
      <c r="BP1098" s="8">
        <v>0</v>
      </c>
      <c r="BQ1098" s="43">
        <v>0</v>
      </c>
    </row>
    <row r="1099" spans="3:69" ht="20.100000000000001" customHeight="1">
      <c r="C1099" s="8">
        <v>62000035</v>
      </c>
      <c r="D1099" s="9" t="s">
        <v>1199</v>
      </c>
      <c r="E1099" s="8">
        <v>1</v>
      </c>
      <c r="F1099" s="8">
        <v>30022</v>
      </c>
      <c r="G1099" s="8">
        <v>0</v>
      </c>
      <c r="H1099" s="8">
        <v>0</v>
      </c>
      <c r="I1099" s="8">
        <v>1</v>
      </c>
      <c r="J1099" s="8">
        <v>0</v>
      </c>
      <c r="K1099" s="13">
        <v>0</v>
      </c>
      <c r="L1099" s="8">
        <v>0</v>
      </c>
      <c r="M1099" s="8">
        <v>0</v>
      </c>
      <c r="N1099" s="8">
        <v>2</v>
      </c>
      <c r="O1099" s="8">
        <v>1</v>
      </c>
      <c r="P1099" s="8">
        <v>1</v>
      </c>
      <c r="Q1099" s="8">
        <v>0</v>
      </c>
      <c r="R1099" s="8">
        <v>0</v>
      </c>
      <c r="S1099" s="8">
        <v>0</v>
      </c>
      <c r="T1099" s="8">
        <v>1</v>
      </c>
      <c r="U1099" s="8">
        <v>2</v>
      </c>
      <c r="V1099" s="8">
        <v>0</v>
      </c>
      <c r="W1099" s="8">
        <v>0</v>
      </c>
      <c r="X1099" s="8">
        <v>0</v>
      </c>
      <c r="Y1099" s="8">
        <v>0</v>
      </c>
      <c r="Z1099" s="8">
        <v>0</v>
      </c>
      <c r="AA1099" s="8">
        <v>0</v>
      </c>
      <c r="AB1099" s="8">
        <v>1</v>
      </c>
      <c r="AC1099" s="8">
        <v>0</v>
      </c>
      <c r="AD1099" s="8">
        <v>1</v>
      </c>
      <c r="AE1099" s="8">
        <v>1</v>
      </c>
      <c r="AF1099" s="8">
        <v>2</v>
      </c>
      <c r="AG1099" s="8">
        <v>7</v>
      </c>
      <c r="AH1099" s="8">
        <v>0</v>
      </c>
      <c r="AI1099" s="8">
        <v>0</v>
      </c>
      <c r="AJ1099" s="8">
        <v>0</v>
      </c>
      <c r="AK1099" s="8">
        <v>0</v>
      </c>
      <c r="AL1099" s="8">
        <v>0</v>
      </c>
      <c r="AM1099" s="8">
        <v>0</v>
      </c>
      <c r="AN1099" s="8">
        <v>0</v>
      </c>
      <c r="AO1099" s="8">
        <v>1000</v>
      </c>
      <c r="AP1099" s="8">
        <v>0</v>
      </c>
      <c r="AQ1099" s="8">
        <v>0</v>
      </c>
      <c r="AR1099" s="8">
        <v>0</v>
      </c>
      <c r="AS1099" s="8">
        <v>92000023</v>
      </c>
      <c r="AT1099" s="9" t="s">
        <v>161</v>
      </c>
      <c r="AU1099" s="8" t="s">
        <v>986</v>
      </c>
      <c r="AV1099" s="8">
        <v>0</v>
      </c>
      <c r="AW1099" s="8">
        <v>0</v>
      </c>
      <c r="AX1099" s="9" t="s">
        <v>162</v>
      </c>
      <c r="AY1099" s="9" t="s">
        <v>160</v>
      </c>
      <c r="AZ1099" s="8">
        <v>0</v>
      </c>
      <c r="BA1099" s="8">
        <v>0</v>
      </c>
      <c r="BB1099" s="34" t="s">
        <v>1200</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8">
        <v>62000036</v>
      </c>
      <c r="D1100" s="9" t="s">
        <v>1201</v>
      </c>
      <c r="E1100" s="8">
        <v>1</v>
      </c>
      <c r="F1100" s="8">
        <v>30031</v>
      </c>
      <c r="G1100" s="8">
        <v>0</v>
      </c>
      <c r="H1100" s="8">
        <v>0</v>
      </c>
      <c r="I1100" s="8">
        <v>1</v>
      </c>
      <c r="J1100" s="8">
        <v>0</v>
      </c>
      <c r="K1100" s="13">
        <v>0</v>
      </c>
      <c r="L1100" s="8">
        <v>0</v>
      </c>
      <c r="M1100" s="8">
        <v>0</v>
      </c>
      <c r="N1100" s="8">
        <v>2</v>
      </c>
      <c r="O1100" s="8">
        <v>1</v>
      </c>
      <c r="P1100" s="8">
        <v>0.05</v>
      </c>
      <c r="Q1100" s="8">
        <v>0</v>
      </c>
      <c r="R1100" s="8">
        <v>0</v>
      </c>
      <c r="S1100" s="8">
        <v>0</v>
      </c>
      <c r="T1100" s="8">
        <v>1</v>
      </c>
      <c r="U1100" s="8">
        <v>2</v>
      </c>
      <c r="V1100" s="8">
        <v>0</v>
      </c>
      <c r="W1100" s="8">
        <v>0</v>
      </c>
      <c r="X1100" s="8">
        <v>0</v>
      </c>
      <c r="Y1100" s="8">
        <v>0</v>
      </c>
      <c r="Z1100" s="8">
        <v>0</v>
      </c>
      <c r="AA1100" s="8">
        <v>0</v>
      </c>
      <c r="AB1100" s="8">
        <v>1</v>
      </c>
      <c r="AC1100" s="8">
        <v>0</v>
      </c>
      <c r="AD1100" s="8">
        <v>1</v>
      </c>
      <c r="AE1100" s="8">
        <v>0</v>
      </c>
      <c r="AF1100" s="8">
        <v>0</v>
      </c>
      <c r="AG1100" s="8">
        <v>2</v>
      </c>
      <c r="AH1100" s="8">
        <v>0</v>
      </c>
      <c r="AI1100" s="8">
        <v>0</v>
      </c>
      <c r="AJ1100" s="8">
        <v>0</v>
      </c>
      <c r="AK1100" s="8">
        <v>0</v>
      </c>
      <c r="AL1100" s="8">
        <v>0</v>
      </c>
      <c r="AM1100" s="8">
        <v>0</v>
      </c>
      <c r="AN1100" s="8">
        <v>0</v>
      </c>
      <c r="AO1100" s="8">
        <v>1000</v>
      </c>
      <c r="AP1100" s="8">
        <v>0</v>
      </c>
      <c r="AQ1100" s="8">
        <v>0</v>
      </c>
      <c r="AR1100" s="8">
        <v>92000024</v>
      </c>
      <c r="AS1100" s="8" t="s">
        <v>160</v>
      </c>
      <c r="AT1100" s="9" t="s">
        <v>161</v>
      </c>
      <c r="AU1100" s="8" t="s">
        <v>986</v>
      </c>
      <c r="AV1100" s="8">
        <v>0</v>
      </c>
      <c r="AW1100" s="8">
        <v>40000003</v>
      </c>
      <c r="AX1100" s="9" t="s">
        <v>162</v>
      </c>
      <c r="AY1100" s="9" t="s">
        <v>160</v>
      </c>
      <c r="AZ1100" s="8">
        <v>0</v>
      </c>
      <c r="BA1100" s="8">
        <v>0</v>
      </c>
      <c r="BB1100" s="34" t="s">
        <v>1202</v>
      </c>
      <c r="BC1100" s="8">
        <v>0</v>
      </c>
      <c r="BD1100" s="8">
        <v>0</v>
      </c>
      <c r="BE1100" s="8">
        <v>0</v>
      </c>
      <c r="BF1100" s="8">
        <v>0</v>
      </c>
      <c r="BG1100" s="8">
        <v>0</v>
      </c>
      <c r="BH1100" s="8">
        <v>0</v>
      </c>
      <c r="BI1100" s="168">
        <v>0</v>
      </c>
      <c r="BJ1100" s="8">
        <v>1</v>
      </c>
      <c r="BK1100" s="8">
        <v>0</v>
      </c>
      <c r="BL1100" s="8">
        <v>0</v>
      </c>
      <c r="BM1100" s="8">
        <v>0</v>
      </c>
      <c r="BN1100" s="8">
        <v>0</v>
      </c>
      <c r="BO1100" s="8">
        <v>0</v>
      </c>
      <c r="BP1100" s="8">
        <v>0</v>
      </c>
      <c r="BQ1100" s="43">
        <v>0</v>
      </c>
    </row>
    <row r="1101" spans="3:69" ht="20.100000000000001" customHeight="1">
      <c r="C1101" s="161">
        <v>62000037</v>
      </c>
      <c r="D1101" s="199" t="s">
        <v>1203</v>
      </c>
      <c r="E1101" s="161">
        <v>1</v>
      </c>
      <c r="F1101" s="161">
        <v>30052</v>
      </c>
      <c r="G1101" s="161">
        <v>0</v>
      </c>
      <c r="H1101" s="161">
        <v>0</v>
      </c>
      <c r="I1101" s="161">
        <v>1</v>
      </c>
      <c r="J1101" s="161">
        <v>0</v>
      </c>
      <c r="K1101" s="161">
        <v>0</v>
      </c>
      <c r="L1101" s="161">
        <v>0</v>
      </c>
      <c r="M1101" s="161">
        <v>0</v>
      </c>
      <c r="N1101" s="161">
        <v>2</v>
      </c>
      <c r="O1101" s="161">
        <v>1</v>
      </c>
      <c r="P1101" s="161">
        <v>0.1</v>
      </c>
      <c r="Q1101" s="161">
        <v>0</v>
      </c>
      <c r="R1101" s="161">
        <v>0</v>
      </c>
      <c r="S1101" s="161">
        <v>0</v>
      </c>
      <c r="T1101" s="161">
        <v>1</v>
      </c>
      <c r="U1101" s="161">
        <v>2</v>
      </c>
      <c r="V1101" s="161">
        <v>0</v>
      </c>
      <c r="W1101" s="161">
        <v>0</v>
      </c>
      <c r="X1101" s="161">
        <v>0</v>
      </c>
      <c r="Y1101" s="161">
        <v>0</v>
      </c>
      <c r="Z1101" s="161">
        <v>0</v>
      </c>
      <c r="AA1101" s="161">
        <v>0</v>
      </c>
      <c r="AB1101" s="161">
        <v>1</v>
      </c>
      <c r="AC1101" s="161">
        <v>0</v>
      </c>
      <c r="AD1101" s="161">
        <v>1</v>
      </c>
      <c r="AE1101" s="161">
        <v>0</v>
      </c>
      <c r="AF1101" s="161">
        <v>0</v>
      </c>
      <c r="AG1101" s="161">
        <v>2</v>
      </c>
      <c r="AH1101" s="161">
        <v>0</v>
      </c>
      <c r="AI1101" s="161">
        <v>0</v>
      </c>
      <c r="AJ1101" s="161">
        <v>0</v>
      </c>
      <c r="AK1101" s="161">
        <v>0</v>
      </c>
      <c r="AL1101" s="161">
        <v>0</v>
      </c>
      <c r="AM1101" s="161">
        <v>0</v>
      </c>
      <c r="AN1101" s="161">
        <v>0</v>
      </c>
      <c r="AO1101" s="161">
        <v>1000</v>
      </c>
      <c r="AP1101" s="161">
        <v>0</v>
      </c>
      <c r="AQ1101" s="161">
        <v>0</v>
      </c>
      <c r="AR1101" s="161">
        <v>92000031</v>
      </c>
      <c r="AS1101" s="161" t="s">
        <v>160</v>
      </c>
      <c r="AT1101" s="199" t="s">
        <v>161</v>
      </c>
      <c r="AU1101" s="161" t="s">
        <v>986</v>
      </c>
      <c r="AV1101" s="161">
        <v>0</v>
      </c>
      <c r="AW1101" s="161">
        <v>40000003</v>
      </c>
      <c r="AX1101" s="199" t="s">
        <v>162</v>
      </c>
      <c r="AY1101" s="199" t="s">
        <v>160</v>
      </c>
      <c r="AZ1101" s="161">
        <v>0</v>
      </c>
      <c r="BA1101" s="161">
        <v>0</v>
      </c>
      <c r="BB1101" s="203" t="s">
        <v>1204</v>
      </c>
      <c r="BC1101" s="161">
        <v>0</v>
      </c>
      <c r="BD1101" s="161">
        <v>0</v>
      </c>
      <c r="BE1101" s="161">
        <v>0</v>
      </c>
      <c r="BF1101" s="161">
        <v>0</v>
      </c>
      <c r="BG1101" s="161">
        <v>0</v>
      </c>
      <c r="BH1101" s="161">
        <v>0</v>
      </c>
      <c r="BI1101" s="205">
        <v>0</v>
      </c>
      <c r="BJ1101" s="161">
        <v>1</v>
      </c>
      <c r="BK1101" s="161">
        <v>0</v>
      </c>
      <c r="BL1101" s="161">
        <v>0</v>
      </c>
      <c r="BM1101" s="161">
        <v>0</v>
      </c>
      <c r="BN1101" s="161">
        <v>0</v>
      </c>
      <c r="BO1101" s="161">
        <v>0</v>
      </c>
      <c r="BP1101" s="8">
        <v>0</v>
      </c>
      <c r="BQ1101" s="43">
        <v>0</v>
      </c>
    </row>
    <row r="1102" spans="3:69" ht="20.100000000000001" customHeight="1">
      <c r="C1102" s="8">
        <v>62000038</v>
      </c>
      <c r="D1102" s="9" t="s">
        <v>1205</v>
      </c>
      <c r="E1102" s="8">
        <v>1</v>
      </c>
      <c r="F1102" s="8">
        <v>30061</v>
      </c>
      <c r="G1102" s="8">
        <v>0</v>
      </c>
      <c r="H1102" s="8">
        <v>0</v>
      </c>
      <c r="I1102" s="8">
        <v>1</v>
      </c>
      <c r="J1102" s="8">
        <v>0</v>
      </c>
      <c r="K1102" s="13">
        <v>0</v>
      </c>
      <c r="L1102" s="8">
        <v>0</v>
      </c>
      <c r="M1102" s="8">
        <v>0</v>
      </c>
      <c r="N1102" s="8">
        <v>2</v>
      </c>
      <c r="O1102" s="8">
        <v>1</v>
      </c>
      <c r="P1102" s="8">
        <v>0.1</v>
      </c>
      <c r="Q1102" s="8">
        <v>0</v>
      </c>
      <c r="R1102" s="8">
        <v>0</v>
      </c>
      <c r="S1102" s="8">
        <v>0</v>
      </c>
      <c r="T1102" s="8">
        <v>1</v>
      </c>
      <c r="U1102" s="8">
        <v>2</v>
      </c>
      <c r="V1102" s="8">
        <v>0</v>
      </c>
      <c r="W1102" s="8">
        <v>0</v>
      </c>
      <c r="X1102" s="8">
        <v>0</v>
      </c>
      <c r="Y1102" s="8">
        <v>0</v>
      </c>
      <c r="Z1102" s="8">
        <v>0</v>
      </c>
      <c r="AA1102" s="8">
        <v>0</v>
      </c>
      <c r="AB1102" s="8">
        <v>1</v>
      </c>
      <c r="AC1102" s="8">
        <v>0</v>
      </c>
      <c r="AD1102" s="8">
        <v>1</v>
      </c>
      <c r="AE1102" s="8">
        <v>0</v>
      </c>
      <c r="AF1102" s="8">
        <v>0</v>
      </c>
      <c r="AG1102" s="8">
        <v>7</v>
      </c>
      <c r="AH1102" s="8">
        <v>0</v>
      </c>
      <c r="AI1102" s="8">
        <v>0</v>
      </c>
      <c r="AJ1102" s="8">
        <v>0</v>
      </c>
      <c r="AK1102" s="8">
        <v>0</v>
      </c>
      <c r="AL1102" s="8">
        <v>0</v>
      </c>
      <c r="AM1102" s="8">
        <v>0</v>
      </c>
      <c r="AN1102" s="8">
        <v>0</v>
      </c>
      <c r="AO1102" s="8">
        <v>1000</v>
      </c>
      <c r="AP1102" s="8">
        <v>0</v>
      </c>
      <c r="AQ1102" s="8">
        <v>0</v>
      </c>
      <c r="AR1102" s="8">
        <v>0</v>
      </c>
      <c r="AS1102" s="293" t="s">
        <v>1206</v>
      </c>
      <c r="AT1102" s="9" t="s">
        <v>161</v>
      </c>
      <c r="AU1102" s="8" t="s">
        <v>986</v>
      </c>
      <c r="AV1102" s="8">
        <v>0</v>
      </c>
      <c r="AW1102" s="8">
        <v>0</v>
      </c>
      <c r="AX1102" s="9" t="s">
        <v>162</v>
      </c>
      <c r="AY1102" s="9" t="s">
        <v>160</v>
      </c>
      <c r="AZ1102" s="8">
        <v>0</v>
      </c>
      <c r="BA1102" s="8">
        <v>0</v>
      </c>
      <c r="BB1102" s="34" t="s">
        <v>1207</v>
      </c>
      <c r="BC1102" s="8">
        <v>0</v>
      </c>
      <c r="BD1102" s="8">
        <v>0</v>
      </c>
      <c r="BE1102" s="8">
        <v>0</v>
      </c>
      <c r="BF1102" s="8">
        <v>0</v>
      </c>
      <c r="BG1102" s="8">
        <v>0</v>
      </c>
      <c r="BH1102" s="8">
        <v>0</v>
      </c>
      <c r="BI1102" s="168">
        <v>0</v>
      </c>
      <c r="BJ1102" s="8">
        <v>1</v>
      </c>
      <c r="BK1102" s="8">
        <v>0</v>
      </c>
      <c r="BL1102" s="8">
        <v>0</v>
      </c>
      <c r="BM1102" s="8">
        <v>0</v>
      </c>
      <c r="BN1102" s="8">
        <v>0</v>
      </c>
      <c r="BO1102" s="8">
        <v>0</v>
      </c>
      <c r="BP1102" s="8">
        <v>0</v>
      </c>
      <c r="BQ1102" s="43">
        <v>0</v>
      </c>
    </row>
    <row r="1103" spans="3:69" ht="20.100000000000001" customHeight="1">
      <c r="C1103" s="8">
        <v>62000039</v>
      </c>
      <c r="D1103" s="14" t="s">
        <v>1208</v>
      </c>
      <c r="E1103" s="13">
        <v>1</v>
      </c>
      <c r="F1103" s="13">
        <v>80002002</v>
      </c>
      <c r="G1103" s="16">
        <v>0</v>
      </c>
      <c r="H1103" s="15">
        <v>0</v>
      </c>
      <c r="I1103" s="16">
        <v>1</v>
      </c>
      <c r="J1103" s="16">
        <v>0</v>
      </c>
      <c r="K1103" s="16">
        <v>0</v>
      </c>
      <c r="L1103" s="13">
        <v>0</v>
      </c>
      <c r="M1103" s="13">
        <v>0</v>
      </c>
      <c r="N1103" s="13">
        <v>5</v>
      </c>
      <c r="O1103" s="13">
        <v>0</v>
      </c>
      <c r="P1103" s="13">
        <v>0</v>
      </c>
      <c r="Q1103" s="13">
        <v>0</v>
      </c>
      <c r="R1103" s="8">
        <v>0</v>
      </c>
      <c r="S1103" s="13">
        <v>0</v>
      </c>
      <c r="T1103" s="13">
        <v>1</v>
      </c>
      <c r="U1103" s="13">
        <v>2</v>
      </c>
      <c r="V1103" s="13">
        <v>0</v>
      </c>
      <c r="W1103" s="13">
        <v>0</v>
      </c>
      <c r="X1103" s="13">
        <v>0</v>
      </c>
      <c r="Y1103" s="13">
        <v>0</v>
      </c>
      <c r="Z1103" s="13">
        <v>0</v>
      </c>
      <c r="AA1103" s="13">
        <v>0</v>
      </c>
      <c r="AB1103" s="13">
        <v>0</v>
      </c>
      <c r="AC1103" s="13">
        <v>0</v>
      </c>
      <c r="AD1103" s="13">
        <v>9</v>
      </c>
      <c r="AE1103" s="13">
        <v>2</v>
      </c>
      <c r="AF1103" s="13" t="s">
        <v>169</v>
      </c>
      <c r="AG1103" s="8">
        <v>2</v>
      </c>
      <c r="AH1103" s="8">
        <v>2</v>
      </c>
      <c r="AI1103" s="8">
        <v>0</v>
      </c>
      <c r="AJ1103" s="8">
        <v>1.5</v>
      </c>
      <c r="AK1103" s="13">
        <v>0</v>
      </c>
      <c r="AL1103" s="13">
        <v>0</v>
      </c>
      <c r="AM1103" s="13">
        <v>0</v>
      </c>
      <c r="AN1103" s="13">
        <v>1</v>
      </c>
      <c r="AO1103" s="13">
        <v>3000</v>
      </c>
      <c r="AP1103" s="13">
        <v>0.5</v>
      </c>
      <c r="AQ1103" s="13">
        <v>0</v>
      </c>
      <c r="AR1103" s="8">
        <v>0</v>
      </c>
      <c r="AS1103" s="13" t="s">
        <v>160</v>
      </c>
      <c r="AT1103" s="14" t="s">
        <v>161</v>
      </c>
      <c r="AU1103" s="13">
        <v>0</v>
      </c>
      <c r="AV1103" s="16">
        <v>0</v>
      </c>
      <c r="AW1103" s="16">
        <v>0</v>
      </c>
      <c r="AX1103" s="14" t="s">
        <v>162</v>
      </c>
      <c r="AY1103" s="13" t="s">
        <v>1209</v>
      </c>
      <c r="AZ1103" s="15">
        <v>0</v>
      </c>
      <c r="BA1103" s="15">
        <v>1</v>
      </c>
      <c r="BB1103" s="36" t="s">
        <v>1210</v>
      </c>
      <c r="BC1103" s="13"/>
      <c r="BD1103" s="13">
        <v>0</v>
      </c>
      <c r="BE1103" s="13"/>
      <c r="BF1103" s="13"/>
      <c r="BG1103" s="13"/>
      <c r="BH1103" s="16"/>
      <c r="BI1103" s="13">
        <v>0</v>
      </c>
      <c r="BJ1103" s="8">
        <v>0</v>
      </c>
      <c r="BK1103" s="8">
        <v>0</v>
      </c>
      <c r="BL1103" s="8">
        <v>0</v>
      </c>
      <c r="BM1103" s="8">
        <v>0</v>
      </c>
      <c r="BN1103" s="8">
        <v>0</v>
      </c>
      <c r="BO1103" s="8">
        <v>0</v>
      </c>
      <c r="BP1103" s="8">
        <v>0</v>
      </c>
      <c r="BQ1103" s="43">
        <v>0</v>
      </c>
    </row>
    <row r="1104" spans="3:69" ht="19.5" customHeight="1">
      <c r="C1104" s="161">
        <v>62000040</v>
      </c>
      <c r="D1104" s="199" t="s">
        <v>1211</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1</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0</v>
      </c>
      <c r="AT1104" s="17" t="s">
        <v>199</v>
      </c>
      <c r="AU1104" s="13" t="s">
        <v>351</v>
      </c>
      <c r="AV1104" s="16">
        <v>10000007</v>
      </c>
      <c r="AW1104" s="16">
        <v>70403006</v>
      </c>
      <c r="AX1104" s="14" t="s">
        <v>162</v>
      </c>
      <c r="AY1104" s="13">
        <v>0</v>
      </c>
      <c r="AZ1104" s="15">
        <v>0</v>
      </c>
      <c r="BA1104" s="15">
        <v>0</v>
      </c>
      <c r="BB1104" s="36" t="s">
        <v>1212</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19.5" customHeight="1">
      <c r="C1105" s="161">
        <v>62000041</v>
      </c>
      <c r="D1105" s="199" t="s">
        <v>1213</v>
      </c>
      <c r="E1105" s="16">
        <v>1</v>
      </c>
      <c r="F1105" s="13">
        <v>60010100</v>
      </c>
      <c r="G1105" s="16">
        <v>0</v>
      </c>
      <c r="H1105" s="15">
        <v>0</v>
      </c>
      <c r="I1105" s="16">
        <v>1</v>
      </c>
      <c r="J1105" s="16">
        <v>0</v>
      </c>
      <c r="K1105" s="16">
        <v>0</v>
      </c>
      <c r="L1105" s="13">
        <v>0</v>
      </c>
      <c r="M1105" s="13">
        <v>0</v>
      </c>
      <c r="N1105" s="13">
        <v>2</v>
      </c>
      <c r="O1105" s="13">
        <v>1</v>
      </c>
      <c r="P1105" s="13">
        <v>1</v>
      </c>
      <c r="Q1105" s="13">
        <v>0</v>
      </c>
      <c r="R1105" s="8">
        <v>0</v>
      </c>
      <c r="S1105" s="13">
        <v>0</v>
      </c>
      <c r="T1105" s="13">
        <v>1</v>
      </c>
      <c r="U1105" s="13">
        <v>2</v>
      </c>
      <c r="V1105" s="13">
        <v>0</v>
      </c>
      <c r="W1105" s="13">
        <v>2.5</v>
      </c>
      <c r="X1105" s="13">
        <v>0</v>
      </c>
      <c r="Y1105" s="13">
        <v>0</v>
      </c>
      <c r="Z1105" s="13">
        <v>0</v>
      </c>
      <c r="AA1105" s="13">
        <v>0</v>
      </c>
      <c r="AB1105" s="13">
        <v>0</v>
      </c>
      <c r="AC1105" s="13">
        <v>0</v>
      </c>
      <c r="AD1105" s="13">
        <v>1</v>
      </c>
      <c r="AE1105" s="13">
        <v>1</v>
      </c>
      <c r="AF1105" s="13">
        <v>2</v>
      </c>
      <c r="AG1105" s="8">
        <v>1</v>
      </c>
      <c r="AH1105" s="8">
        <v>0</v>
      </c>
      <c r="AI1105" s="8">
        <v>0</v>
      </c>
      <c r="AJ1105" s="8">
        <v>0</v>
      </c>
      <c r="AK1105" s="13">
        <v>0</v>
      </c>
      <c r="AL1105" s="13">
        <v>0</v>
      </c>
      <c r="AM1105" s="13">
        <v>0</v>
      </c>
      <c r="AN1105" s="13">
        <v>0</v>
      </c>
      <c r="AO1105" s="13">
        <v>5000</v>
      </c>
      <c r="AP1105" s="13">
        <v>0</v>
      </c>
      <c r="AQ1105" s="13">
        <v>0</v>
      </c>
      <c r="AR1105" s="8">
        <v>0</v>
      </c>
      <c r="AS1105" s="13">
        <v>92000036</v>
      </c>
      <c r="AT1105" s="17" t="s">
        <v>199</v>
      </c>
      <c r="AU1105" s="13" t="s">
        <v>351</v>
      </c>
      <c r="AV1105" s="16">
        <v>10000007</v>
      </c>
      <c r="AW1105" s="16">
        <v>70403006</v>
      </c>
      <c r="AX1105" s="14" t="s">
        <v>162</v>
      </c>
      <c r="AY1105" s="13">
        <v>0</v>
      </c>
      <c r="AZ1105" s="15">
        <v>0</v>
      </c>
      <c r="BA1105" s="15">
        <v>0</v>
      </c>
      <c r="BB1105" s="36" t="s">
        <v>1212</v>
      </c>
      <c r="BC1105" s="13">
        <v>0</v>
      </c>
      <c r="BD1105" s="13">
        <v>0</v>
      </c>
      <c r="BE1105" s="13">
        <v>0</v>
      </c>
      <c r="BF1105" s="13">
        <v>0</v>
      </c>
      <c r="BG1105" s="13">
        <v>0</v>
      </c>
      <c r="BH1105" s="13">
        <v>0</v>
      </c>
      <c r="BI1105" s="11">
        <v>0</v>
      </c>
      <c r="BJ1105" s="8">
        <v>0</v>
      </c>
      <c r="BK1105" s="8">
        <v>0</v>
      </c>
      <c r="BL1105" s="8">
        <v>0</v>
      </c>
      <c r="BM1105" s="8">
        <v>0</v>
      </c>
      <c r="BN1105" s="8">
        <v>0</v>
      </c>
      <c r="BO1105" s="8">
        <v>0</v>
      </c>
      <c r="BP1105" s="8">
        <v>0</v>
      </c>
      <c r="BQ1105" s="43">
        <v>0</v>
      </c>
    </row>
    <row r="1106" spans="3:69" ht="20.100000000000001" customHeight="1">
      <c r="C1106" s="161">
        <v>62000042</v>
      </c>
      <c r="D1106" s="14" t="s">
        <v>1214</v>
      </c>
      <c r="E1106" s="13">
        <v>1</v>
      </c>
      <c r="F1106" s="13">
        <v>60011301</v>
      </c>
      <c r="G1106" s="16">
        <v>0</v>
      </c>
      <c r="H1106" s="15">
        <v>0</v>
      </c>
      <c r="I1106" s="16">
        <v>1</v>
      </c>
      <c r="J1106" s="16">
        <v>0</v>
      </c>
      <c r="K1106" s="16">
        <v>0</v>
      </c>
      <c r="L1106" s="13">
        <v>0</v>
      </c>
      <c r="M1106" s="13">
        <v>0</v>
      </c>
      <c r="N1106" s="13">
        <v>5</v>
      </c>
      <c r="O1106" s="13">
        <v>0</v>
      </c>
      <c r="P1106" s="13">
        <v>0</v>
      </c>
      <c r="Q1106" s="13">
        <v>0</v>
      </c>
      <c r="R1106" s="8">
        <v>0</v>
      </c>
      <c r="S1106" s="13">
        <v>0</v>
      </c>
      <c r="T1106" s="13">
        <v>1</v>
      </c>
      <c r="U1106" s="13">
        <v>2</v>
      </c>
      <c r="V1106" s="13">
        <v>0</v>
      </c>
      <c r="W1106" s="13">
        <v>0</v>
      </c>
      <c r="X1106" s="13">
        <v>0</v>
      </c>
      <c r="Y1106" s="13">
        <v>0</v>
      </c>
      <c r="Z1106" s="13">
        <v>0</v>
      </c>
      <c r="AA1106" s="13">
        <v>0</v>
      </c>
      <c r="AB1106" s="13">
        <v>0</v>
      </c>
      <c r="AC1106" s="13">
        <v>0</v>
      </c>
      <c r="AD1106" s="13">
        <v>9</v>
      </c>
      <c r="AE1106" s="13">
        <v>2</v>
      </c>
      <c r="AF1106" s="13" t="s">
        <v>169</v>
      </c>
      <c r="AG1106" s="8">
        <v>2</v>
      </c>
      <c r="AH1106" s="8">
        <v>2</v>
      </c>
      <c r="AI1106" s="8">
        <v>0</v>
      </c>
      <c r="AJ1106" s="8">
        <v>1.5</v>
      </c>
      <c r="AK1106" s="13">
        <v>0</v>
      </c>
      <c r="AL1106" s="13">
        <v>0</v>
      </c>
      <c r="AM1106" s="13">
        <v>0</v>
      </c>
      <c r="AN1106" s="13">
        <v>0</v>
      </c>
      <c r="AO1106" s="13">
        <v>3000</v>
      </c>
      <c r="AP1106" s="13">
        <v>0.5</v>
      </c>
      <c r="AQ1106" s="13">
        <v>0</v>
      </c>
      <c r="AR1106" s="8">
        <v>0</v>
      </c>
      <c r="AS1106" s="13" t="s">
        <v>160</v>
      </c>
      <c r="AT1106" s="14" t="s">
        <v>161</v>
      </c>
      <c r="AU1106" s="13">
        <v>0</v>
      </c>
      <c r="AV1106" s="16">
        <v>0</v>
      </c>
      <c r="AW1106" s="16">
        <v>0</v>
      </c>
      <c r="AX1106" s="14" t="s">
        <v>162</v>
      </c>
      <c r="AY1106" s="13" t="s">
        <v>1215</v>
      </c>
      <c r="AZ1106" s="15">
        <v>0</v>
      </c>
      <c r="BA1106" s="15">
        <v>0</v>
      </c>
      <c r="BB1106" s="36" t="s">
        <v>1216</v>
      </c>
      <c r="BC1106" s="13"/>
      <c r="BD1106" s="13">
        <v>0</v>
      </c>
      <c r="BE1106" s="13"/>
      <c r="BF1106" s="13"/>
      <c r="BG1106" s="13"/>
      <c r="BH1106" s="16"/>
      <c r="BI1106" s="13">
        <v>0</v>
      </c>
      <c r="BJ1106" s="8">
        <v>0</v>
      </c>
      <c r="BK1106" s="8">
        <v>0</v>
      </c>
      <c r="BL1106" s="8">
        <v>0</v>
      </c>
      <c r="BM1106" s="8">
        <v>0</v>
      </c>
      <c r="BN1106" s="8">
        <v>0</v>
      </c>
      <c r="BO1106" s="8">
        <v>0</v>
      </c>
      <c r="BP1106" s="8">
        <v>0</v>
      </c>
      <c r="BQ1106" s="43">
        <v>0</v>
      </c>
    </row>
    <row r="1107" spans="3:69" ht="20.25" customHeight="1">
      <c r="C1107" s="16">
        <v>62000101</v>
      </c>
      <c r="D1107" s="17" t="s">
        <v>1217</v>
      </c>
      <c r="E1107" s="16">
        <v>1</v>
      </c>
      <c r="F1107" s="16">
        <v>62000101</v>
      </c>
      <c r="G1107" s="16">
        <v>0</v>
      </c>
      <c r="H1107" s="15">
        <v>0</v>
      </c>
      <c r="I1107" s="16">
        <v>1</v>
      </c>
      <c r="J1107" s="16">
        <v>0</v>
      </c>
      <c r="K1107" s="13">
        <v>0</v>
      </c>
      <c r="L1107" s="16">
        <v>0</v>
      </c>
      <c r="M1107" s="16">
        <v>0</v>
      </c>
      <c r="N1107" s="16">
        <v>1</v>
      </c>
      <c r="O1107" s="16">
        <v>0</v>
      </c>
      <c r="P1107" s="16">
        <v>0</v>
      </c>
      <c r="Q1107" s="16">
        <v>0</v>
      </c>
      <c r="R1107" s="8">
        <v>0</v>
      </c>
      <c r="S1107" s="15">
        <v>0</v>
      </c>
      <c r="T1107" s="13">
        <v>1</v>
      </c>
      <c r="U1107" s="16">
        <v>1</v>
      </c>
      <c r="V1107" s="16">
        <v>0</v>
      </c>
      <c r="W1107" s="16">
        <v>3</v>
      </c>
      <c r="X1107" s="16">
        <v>0</v>
      </c>
      <c r="Y1107" s="16">
        <v>0</v>
      </c>
      <c r="Z1107" s="16">
        <v>0</v>
      </c>
      <c r="AA1107" s="16">
        <v>0</v>
      </c>
      <c r="AB1107" s="16">
        <v>0</v>
      </c>
      <c r="AC1107" s="16">
        <v>0</v>
      </c>
      <c r="AD1107" s="16">
        <v>12</v>
      </c>
      <c r="AE1107" s="16">
        <v>0</v>
      </c>
      <c r="AF1107" s="16">
        <v>3</v>
      </c>
      <c r="AG1107" s="8">
        <v>7</v>
      </c>
      <c r="AH1107" s="8">
        <v>0</v>
      </c>
      <c r="AI1107" s="8">
        <v>0</v>
      </c>
      <c r="AJ1107" s="8">
        <v>10</v>
      </c>
      <c r="AK1107" s="16">
        <v>0</v>
      </c>
      <c r="AL1107" s="16">
        <v>0</v>
      </c>
      <c r="AM1107" s="16">
        <v>0</v>
      </c>
      <c r="AN1107" s="16">
        <v>0</v>
      </c>
      <c r="AO1107" s="16">
        <v>3000</v>
      </c>
      <c r="AP1107" s="16">
        <v>0.5</v>
      </c>
      <c r="AQ1107" s="16">
        <v>20</v>
      </c>
      <c r="AR1107" s="8">
        <v>0</v>
      </c>
      <c r="AS1107" s="16" t="s">
        <v>160</v>
      </c>
      <c r="AT1107" s="14" t="s">
        <v>188</v>
      </c>
      <c r="AU1107" s="16" t="s">
        <v>941</v>
      </c>
      <c r="AV1107" s="16">
        <v>10000011</v>
      </c>
      <c r="AW1107" s="16">
        <v>20001010</v>
      </c>
      <c r="AX1107" s="17" t="s">
        <v>195</v>
      </c>
      <c r="AY1107" s="17" t="s">
        <v>160</v>
      </c>
      <c r="AZ1107" s="15">
        <v>0</v>
      </c>
      <c r="BA1107" s="15">
        <v>0</v>
      </c>
      <c r="BB1107" s="36" t="s">
        <v>1218</v>
      </c>
      <c r="BC1107" s="16">
        <v>0</v>
      </c>
      <c r="BD1107" s="13">
        <v>0</v>
      </c>
      <c r="BE1107" s="16">
        <v>0</v>
      </c>
      <c r="BF1107" s="16">
        <v>0</v>
      </c>
      <c r="BG1107" s="16">
        <v>0</v>
      </c>
      <c r="BH1107" s="16">
        <v>0</v>
      </c>
      <c r="BI1107" s="11">
        <v>0</v>
      </c>
      <c r="BJ1107" s="8">
        <v>0</v>
      </c>
      <c r="BK1107" s="8">
        <v>0</v>
      </c>
      <c r="BL1107" s="8">
        <v>0</v>
      </c>
      <c r="BM1107" s="8">
        <v>0</v>
      </c>
      <c r="BN1107" s="8">
        <v>0</v>
      </c>
      <c r="BO1107" s="8">
        <v>0</v>
      </c>
      <c r="BP1107" s="8">
        <v>0</v>
      </c>
      <c r="BQ1107" s="43">
        <v>0</v>
      </c>
    </row>
    <row r="1108" spans="3:69" ht="20.25" customHeight="1">
      <c r="C1108" s="60">
        <v>62000102</v>
      </c>
      <c r="D1108" s="59" t="s">
        <v>942</v>
      </c>
      <c r="E1108" s="60">
        <v>1</v>
      </c>
      <c r="F1108" s="60">
        <v>62011201</v>
      </c>
      <c r="G1108" s="60">
        <v>0</v>
      </c>
      <c r="H1108" s="61">
        <v>0</v>
      </c>
      <c r="I1108" s="60">
        <v>1</v>
      </c>
      <c r="J1108" s="60">
        <v>0</v>
      </c>
      <c r="K1108" s="55">
        <v>0</v>
      </c>
      <c r="L1108" s="60">
        <v>0</v>
      </c>
      <c r="M1108" s="60">
        <v>0</v>
      </c>
      <c r="N1108" s="60">
        <v>2</v>
      </c>
      <c r="O1108" s="60">
        <v>1</v>
      </c>
      <c r="P1108" s="60">
        <v>0.05</v>
      </c>
      <c r="Q1108" s="60">
        <v>0</v>
      </c>
      <c r="R1108" s="63">
        <v>0</v>
      </c>
      <c r="S1108" s="61">
        <v>0</v>
      </c>
      <c r="T1108" s="55">
        <v>1</v>
      </c>
      <c r="U1108" s="60">
        <v>2</v>
      </c>
      <c r="V1108" s="60">
        <v>0</v>
      </c>
      <c r="W1108" s="60">
        <v>1.8</v>
      </c>
      <c r="X1108" s="60">
        <v>700</v>
      </c>
      <c r="Y1108" s="60">
        <v>0</v>
      </c>
      <c r="Z1108" s="60">
        <v>0</v>
      </c>
      <c r="AA1108" s="60">
        <v>0</v>
      </c>
      <c r="AB1108" s="60">
        <v>1</v>
      </c>
      <c r="AC1108" s="60">
        <v>0</v>
      </c>
      <c r="AD1108" s="60">
        <v>10</v>
      </c>
      <c r="AE1108" s="60">
        <v>1</v>
      </c>
      <c r="AF1108" s="60">
        <v>1</v>
      </c>
      <c r="AG1108" s="63">
        <v>2</v>
      </c>
      <c r="AH1108" s="63">
        <v>2</v>
      </c>
      <c r="AI1108" s="8">
        <v>0</v>
      </c>
      <c r="AJ1108" s="63">
        <v>4</v>
      </c>
      <c r="AK1108" s="60">
        <v>0</v>
      </c>
      <c r="AL1108" s="60">
        <v>0</v>
      </c>
      <c r="AM1108" s="60">
        <v>0</v>
      </c>
      <c r="AN1108" s="60">
        <v>0.5</v>
      </c>
      <c r="AO1108" s="60">
        <v>30000</v>
      </c>
      <c r="AP1108" s="60">
        <v>0.5</v>
      </c>
      <c r="AQ1108" s="60">
        <v>10</v>
      </c>
      <c r="AR1108" s="63">
        <v>0</v>
      </c>
      <c r="AS1108" s="60">
        <v>92002001</v>
      </c>
      <c r="AT1108" s="54" t="s">
        <v>161</v>
      </c>
      <c r="AU1108" s="60" t="s">
        <v>358</v>
      </c>
      <c r="AV1108" s="60">
        <v>10003002</v>
      </c>
      <c r="AW1108" s="60">
        <v>21100020</v>
      </c>
      <c r="AX1108" s="59" t="s">
        <v>382</v>
      </c>
      <c r="AY1108" s="59">
        <v>0</v>
      </c>
      <c r="AZ1108" s="61">
        <v>0</v>
      </c>
      <c r="BA1108" s="61">
        <v>0</v>
      </c>
      <c r="BB1108" s="78" t="str">
        <f t="shared" ref="BB1108" si="103">"立即对目标范围内的怪物造成"&amp;W1108*100&amp;"%攻击伤害+"&amp;X1108&amp;"点固定伤害"&amp;",并使目标移动速度降低50%,持续3秒"</f>
        <v>立即对目标范围内的怪物造成180%攻击伤害+700点固定伤害,并使目标移动速度降低50%,持续3秒</v>
      </c>
      <c r="BC1108" s="60">
        <v>0</v>
      </c>
      <c r="BD1108" s="55">
        <v>0</v>
      </c>
      <c r="BE1108" s="60">
        <v>0</v>
      </c>
      <c r="BF1108" s="60">
        <v>0</v>
      </c>
      <c r="BG1108" s="60">
        <v>0</v>
      </c>
      <c r="BH1108" s="60">
        <v>0</v>
      </c>
      <c r="BI1108" s="84">
        <v>0</v>
      </c>
      <c r="BJ1108" s="8">
        <v>0</v>
      </c>
      <c r="BK1108" s="8">
        <v>0</v>
      </c>
      <c r="BL1108" s="8">
        <v>0</v>
      </c>
      <c r="BM1108" s="8">
        <v>0</v>
      </c>
      <c r="BN1108" s="8">
        <v>0</v>
      </c>
      <c r="BO1108" s="8">
        <v>0</v>
      </c>
      <c r="BP1108" s="8">
        <v>0</v>
      </c>
      <c r="BQ1108" s="43">
        <v>0</v>
      </c>
    </row>
    <row r="1109" spans="3:69" ht="20.25" customHeight="1">
      <c r="C1109" s="16">
        <v>62000103</v>
      </c>
      <c r="D1109" s="17" t="s">
        <v>1219</v>
      </c>
      <c r="E1109" s="16">
        <v>1</v>
      </c>
      <c r="F1109" s="16">
        <v>62000103</v>
      </c>
      <c r="G1109" s="16">
        <v>0</v>
      </c>
      <c r="H1109" s="15">
        <v>0</v>
      </c>
      <c r="I1109" s="16">
        <v>1</v>
      </c>
      <c r="J1109" s="16">
        <v>0</v>
      </c>
      <c r="K1109" s="13">
        <v>0</v>
      </c>
      <c r="L1109" s="16">
        <v>0</v>
      </c>
      <c r="M1109" s="16">
        <v>0</v>
      </c>
      <c r="N1109" s="16">
        <v>1</v>
      </c>
      <c r="O1109" s="16">
        <v>0</v>
      </c>
      <c r="P1109" s="16">
        <v>0</v>
      </c>
      <c r="Q1109" s="16">
        <v>0</v>
      </c>
      <c r="R1109" s="8">
        <v>0</v>
      </c>
      <c r="S1109" s="15">
        <v>0</v>
      </c>
      <c r="T1109" s="13">
        <v>1</v>
      </c>
      <c r="U1109" s="16">
        <v>2</v>
      </c>
      <c r="V1109" s="16">
        <v>0</v>
      </c>
      <c r="W1109" s="16">
        <v>3.25</v>
      </c>
      <c r="X1109" s="16">
        <v>0</v>
      </c>
      <c r="Y1109" s="16">
        <v>0</v>
      </c>
      <c r="Z1109" s="16">
        <v>0</v>
      </c>
      <c r="AA1109" s="16">
        <v>0</v>
      </c>
      <c r="AB1109" s="16">
        <v>0</v>
      </c>
      <c r="AC1109" s="16">
        <v>0</v>
      </c>
      <c r="AD1109" s="16">
        <v>20</v>
      </c>
      <c r="AE1109" s="16">
        <v>1</v>
      </c>
      <c r="AF1109" s="16">
        <v>4</v>
      </c>
      <c r="AG1109" s="8">
        <v>2</v>
      </c>
      <c r="AH1109" s="8">
        <v>1</v>
      </c>
      <c r="AI1109" s="8">
        <v>0</v>
      </c>
      <c r="AJ1109" s="8">
        <v>6</v>
      </c>
      <c r="AK1109" s="16">
        <v>0</v>
      </c>
      <c r="AL1109" s="16">
        <v>0.5</v>
      </c>
      <c r="AM1109" s="16">
        <v>0</v>
      </c>
      <c r="AN1109" s="16">
        <v>0.5</v>
      </c>
      <c r="AO1109" s="16">
        <v>30000</v>
      </c>
      <c r="AP1109" s="16">
        <v>0</v>
      </c>
      <c r="AQ1109" s="16">
        <v>0</v>
      </c>
      <c r="AR1109" s="8">
        <v>0</v>
      </c>
      <c r="AS1109" s="16">
        <v>93000205</v>
      </c>
      <c r="AT1109" s="14" t="s">
        <v>161</v>
      </c>
      <c r="AU1109" s="16" t="s">
        <v>358</v>
      </c>
      <c r="AV1109" s="16">
        <v>10003002</v>
      </c>
      <c r="AW1109" s="16">
        <v>20001020</v>
      </c>
      <c r="AX1109" s="17" t="s">
        <v>162</v>
      </c>
      <c r="AY1109" s="17">
        <v>0</v>
      </c>
      <c r="AZ1109" s="15">
        <v>0</v>
      </c>
      <c r="BA1109" s="15">
        <v>0</v>
      </c>
      <c r="BB1109" s="36" t="s">
        <v>1220</v>
      </c>
      <c r="BC1109" s="16">
        <v>0</v>
      </c>
      <c r="BD1109" s="13">
        <v>0</v>
      </c>
      <c r="BE1109" s="16">
        <v>0</v>
      </c>
      <c r="BF1109" s="16">
        <v>0</v>
      </c>
      <c r="BG1109" s="16">
        <v>0</v>
      </c>
      <c r="BH1109" s="16">
        <v>0</v>
      </c>
      <c r="BI1109" s="11">
        <v>0</v>
      </c>
      <c r="BJ1109" s="8">
        <v>0</v>
      </c>
      <c r="BK1109" s="8">
        <v>0</v>
      </c>
      <c r="BL1109" s="8">
        <v>0</v>
      </c>
      <c r="BM1109" s="8">
        <v>0</v>
      </c>
      <c r="BN1109" s="8">
        <v>0</v>
      </c>
      <c r="BO1109" s="8">
        <v>0</v>
      </c>
      <c r="BP1109" s="8">
        <v>0</v>
      </c>
      <c r="BQ1109" s="43">
        <v>0</v>
      </c>
    </row>
    <row r="1110" spans="3:69" ht="20.25" customHeight="1">
      <c r="C1110" s="60">
        <v>62000104</v>
      </c>
      <c r="D1110" s="59" t="s">
        <v>852</v>
      </c>
      <c r="E1110" s="60">
        <v>1</v>
      </c>
      <c r="F1110" s="60">
        <v>62012201</v>
      </c>
      <c r="G1110" s="60">
        <v>0</v>
      </c>
      <c r="H1110" s="61">
        <v>0</v>
      </c>
      <c r="I1110" s="60">
        <v>1</v>
      </c>
      <c r="J1110" s="60">
        <v>0</v>
      </c>
      <c r="K1110" s="55">
        <v>0</v>
      </c>
      <c r="L1110" s="60">
        <v>0</v>
      </c>
      <c r="M1110" s="60">
        <v>0</v>
      </c>
      <c r="N1110" s="60">
        <v>2</v>
      </c>
      <c r="O1110" s="60">
        <v>3</v>
      </c>
      <c r="P1110" s="60">
        <v>0.15</v>
      </c>
      <c r="Q1110" s="60">
        <v>0</v>
      </c>
      <c r="R1110" s="63">
        <v>0</v>
      </c>
      <c r="S1110" s="61">
        <v>0</v>
      </c>
      <c r="T1110" s="55">
        <v>1</v>
      </c>
      <c r="U1110" s="60">
        <v>2</v>
      </c>
      <c r="V1110" s="60">
        <v>0</v>
      </c>
      <c r="W1110" s="60">
        <v>1.8</v>
      </c>
      <c r="X1110" s="60">
        <v>700</v>
      </c>
      <c r="Y1110" s="60">
        <v>0</v>
      </c>
      <c r="Z1110" s="60">
        <v>0</v>
      </c>
      <c r="AA1110" s="60">
        <v>0</v>
      </c>
      <c r="AB1110" s="60">
        <v>1</v>
      </c>
      <c r="AC1110" s="60">
        <v>0</v>
      </c>
      <c r="AD1110" s="60">
        <v>15</v>
      </c>
      <c r="AE1110" s="60">
        <v>1</v>
      </c>
      <c r="AF1110" s="60">
        <v>3.5</v>
      </c>
      <c r="AG1110" s="63">
        <v>0</v>
      </c>
      <c r="AH1110" s="63">
        <v>0</v>
      </c>
      <c r="AI1110" s="8">
        <v>0</v>
      </c>
      <c r="AJ1110" s="63">
        <v>4</v>
      </c>
      <c r="AK1110" s="60">
        <v>0</v>
      </c>
      <c r="AL1110" s="60">
        <v>0</v>
      </c>
      <c r="AM1110" s="60">
        <v>0</v>
      </c>
      <c r="AN1110" s="60">
        <v>0</v>
      </c>
      <c r="AO1110" s="60">
        <v>3000</v>
      </c>
      <c r="AP1110" s="60">
        <v>0</v>
      </c>
      <c r="AQ1110" s="60">
        <v>0</v>
      </c>
      <c r="AR1110" s="63">
        <v>0</v>
      </c>
      <c r="AS1110" s="60">
        <v>92005001</v>
      </c>
      <c r="AT1110" s="54" t="s">
        <v>161</v>
      </c>
      <c r="AU1110" s="60" t="s">
        <v>351</v>
      </c>
      <c r="AV1110" s="60">
        <v>10000009</v>
      </c>
      <c r="AW1110" s="60">
        <v>21100050</v>
      </c>
      <c r="AX1110" s="59" t="s">
        <v>162</v>
      </c>
      <c r="AY1110" s="59">
        <v>0</v>
      </c>
      <c r="AZ1110" s="61">
        <v>0</v>
      </c>
      <c r="BA1110" s="61">
        <v>0</v>
      </c>
      <c r="BB1110" s="106" t="str">
        <f>"受到伤害有一定概率立即对自身范围内的怪物造成"&amp;W1110*100&amp;"%攻击伤害+"&amp;X1110&amp;",并击退周围附近敌方目标"</f>
        <v>受到伤害有一定概率立即对自身范围内的怪物造成180%攻击伤害+700,并击退周围附近敌方目标</v>
      </c>
      <c r="BC1110" s="60">
        <v>0</v>
      </c>
      <c r="BD1110" s="55">
        <v>0</v>
      </c>
      <c r="BE1110" s="60">
        <v>0</v>
      </c>
      <c r="BF1110" s="60">
        <v>0</v>
      </c>
      <c r="BG1110" s="60">
        <v>0</v>
      </c>
      <c r="BH1110" s="60">
        <v>0</v>
      </c>
      <c r="BI1110" s="84">
        <v>0</v>
      </c>
      <c r="BJ1110" s="8">
        <v>1</v>
      </c>
      <c r="BK1110" s="8">
        <v>0</v>
      </c>
      <c r="BL1110" s="8">
        <v>0</v>
      </c>
      <c r="BM1110" s="8">
        <v>0</v>
      </c>
      <c r="BN1110" s="8">
        <v>0</v>
      </c>
      <c r="BO1110" s="8">
        <v>0</v>
      </c>
      <c r="BP1110" s="8">
        <v>0</v>
      </c>
      <c r="BQ1110" s="43">
        <v>0</v>
      </c>
    </row>
    <row r="1111" spans="3:69" ht="20.25" customHeight="1">
      <c r="C1111" s="60">
        <v>62000105</v>
      </c>
      <c r="D1111" s="59" t="s">
        <v>1221</v>
      </c>
      <c r="E1111" s="60">
        <v>1</v>
      </c>
      <c r="F1111" s="60">
        <v>62000105</v>
      </c>
      <c r="G1111" s="60">
        <v>0</v>
      </c>
      <c r="H1111" s="61">
        <v>0</v>
      </c>
      <c r="I1111" s="60">
        <v>1</v>
      </c>
      <c r="J1111" s="60">
        <v>0</v>
      </c>
      <c r="K1111" s="55">
        <v>0</v>
      </c>
      <c r="L1111" s="60">
        <v>0</v>
      </c>
      <c r="M1111" s="60">
        <v>0</v>
      </c>
      <c r="N1111" s="60">
        <v>2</v>
      </c>
      <c r="O1111" s="60">
        <v>1</v>
      </c>
      <c r="P1111" s="60">
        <v>0.1</v>
      </c>
      <c r="Q1111" s="60">
        <v>0</v>
      </c>
      <c r="R1111" s="63">
        <v>0</v>
      </c>
      <c r="S1111" s="61">
        <v>0</v>
      </c>
      <c r="T1111" s="55">
        <v>1</v>
      </c>
      <c r="U1111" s="60">
        <v>2</v>
      </c>
      <c r="V1111" s="60">
        <v>0</v>
      </c>
      <c r="W1111" s="60">
        <v>0</v>
      </c>
      <c r="X1111" s="60">
        <v>0</v>
      </c>
      <c r="Y1111" s="60">
        <v>0</v>
      </c>
      <c r="Z1111" s="60">
        <v>0</v>
      </c>
      <c r="AA1111" s="60">
        <v>0</v>
      </c>
      <c r="AB1111" s="60">
        <v>1</v>
      </c>
      <c r="AC1111" s="60">
        <v>0</v>
      </c>
      <c r="AD1111" s="60">
        <v>12</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92000009</v>
      </c>
      <c r="AS1111" s="60" t="s">
        <v>160</v>
      </c>
      <c r="AT1111" s="54" t="s">
        <v>161</v>
      </c>
      <c r="AU1111" s="60" t="s">
        <v>986</v>
      </c>
      <c r="AV1111" s="60">
        <v>0</v>
      </c>
      <c r="AW1111" s="60">
        <v>0</v>
      </c>
      <c r="AX1111" s="59" t="s">
        <v>162</v>
      </c>
      <c r="AY1111" s="59" t="s">
        <v>160</v>
      </c>
      <c r="AZ1111" s="61">
        <v>0</v>
      </c>
      <c r="BA1111" s="61">
        <v>0</v>
      </c>
      <c r="BB1111" s="78" t="s">
        <v>1222</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60">
        <v>62000106</v>
      </c>
      <c r="D1112" s="59" t="s">
        <v>1223</v>
      </c>
      <c r="E1112" s="60">
        <v>1</v>
      </c>
      <c r="F1112" s="60">
        <v>62000106</v>
      </c>
      <c r="G1112" s="60">
        <v>0</v>
      </c>
      <c r="H1112" s="61">
        <v>0</v>
      </c>
      <c r="I1112" s="60">
        <v>1</v>
      </c>
      <c r="J1112" s="60">
        <v>0</v>
      </c>
      <c r="K1112" s="55">
        <v>0</v>
      </c>
      <c r="L1112" s="60">
        <v>0</v>
      </c>
      <c r="M1112" s="60">
        <v>0</v>
      </c>
      <c r="N1112" s="60">
        <v>2</v>
      </c>
      <c r="O1112" s="60">
        <v>2</v>
      </c>
      <c r="P1112" s="60">
        <v>0.3</v>
      </c>
      <c r="Q1112" s="60">
        <v>0</v>
      </c>
      <c r="R1112" s="63">
        <v>0</v>
      </c>
      <c r="S1112" s="61">
        <v>0</v>
      </c>
      <c r="T1112" s="55">
        <v>1</v>
      </c>
      <c r="U1112" s="60">
        <v>2</v>
      </c>
      <c r="V1112" s="60">
        <v>0</v>
      </c>
      <c r="W1112" s="60">
        <v>0</v>
      </c>
      <c r="X1112" s="60">
        <v>0</v>
      </c>
      <c r="Y1112" s="60">
        <v>0</v>
      </c>
      <c r="Z1112" s="60">
        <v>0</v>
      </c>
      <c r="AA1112" s="60">
        <v>0</v>
      </c>
      <c r="AB1112" s="60">
        <v>1</v>
      </c>
      <c r="AC1112" s="60">
        <v>0</v>
      </c>
      <c r="AD1112" s="60">
        <v>45</v>
      </c>
      <c r="AE1112" s="60">
        <v>0</v>
      </c>
      <c r="AF1112" s="60">
        <v>0</v>
      </c>
      <c r="AG1112" s="63">
        <v>2</v>
      </c>
      <c r="AH1112" s="63">
        <v>1</v>
      </c>
      <c r="AI1112" s="8">
        <v>0</v>
      </c>
      <c r="AJ1112" s="63">
        <v>0</v>
      </c>
      <c r="AK1112" s="60">
        <v>0</v>
      </c>
      <c r="AL1112" s="60">
        <v>0</v>
      </c>
      <c r="AM1112" s="60">
        <v>0</v>
      </c>
      <c r="AN1112" s="60">
        <v>0</v>
      </c>
      <c r="AO1112" s="60">
        <v>1000</v>
      </c>
      <c r="AP1112" s="60">
        <v>0</v>
      </c>
      <c r="AQ1112" s="60">
        <v>0</v>
      </c>
      <c r="AR1112" s="63">
        <v>92000010</v>
      </c>
      <c r="AS1112" s="60" t="s">
        <v>160</v>
      </c>
      <c r="AT1112" s="54" t="s">
        <v>161</v>
      </c>
      <c r="AU1112" s="60" t="s">
        <v>986</v>
      </c>
      <c r="AV1112" s="60">
        <v>0</v>
      </c>
      <c r="AW1112" s="60">
        <v>0</v>
      </c>
      <c r="AX1112" s="59" t="s">
        <v>162</v>
      </c>
      <c r="AY1112" s="59" t="s">
        <v>160</v>
      </c>
      <c r="AZ1112" s="61">
        <v>0</v>
      </c>
      <c r="BA1112" s="61">
        <v>0</v>
      </c>
      <c r="BB1112" s="83" t="s">
        <v>1224</v>
      </c>
      <c r="BC1112" s="60">
        <v>0</v>
      </c>
      <c r="BD1112" s="55">
        <v>0</v>
      </c>
      <c r="BE1112" s="60">
        <v>0</v>
      </c>
      <c r="BF1112" s="60">
        <v>0</v>
      </c>
      <c r="BG1112" s="60">
        <v>0</v>
      </c>
      <c r="BH1112" s="60">
        <v>0</v>
      </c>
      <c r="BI1112" s="84">
        <v>0</v>
      </c>
      <c r="BJ1112" s="8">
        <v>0</v>
      </c>
      <c r="BK1112" s="8">
        <v>0</v>
      </c>
      <c r="BL1112" s="8">
        <v>0</v>
      </c>
      <c r="BM1112" s="8">
        <v>0</v>
      </c>
      <c r="BN1112" s="8">
        <v>0</v>
      </c>
      <c r="BO1112" s="8">
        <v>0</v>
      </c>
      <c r="BP1112" s="8">
        <v>0</v>
      </c>
      <c r="BQ1112" s="43">
        <v>0</v>
      </c>
    </row>
    <row r="1113" spans="3:69" ht="20.25" customHeight="1">
      <c r="C1113" s="16">
        <v>62000107</v>
      </c>
      <c r="D1113" s="17" t="s">
        <v>1225</v>
      </c>
      <c r="E1113" s="16">
        <v>1</v>
      </c>
      <c r="F1113" s="16">
        <v>62000107</v>
      </c>
      <c r="G1113" s="16">
        <v>0</v>
      </c>
      <c r="H1113" s="15">
        <v>0</v>
      </c>
      <c r="I1113" s="16">
        <v>1</v>
      </c>
      <c r="J1113" s="16">
        <v>0</v>
      </c>
      <c r="K1113" s="13">
        <v>0</v>
      </c>
      <c r="L1113" s="16">
        <v>0</v>
      </c>
      <c r="M1113" s="16">
        <v>0</v>
      </c>
      <c r="N1113" s="16">
        <v>1</v>
      </c>
      <c r="O1113" s="16">
        <v>0</v>
      </c>
      <c r="P1113" s="16">
        <v>0</v>
      </c>
      <c r="Q1113" s="16">
        <v>0</v>
      </c>
      <c r="R1113" s="8">
        <v>0</v>
      </c>
      <c r="S1113" s="15">
        <v>0</v>
      </c>
      <c r="T1113" s="13">
        <v>1</v>
      </c>
      <c r="U1113" s="16">
        <v>2</v>
      </c>
      <c r="V1113" s="16">
        <v>0</v>
      </c>
      <c r="W1113" s="16">
        <v>2.5</v>
      </c>
      <c r="X1113" s="16">
        <v>0</v>
      </c>
      <c r="Y1113" s="16">
        <v>0</v>
      </c>
      <c r="Z1113" s="16">
        <v>0</v>
      </c>
      <c r="AA1113" s="16">
        <v>0</v>
      </c>
      <c r="AB1113" s="16">
        <v>0</v>
      </c>
      <c r="AC1113" s="16">
        <v>0</v>
      </c>
      <c r="AD1113" s="16">
        <v>18</v>
      </c>
      <c r="AE1113" s="16">
        <v>1</v>
      </c>
      <c r="AF1113" s="16">
        <v>3.5</v>
      </c>
      <c r="AG1113" s="8">
        <v>0</v>
      </c>
      <c r="AH1113" s="8">
        <v>0</v>
      </c>
      <c r="AI1113" s="8">
        <v>0</v>
      </c>
      <c r="AJ1113" s="8">
        <v>4</v>
      </c>
      <c r="AK1113" s="16">
        <v>0</v>
      </c>
      <c r="AL1113" s="16">
        <v>0</v>
      </c>
      <c r="AM1113" s="16">
        <v>0</v>
      </c>
      <c r="AN1113" s="16">
        <v>0.5</v>
      </c>
      <c r="AO1113" s="16">
        <v>3000</v>
      </c>
      <c r="AP1113" s="16">
        <v>0</v>
      </c>
      <c r="AQ1113" s="16">
        <v>0</v>
      </c>
      <c r="AR1113" s="8">
        <v>92000018</v>
      </c>
      <c r="AS1113" s="16" t="s">
        <v>1226</v>
      </c>
      <c r="AT1113" s="14" t="s">
        <v>161</v>
      </c>
      <c r="AU1113" s="16" t="s">
        <v>351</v>
      </c>
      <c r="AV1113" s="16">
        <v>10000009</v>
      </c>
      <c r="AW1113" s="16">
        <v>20001030</v>
      </c>
      <c r="AX1113" s="17" t="s">
        <v>162</v>
      </c>
      <c r="AY1113" s="17">
        <v>0</v>
      </c>
      <c r="AZ1113" s="15">
        <v>0</v>
      </c>
      <c r="BA1113" s="15">
        <v>0</v>
      </c>
      <c r="BB1113" s="36" t="s">
        <v>1227</v>
      </c>
      <c r="BC1113" s="16">
        <v>0</v>
      </c>
      <c r="BD1113" s="13">
        <v>0</v>
      </c>
      <c r="BE1113" s="16">
        <v>0</v>
      </c>
      <c r="BF1113" s="16">
        <v>0</v>
      </c>
      <c r="BG1113" s="16">
        <v>0</v>
      </c>
      <c r="BH1113" s="16">
        <v>0</v>
      </c>
      <c r="BI1113" s="11">
        <v>0</v>
      </c>
      <c r="BJ1113" s="8">
        <v>0</v>
      </c>
      <c r="BK1113" s="8">
        <v>0</v>
      </c>
      <c r="BL1113" s="8">
        <v>0</v>
      </c>
      <c r="BM1113" s="8">
        <v>0</v>
      </c>
      <c r="BN1113" s="8">
        <v>0</v>
      </c>
      <c r="BO1113" s="8">
        <v>0</v>
      </c>
      <c r="BP1113" s="8">
        <v>0</v>
      </c>
      <c r="BQ1113" s="43">
        <v>0</v>
      </c>
    </row>
    <row r="1114" spans="3:69" ht="20.25" customHeight="1">
      <c r="C1114" s="206">
        <v>62000108</v>
      </c>
      <c r="D1114" s="207" t="s">
        <v>1228</v>
      </c>
      <c r="E1114" s="206">
        <v>1</v>
      </c>
      <c r="F1114" s="206">
        <v>62000108</v>
      </c>
      <c r="G1114" s="206">
        <v>0</v>
      </c>
      <c r="H1114" s="208">
        <v>0</v>
      </c>
      <c r="I1114" s="206">
        <v>1</v>
      </c>
      <c r="J1114" s="206">
        <v>0</v>
      </c>
      <c r="K1114" s="209">
        <v>0</v>
      </c>
      <c r="L1114" s="206">
        <v>0</v>
      </c>
      <c r="M1114" s="206">
        <v>0</v>
      </c>
      <c r="N1114" s="206">
        <v>2</v>
      </c>
      <c r="O1114" s="206">
        <v>4</v>
      </c>
      <c r="P1114" s="206">
        <v>1</v>
      </c>
      <c r="Q1114" s="206">
        <v>0</v>
      </c>
      <c r="R1114" s="210">
        <v>0</v>
      </c>
      <c r="S1114" s="208">
        <v>0</v>
      </c>
      <c r="T1114" s="209">
        <v>1</v>
      </c>
      <c r="U1114" s="206">
        <v>2</v>
      </c>
      <c r="V1114" s="206">
        <v>0</v>
      </c>
      <c r="W1114" s="206">
        <v>0</v>
      </c>
      <c r="X1114" s="206">
        <v>0</v>
      </c>
      <c r="Y1114" s="206">
        <v>0</v>
      </c>
      <c r="Z1114" s="206">
        <v>0</v>
      </c>
      <c r="AA1114" s="206">
        <v>0</v>
      </c>
      <c r="AB1114" s="206">
        <v>1</v>
      </c>
      <c r="AC1114" s="206">
        <v>0</v>
      </c>
      <c r="AD1114" s="206">
        <v>1</v>
      </c>
      <c r="AE1114" s="206">
        <v>0</v>
      </c>
      <c r="AF1114" s="206">
        <v>0</v>
      </c>
      <c r="AG1114" s="210">
        <v>8</v>
      </c>
      <c r="AH1114" s="210">
        <v>0</v>
      </c>
      <c r="AI1114" s="210">
        <v>0</v>
      </c>
      <c r="AJ1114" s="210">
        <v>0</v>
      </c>
      <c r="AK1114" s="206">
        <v>0</v>
      </c>
      <c r="AL1114" s="206">
        <v>0</v>
      </c>
      <c r="AM1114" s="206">
        <v>0</v>
      </c>
      <c r="AN1114" s="206">
        <v>0</v>
      </c>
      <c r="AO1114" s="206">
        <v>1000</v>
      </c>
      <c r="AP1114" s="206">
        <v>0</v>
      </c>
      <c r="AQ1114" s="206">
        <v>0</v>
      </c>
      <c r="AR1114" s="210">
        <v>92000005</v>
      </c>
      <c r="AS1114" s="206" t="s">
        <v>160</v>
      </c>
      <c r="AT1114" s="211" t="s">
        <v>161</v>
      </c>
      <c r="AU1114" s="206" t="s">
        <v>986</v>
      </c>
      <c r="AV1114" s="206">
        <v>0</v>
      </c>
      <c r="AW1114" s="206">
        <v>40000003</v>
      </c>
      <c r="AX1114" s="207" t="s">
        <v>162</v>
      </c>
      <c r="AY1114" s="207" t="s">
        <v>160</v>
      </c>
      <c r="AZ1114" s="208">
        <v>0</v>
      </c>
      <c r="BA1114" s="208">
        <v>0</v>
      </c>
      <c r="BB1114" s="212" t="s">
        <v>1229</v>
      </c>
      <c r="BC1114" s="206">
        <v>0</v>
      </c>
      <c r="BD1114" s="209">
        <v>0</v>
      </c>
      <c r="BE1114" s="206">
        <v>0</v>
      </c>
      <c r="BF1114" s="206">
        <v>0</v>
      </c>
      <c r="BG1114" s="206">
        <v>0</v>
      </c>
      <c r="BH1114" s="206">
        <v>0</v>
      </c>
      <c r="BI1114" s="215">
        <v>0</v>
      </c>
      <c r="BJ1114" s="210">
        <v>1</v>
      </c>
      <c r="BK1114" s="8">
        <v>0</v>
      </c>
      <c r="BL1114" s="8">
        <v>0</v>
      </c>
      <c r="BM1114" s="8">
        <v>0</v>
      </c>
      <c r="BN1114" s="8">
        <v>0</v>
      </c>
      <c r="BO1114" s="8">
        <v>0</v>
      </c>
      <c r="BP1114" s="8">
        <v>0</v>
      </c>
      <c r="BQ1114" s="43">
        <v>0</v>
      </c>
    </row>
    <row r="1115" spans="3:69" ht="19.5" customHeight="1">
      <c r="C1115" s="16">
        <v>62000109</v>
      </c>
      <c r="D1115" s="17" t="s">
        <v>1230</v>
      </c>
      <c r="E1115" s="13">
        <v>1</v>
      </c>
      <c r="F1115" s="16">
        <v>62000109</v>
      </c>
      <c r="G1115" s="16">
        <v>0</v>
      </c>
      <c r="H1115" s="15">
        <v>0</v>
      </c>
      <c r="I1115" s="16">
        <v>1</v>
      </c>
      <c r="J1115" s="16">
        <v>0</v>
      </c>
      <c r="K1115" s="13">
        <v>0</v>
      </c>
      <c r="L1115" s="16">
        <v>0</v>
      </c>
      <c r="M1115" s="16">
        <v>0</v>
      </c>
      <c r="N1115" s="16">
        <v>1</v>
      </c>
      <c r="O1115" s="16">
        <v>0</v>
      </c>
      <c r="P1115" s="16">
        <v>0</v>
      </c>
      <c r="Q1115" s="16">
        <v>0</v>
      </c>
      <c r="R1115" s="8">
        <v>0</v>
      </c>
      <c r="S1115" s="15">
        <v>0</v>
      </c>
      <c r="T1115" s="13">
        <v>1</v>
      </c>
      <c r="U1115" s="16">
        <v>2</v>
      </c>
      <c r="V1115" s="16">
        <v>0</v>
      </c>
      <c r="W1115" s="16">
        <v>3.5</v>
      </c>
      <c r="X1115" s="16">
        <v>2500</v>
      </c>
      <c r="Y1115" s="16">
        <v>0</v>
      </c>
      <c r="Z1115" s="16">
        <v>0</v>
      </c>
      <c r="AA1115" s="16">
        <v>0</v>
      </c>
      <c r="AB1115" s="16">
        <v>0</v>
      </c>
      <c r="AC1115" s="16">
        <v>0</v>
      </c>
      <c r="AD1115" s="16">
        <v>12</v>
      </c>
      <c r="AE1115" s="16">
        <v>1</v>
      </c>
      <c r="AF1115" s="16">
        <v>3</v>
      </c>
      <c r="AG1115" s="8">
        <v>2</v>
      </c>
      <c r="AH1115" s="8">
        <v>2</v>
      </c>
      <c r="AI1115" s="8">
        <v>0</v>
      </c>
      <c r="AJ1115" s="8">
        <v>4</v>
      </c>
      <c r="AK1115" s="16">
        <v>0</v>
      </c>
      <c r="AL1115" s="16">
        <v>0</v>
      </c>
      <c r="AM1115" s="16">
        <v>0</v>
      </c>
      <c r="AN1115" s="16">
        <v>0.2</v>
      </c>
      <c r="AO1115" s="16">
        <v>3000</v>
      </c>
      <c r="AP1115" s="16">
        <v>0.2</v>
      </c>
      <c r="AQ1115" s="16">
        <v>10</v>
      </c>
      <c r="AR1115" s="8">
        <v>0</v>
      </c>
      <c r="AS1115" s="16">
        <v>92000013</v>
      </c>
      <c r="AT1115" s="17" t="s">
        <v>161</v>
      </c>
      <c r="AU1115" s="16" t="s">
        <v>358</v>
      </c>
      <c r="AV1115" s="16">
        <v>10003002</v>
      </c>
      <c r="AW1115" s="16">
        <v>20001040</v>
      </c>
      <c r="AX1115" s="17" t="s">
        <v>382</v>
      </c>
      <c r="AY1115" s="17">
        <v>0</v>
      </c>
      <c r="AZ1115" s="15">
        <v>0</v>
      </c>
      <c r="BA1115" s="15">
        <v>0</v>
      </c>
      <c r="BB1115" s="165" t="s">
        <v>2866</v>
      </c>
      <c r="BC1115" s="16">
        <v>0</v>
      </c>
      <c r="BD1115" s="13">
        <v>0</v>
      </c>
      <c r="BE1115" s="16">
        <v>0</v>
      </c>
      <c r="BF1115" s="16">
        <v>0</v>
      </c>
      <c r="BG1115" s="16">
        <v>0</v>
      </c>
      <c r="BH1115" s="16">
        <v>0</v>
      </c>
      <c r="BI1115" s="11">
        <v>0</v>
      </c>
      <c r="BJ1115" s="8">
        <v>0</v>
      </c>
      <c r="BK1115" s="8">
        <v>0</v>
      </c>
      <c r="BL1115" s="8">
        <v>0</v>
      </c>
      <c r="BM1115" s="8">
        <v>0</v>
      </c>
      <c r="BN1115" s="8">
        <v>0</v>
      </c>
      <c r="BO1115" s="8">
        <v>0</v>
      </c>
      <c r="BP1115" s="8">
        <v>0</v>
      </c>
      <c r="BQ1115" s="43">
        <v>0</v>
      </c>
    </row>
    <row r="1116" spans="3:69" ht="19.5" customHeight="1">
      <c r="C1116" s="60">
        <v>63001001</v>
      </c>
      <c r="D1116" s="59" t="s">
        <v>1231</v>
      </c>
      <c r="E1116" s="55">
        <v>1</v>
      </c>
      <c r="F1116" s="60">
        <v>63001001</v>
      </c>
      <c r="G1116" s="60">
        <v>0</v>
      </c>
      <c r="H1116" s="61">
        <v>0</v>
      </c>
      <c r="I1116" s="60">
        <v>1</v>
      </c>
      <c r="J1116" s="60">
        <v>0</v>
      </c>
      <c r="K1116" s="55">
        <v>0</v>
      </c>
      <c r="L1116" s="60">
        <v>0</v>
      </c>
      <c r="M1116" s="60">
        <v>0</v>
      </c>
      <c r="N1116" s="60">
        <v>2</v>
      </c>
      <c r="O1116" s="60">
        <v>12</v>
      </c>
      <c r="P1116" s="60">
        <v>1</v>
      </c>
      <c r="Q1116" s="60">
        <v>0</v>
      </c>
      <c r="R1116" s="63">
        <v>0</v>
      </c>
      <c r="S1116" s="61">
        <v>0</v>
      </c>
      <c r="T1116" s="55">
        <v>1</v>
      </c>
      <c r="U1116" s="60">
        <v>2</v>
      </c>
      <c r="V1116" s="60">
        <v>0</v>
      </c>
      <c r="W1116" s="60">
        <v>0</v>
      </c>
      <c r="X1116" s="60">
        <v>0</v>
      </c>
      <c r="Y1116" s="60">
        <v>0</v>
      </c>
      <c r="Z1116" s="60">
        <v>0</v>
      </c>
      <c r="AA1116" s="60">
        <v>0</v>
      </c>
      <c r="AB1116" s="60">
        <v>1</v>
      </c>
      <c r="AC1116" s="60">
        <v>0</v>
      </c>
      <c r="AD1116" s="60">
        <v>60</v>
      </c>
      <c r="AE1116" s="60">
        <v>1</v>
      </c>
      <c r="AF1116" s="60" t="s">
        <v>394</v>
      </c>
      <c r="AG1116" s="63">
        <v>0</v>
      </c>
      <c r="AH1116" s="63">
        <v>0</v>
      </c>
      <c r="AI1116" s="8">
        <v>0</v>
      </c>
      <c r="AJ1116" s="63">
        <v>0</v>
      </c>
      <c r="AK1116" s="60">
        <v>0</v>
      </c>
      <c r="AL1116" s="60">
        <v>0</v>
      </c>
      <c r="AM1116" s="60">
        <v>0</v>
      </c>
      <c r="AN1116" s="60">
        <v>0</v>
      </c>
      <c r="AO1116" s="60">
        <v>50000</v>
      </c>
      <c r="AP1116" s="60">
        <v>0</v>
      </c>
      <c r="AQ1116" s="60">
        <v>0</v>
      </c>
      <c r="AR1116" s="63">
        <v>0</v>
      </c>
      <c r="AS1116" s="60">
        <v>90501001</v>
      </c>
      <c r="AT1116" s="59" t="s">
        <v>160</v>
      </c>
      <c r="AU1116" s="60">
        <v>0</v>
      </c>
      <c r="AV1116" s="60">
        <v>0</v>
      </c>
      <c r="AW1116" s="60">
        <v>0</v>
      </c>
      <c r="AX1116" s="14" t="s">
        <v>1232</v>
      </c>
      <c r="AY1116" s="59">
        <v>0</v>
      </c>
      <c r="AZ1116" s="61">
        <v>0</v>
      </c>
      <c r="BA1116" s="61">
        <v>0</v>
      </c>
      <c r="BB1116" s="188" t="s">
        <v>1233</v>
      </c>
      <c r="BC1116" s="60">
        <v>0</v>
      </c>
      <c r="BD1116" s="55">
        <v>0</v>
      </c>
      <c r="BE1116" s="60">
        <v>0</v>
      </c>
      <c r="BF1116" s="60">
        <v>0</v>
      </c>
      <c r="BG1116" s="60">
        <v>0</v>
      </c>
      <c r="BH1116" s="60">
        <v>0</v>
      </c>
      <c r="BI1116" s="84">
        <v>0</v>
      </c>
      <c r="BJ1116" s="8">
        <v>1</v>
      </c>
      <c r="BK1116" s="8">
        <v>0</v>
      </c>
      <c r="BL1116" s="8">
        <v>0</v>
      </c>
      <c r="BM1116" s="8">
        <v>0</v>
      </c>
      <c r="BN1116" s="8">
        <v>0</v>
      </c>
      <c r="BO1116" s="8">
        <v>0</v>
      </c>
      <c r="BP1116" s="8">
        <v>0</v>
      </c>
      <c r="BQ1116" s="43">
        <v>0</v>
      </c>
    </row>
    <row r="1117" spans="3:69" ht="20.100000000000001" customHeight="1">
      <c r="C1117" s="13">
        <v>63001002</v>
      </c>
      <c r="D1117" s="14" t="s">
        <v>1234</v>
      </c>
      <c r="E1117" s="13">
        <v>1</v>
      </c>
      <c r="F1117" s="13">
        <v>63001002</v>
      </c>
      <c r="G1117" s="16">
        <v>0</v>
      </c>
      <c r="H1117" s="15">
        <v>0</v>
      </c>
      <c r="I1117" s="16">
        <v>1</v>
      </c>
      <c r="J1117" s="16">
        <v>0</v>
      </c>
      <c r="K1117" s="13">
        <v>0</v>
      </c>
      <c r="L1117" s="13">
        <v>0</v>
      </c>
      <c r="M1117" s="13">
        <v>0</v>
      </c>
      <c r="N1117" s="13">
        <v>8</v>
      </c>
      <c r="O1117" s="13">
        <v>0</v>
      </c>
      <c r="P1117" s="13">
        <v>0</v>
      </c>
      <c r="Q1117" s="13">
        <v>0</v>
      </c>
      <c r="R1117" s="8">
        <v>0</v>
      </c>
      <c r="S1117" s="13">
        <v>0</v>
      </c>
      <c r="T1117" s="13">
        <v>1</v>
      </c>
      <c r="U1117" s="13">
        <v>2</v>
      </c>
      <c r="V1117" s="13">
        <v>0</v>
      </c>
      <c r="W1117" s="16">
        <v>0</v>
      </c>
      <c r="X1117" s="16">
        <v>0</v>
      </c>
      <c r="Y1117" s="13">
        <v>0</v>
      </c>
      <c r="Z1117" s="13">
        <v>0</v>
      </c>
      <c r="AA1117" s="13">
        <v>0</v>
      </c>
      <c r="AB1117" s="13">
        <v>1</v>
      </c>
      <c r="AC1117" s="13">
        <v>0</v>
      </c>
      <c r="AD1117" s="13">
        <v>0</v>
      </c>
      <c r="AE1117" s="13">
        <v>2</v>
      </c>
      <c r="AF1117" s="13" t="s">
        <v>169</v>
      </c>
      <c r="AG1117" s="8">
        <v>2</v>
      </c>
      <c r="AH1117" s="8">
        <v>2</v>
      </c>
      <c r="AI1117" s="8">
        <v>0</v>
      </c>
      <c r="AJ1117" s="8">
        <v>1.5</v>
      </c>
      <c r="AK1117" s="13">
        <v>0</v>
      </c>
      <c r="AL1117" s="13">
        <v>0</v>
      </c>
      <c r="AM1117" s="13">
        <v>0</v>
      </c>
      <c r="AN1117" s="13">
        <v>0</v>
      </c>
      <c r="AO1117" s="13">
        <v>3000</v>
      </c>
      <c r="AP1117" s="13">
        <v>0</v>
      </c>
      <c r="AQ1117" s="13">
        <v>0</v>
      </c>
      <c r="AR1117" s="8">
        <v>0</v>
      </c>
      <c r="AS1117" s="13" t="s">
        <v>160</v>
      </c>
      <c r="AT1117" s="14" t="s">
        <v>160</v>
      </c>
      <c r="AU1117" s="13">
        <v>0</v>
      </c>
      <c r="AV1117" s="16">
        <v>0</v>
      </c>
      <c r="AW1117" s="16">
        <v>0</v>
      </c>
      <c r="AX1117" s="14" t="s">
        <v>162</v>
      </c>
      <c r="AY1117" s="13" t="s">
        <v>1235</v>
      </c>
      <c r="AZ1117" s="15">
        <v>0</v>
      </c>
      <c r="BA1117" s="15">
        <v>0</v>
      </c>
      <c r="BB1117" s="36" t="s">
        <v>1236</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20.100000000000001" customHeight="1">
      <c r="C1118" s="13">
        <v>63001003</v>
      </c>
      <c r="D1118" s="14" t="s">
        <v>1237</v>
      </c>
      <c r="E1118" s="13">
        <v>1</v>
      </c>
      <c r="F1118" s="13">
        <v>63003001</v>
      </c>
      <c r="G1118" s="13">
        <v>0</v>
      </c>
      <c r="H1118" s="15">
        <v>0</v>
      </c>
      <c r="I1118" s="16">
        <v>1</v>
      </c>
      <c r="J1118" s="16">
        <v>0</v>
      </c>
      <c r="K1118" s="13">
        <v>0</v>
      </c>
      <c r="L1118" s="13">
        <v>0</v>
      </c>
      <c r="M1118" s="13">
        <v>0</v>
      </c>
      <c r="N1118" s="13">
        <v>2</v>
      </c>
      <c r="O1118" s="13">
        <v>0</v>
      </c>
      <c r="P1118" s="13">
        <v>0</v>
      </c>
      <c r="Q1118" s="13">
        <v>0</v>
      </c>
      <c r="R1118" s="8">
        <v>0</v>
      </c>
      <c r="S1118" s="13">
        <v>0</v>
      </c>
      <c r="T1118" s="13">
        <v>1</v>
      </c>
      <c r="U1118" s="13">
        <v>0</v>
      </c>
      <c r="V1118" s="13">
        <v>0</v>
      </c>
      <c r="W1118" s="16">
        <v>0</v>
      </c>
      <c r="X1118" s="16">
        <v>0</v>
      </c>
      <c r="Y1118" s="13">
        <v>0</v>
      </c>
      <c r="Z1118" s="13">
        <v>0</v>
      </c>
      <c r="AA1118" s="13">
        <v>0</v>
      </c>
      <c r="AB1118" s="13">
        <v>1</v>
      </c>
      <c r="AC1118" s="13">
        <v>0</v>
      </c>
      <c r="AD1118" s="13">
        <v>0</v>
      </c>
      <c r="AE1118" s="13">
        <v>0</v>
      </c>
      <c r="AF1118" s="13" t="s">
        <v>160</v>
      </c>
      <c r="AG1118" s="8">
        <v>0</v>
      </c>
      <c r="AH1118" s="8">
        <v>0</v>
      </c>
      <c r="AI1118" s="8">
        <v>0</v>
      </c>
      <c r="AJ1118" s="8">
        <v>0</v>
      </c>
      <c r="AK1118" s="13">
        <v>0</v>
      </c>
      <c r="AL1118" s="13">
        <v>0</v>
      </c>
      <c r="AM1118" s="13">
        <v>0</v>
      </c>
      <c r="AN1118" s="13">
        <v>0</v>
      </c>
      <c r="AO1118" s="13">
        <v>0</v>
      </c>
      <c r="AP1118" s="13">
        <v>0</v>
      </c>
      <c r="AQ1118" s="13">
        <v>0</v>
      </c>
      <c r="AR1118" s="8">
        <v>0</v>
      </c>
      <c r="AS1118" s="13" t="s">
        <v>160</v>
      </c>
      <c r="AT1118" s="14" t="s">
        <v>160</v>
      </c>
      <c r="AU1118" s="13">
        <v>0</v>
      </c>
      <c r="AV1118" s="16">
        <v>0</v>
      </c>
      <c r="AW1118" s="16">
        <v>0</v>
      </c>
      <c r="AX1118" s="14" t="s">
        <v>160</v>
      </c>
      <c r="AY1118" s="13">
        <v>0</v>
      </c>
      <c r="AZ1118" s="15"/>
      <c r="BA1118" s="15">
        <v>0</v>
      </c>
      <c r="BB1118" s="36" t="s">
        <v>1238</v>
      </c>
      <c r="BC1118" s="13">
        <v>0</v>
      </c>
      <c r="BD1118" s="13">
        <v>0</v>
      </c>
      <c r="BE1118" s="13">
        <v>0</v>
      </c>
      <c r="BF1118" s="13">
        <v>0</v>
      </c>
      <c r="BG1118" s="13">
        <v>0</v>
      </c>
      <c r="BH1118" s="13">
        <v>0</v>
      </c>
      <c r="BI1118" s="11">
        <v>0</v>
      </c>
      <c r="BJ1118" s="8">
        <v>0</v>
      </c>
      <c r="BK1118" s="8">
        <v>0</v>
      </c>
      <c r="BL1118" s="8">
        <v>0</v>
      </c>
      <c r="BM1118" s="8">
        <v>0</v>
      </c>
      <c r="BN1118" s="8">
        <v>0</v>
      </c>
      <c r="BO1118" s="8">
        <v>0</v>
      </c>
      <c r="BP1118" s="8">
        <v>0</v>
      </c>
      <c r="BQ1118" s="43">
        <v>0</v>
      </c>
    </row>
    <row r="1119" spans="3:69" ht="19.5" customHeight="1">
      <c r="C1119" s="13">
        <v>63001004</v>
      </c>
      <c r="D1119" s="199" t="s">
        <v>2879</v>
      </c>
      <c r="E1119" s="161">
        <v>1</v>
      </c>
      <c r="F1119" s="161">
        <v>63001004</v>
      </c>
      <c r="G1119" s="161">
        <v>0</v>
      </c>
      <c r="H1119" s="161">
        <v>0</v>
      </c>
      <c r="I1119" s="16">
        <v>1</v>
      </c>
      <c r="J1119" s="16">
        <v>0</v>
      </c>
      <c r="K1119" s="13">
        <v>0</v>
      </c>
      <c r="L1119" s="161">
        <v>0</v>
      </c>
      <c r="M1119" s="161">
        <v>0</v>
      </c>
      <c r="N1119" s="161">
        <v>2</v>
      </c>
      <c r="O1119" s="161">
        <v>17</v>
      </c>
      <c r="P1119" s="161">
        <v>0.2</v>
      </c>
      <c r="Q1119" s="161">
        <v>0</v>
      </c>
      <c r="R1119" s="8">
        <v>0</v>
      </c>
      <c r="S1119" s="161">
        <v>0</v>
      </c>
      <c r="T1119" s="161">
        <v>1</v>
      </c>
      <c r="U1119" s="161">
        <v>2</v>
      </c>
      <c r="V1119" s="161">
        <v>0</v>
      </c>
      <c r="W1119" s="161">
        <v>0</v>
      </c>
      <c r="X1119" s="161">
        <v>0</v>
      </c>
      <c r="Y1119" s="161">
        <v>0</v>
      </c>
      <c r="Z1119" s="161">
        <v>0</v>
      </c>
      <c r="AA1119" s="161">
        <v>0</v>
      </c>
      <c r="AB1119" s="13">
        <v>1</v>
      </c>
      <c r="AC1119" s="161">
        <v>0</v>
      </c>
      <c r="AD1119" s="161">
        <v>15</v>
      </c>
      <c r="AE1119" s="161">
        <v>2</v>
      </c>
      <c r="AF1119" s="161" t="s">
        <v>169</v>
      </c>
      <c r="AG1119" s="161">
        <v>2</v>
      </c>
      <c r="AH1119" s="161">
        <v>3</v>
      </c>
      <c r="AI1119" s="8">
        <v>0</v>
      </c>
      <c r="AJ1119" s="161">
        <v>1.5</v>
      </c>
      <c r="AK1119" s="161">
        <v>0</v>
      </c>
      <c r="AL1119" s="161">
        <v>0</v>
      </c>
      <c r="AM1119" s="161">
        <v>0</v>
      </c>
      <c r="AN1119" s="161">
        <v>0</v>
      </c>
      <c r="AO1119" s="161">
        <v>3000</v>
      </c>
      <c r="AP1119" s="161">
        <v>0.5</v>
      </c>
      <c r="AQ1119" s="161">
        <v>0</v>
      </c>
      <c r="AR1119" s="161">
        <v>0</v>
      </c>
      <c r="AS1119" s="161">
        <v>0</v>
      </c>
      <c r="AT1119" s="199" t="s">
        <v>160</v>
      </c>
      <c r="AU1119" s="161">
        <v>0</v>
      </c>
      <c r="AV1119" s="161">
        <v>0</v>
      </c>
      <c r="AW1119" s="161">
        <v>0</v>
      </c>
      <c r="AX1119" s="199" t="s">
        <v>162</v>
      </c>
      <c r="AY1119" s="199">
        <v>0</v>
      </c>
      <c r="AZ1119" s="161">
        <v>0</v>
      </c>
      <c r="BA1119" s="161">
        <v>0</v>
      </c>
      <c r="BB1119" s="213" t="str">
        <f>"普通攻击和释放技能都有20%概率向目标施放元素法球技能"</f>
        <v>普通攻击和释放技能都有20%概率向目标施放元素法球技能</v>
      </c>
      <c r="BC1119" s="161">
        <v>0</v>
      </c>
      <c r="BD1119" s="13">
        <v>0</v>
      </c>
      <c r="BE1119" s="161">
        <v>0</v>
      </c>
      <c r="BF1119" s="161">
        <v>0</v>
      </c>
      <c r="BG1119" s="161">
        <v>0</v>
      </c>
      <c r="BH1119" s="161">
        <v>0</v>
      </c>
      <c r="BI1119" s="308" t="s">
        <v>1239</v>
      </c>
      <c r="BJ1119" s="8">
        <v>0</v>
      </c>
      <c r="BK1119" s="8">
        <v>0</v>
      </c>
      <c r="BL1119" s="8">
        <v>0</v>
      </c>
      <c r="BM1119" s="8">
        <v>0</v>
      </c>
      <c r="BN1119" s="8">
        <v>0</v>
      </c>
      <c r="BO1119" s="8">
        <v>0</v>
      </c>
      <c r="BP1119" s="8">
        <v>0</v>
      </c>
      <c r="BQ1119" s="43">
        <v>0</v>
      </c>
    </row>
    <row r="1120" spans="3:69" ht="20.100000000000001" customHeight="1">
      <c r="C1120" s="26">
        <v>63001005</v>
      </c>
      <c r="D1120" s="37" t="s">
        <v>1240</v>
      </c>
      <c r="E1120" s="26">
        <v>1</v>
      </c>
      <c r="F1120" s="26">
        <v>63001005</v>
      </c>
      <c r="G1120" s="26">
        <v>0</v>
      </c>
      <c r="H1120" s="26">
        <v>0</v>
      </c>
      <c r="I1120" s="26">
        <v>1</v>
      </c>
      <c r="J1120" s="26">
        <v>0</v>
      </c>
      <c r="K1120" s="26">
        <v>0</v>
      </c>
      <c r="L1120" s="26">
        <v>0</v>
      </c>
      <c r="M1120" s="26">
        <v>0</v>
      </c>
      <c r="N1120" s="26">
        <v>8</v>
      </c>
      <c r="O1120" s="26">
        <v>0</v>
      </c>
      <c r="P1120" s="26">
        <v>0</v>
      </c>
      <c r="Q1120" s="26">
        <v>0</v>
      </c>
      <c r="R1120" s="26">
        <v>0</v>
      </c>
      <c r="S1120" s="26">
        <v>0</v>
      </c>
      <c r="T1120" s="26">
        <v>1</v>
      </c>
      <c r="U1120" s="26">
        <v>2</v>
      </c>
      <c r="V1120" s="26">
        <v>0</v>
      </c>
      <c r="W1120" s="26">
        <v>0</v>
      </c>
      <c r="X1120" s="26">
        <v>0</v>
      </c>
      <c r="Y1120" s="26">
        <v>0</v>
      </c>
      <c r="Z1120" s="26">
        <v>0</v>
      </c>
      <c r="AA1120" s="26">
        <v>0</v>
      </c>
      <c r="AB1120" s="26">
        <v>1</v>
      </c>
      <c r="AC1120" s="26">
        <v>0</v>
      </c>
      <c r="AD1120" s="26">
        <v>0</v>
      </c>
      <c r="AE1120" s="26">
        <v>2</v>
      </c>
      <c r="AF1120" s="26" t="s">
        <v>169</v>
      </c>
      <c r="AG1120" s="26">
        <v>2</v>
      </c>
      <c r="AH1120" s="26">
        <v>2</v>
      </c>
      <c r="AI1120" s="26">
        <v>0</v>
      </c>
      <c r="AJ1120" s="26">
        <v>1.5</v>
      </c>
      <c r="AK1120" s="26">
        <v>0</v>
      </c>
      <c r="AL1120" s="26">
        <v>0</v>
      </c>
      <c r="AM1120" s="26">
        <v>0</v>
      </c>
      <c r="AN1120" s="26">
        <v>0</v>
      </c>
      <c r="AO1120" s="26">
        <v>3000</v>
      </c>
      <c r="AP1120" s="26">
        <v>0</v>
      </c>
      <c r="AQ1120" s="26">
        <v>0</v>
      </c>
      <c r="AR1120" s="26">
        <v>0</v>
      </c>
      <c r="AS1120" s="26" t="s">
        <v>160</v>
      </c>
      <c r="AT1120" s="37" t="s">
        <v>160</v>
      </c>
      <c r="AU1120" s="26">
        <v>0</v>
      </c>
      <c r="AV1120" s="26">
        <v>0</v>
      </c>
      <c r="AW1120" s="26">
        <v>0</v>
      </c>
      <c r="AX1120" s="37" t="s">
        <v>162</v>
      </c>
      <c r="AY1120" s="26" t="s">
        <v>1241</v>
      </c>
      <c r="AZ1120" s="26">
        <v>0</v>
      </c>
      <c r="BA1120" s="26">
        <v>0</v>
      </c>
      <c r="BB1120" s="200" t="s">
        <v>1242</v>
      </c>
      <c r="BC1120" s="26">
        <v>0</v>
      </c>
      <c r="BD1120" s="26">
        <v>0</v>
      </c>
      <c r="BE1120" s="26">
        <v>0</v>
      </c>
      <c r="BF1120" s="26">
        <v>0</v>
      </c>
      <c r="BG1120" s="26">
        <v>0</v>
      </c>
      <c r="BH1120" s="26">
        <v>0</v>
      </c>
      <c r="BI1120" s="19">
        <v>0</v>
      </c>
      <c r="BJ1120" s="26">
        <v>0</v>
      </c>
      <c r="BK1120" s="26">
        <v>0</v>
      </c>
      <c r="BL1120" s="26">
        <v>0</v>
      </c>
      <c r="BM1120" s="26">
        <v>0</v>
      </c>
      <c r="BN1120" s="26">
        <v>0</v>
      </c>
      <c r="BO1120" s="26">
        <v>0</v>
      </c>
      <c r="BP1120" s="8">
        <v>0</v>
      </c>
      <c r="BQ1120" s="43">
        <v>0</v>
      </c>
    </row>
    <row r="1121" spans="3:69" ht="20.100000000000001" customHeight="1">
      <c r="C1121" s="13">
        <v>63002001</v>
      </c>
      <c r="D1121" s="14" t="s">
        <v>1243</v>
      </c>
      <c r="E1121" s="13">
        <v>1</v>
      </c>
      <c r="F1121" s="13">
        <v>63002001</v>
      </c>
      <c r="G1121" s="13">
        <v>0</v>
      </c>
      <c r="H1121" s="15">
        <v>0</v>
      </c>
      <c r="I1121" s="16">
        <v>1</v>
      </c>
      <c r="J1121" s="16">
        <v>0</v>
      </c>
      <c r="K1121" s="13">
        <v>0</v>
      </c>
      <c r="L1121" s="13">
        <v>0</v>
      </c>
      <c r="M1121" s="13">
        <v>0</v>
      </c>
      <c r="N1121" s="13">
        <v>2</v>
      </c>
      <c r="O1121" s="13">
        <v>12</v>
      </c>
      <c r="P1121" s="13">
        <v>1</v>
      </c>
      <c r="Q1121" s="13">
        <v>0</v>
      </c>
      <c r="R1121" s="8">
        <v>0</v>
      </c>
      <c r="S1121" s="13">
        <v>0</v>
      </c>
      <c r="T1121" s="13">
        <v>1</v>
      </c>
      <c r="U1121" s="13">
        <v>2</v>
      </c>
      <c r="V1121" s="13">
        <v>0</v>
      </c>
      <c r="W1121" s="16">
        <v>0</v>
      </c>
      <c r="X1121" s="16">
        <v>0</v>
      </c>
      <c r="Y1121" s="13">
        <v>0</v>
      </c>
      <c r="Z1121" s="13">
        <v>0</v>
      </c>
      <c r="AA1121" s="13">
        <v>0</v>
      </c>
      <c r="AB1121" s="13">
        <v>1</v>
      </c>
      <c r="AC1121" s="13">
        <v>0</v>
      </c>
      <c r="AD1121" s="13">
        <v>60</v>
      </c>
      <c r="AE1121" s="13">
        <v>1</v>
      </c>
      <c r="AF1121" s="13" t="s">
        <v>394</v>
      </c>
      <c r="AG1121" s="8">
        <v>0</v>
      </c>
      <c r="AH1121" s="8">
        <v>0</v>
      </c>
      <c r="AI1121" s="8">
        <v>0</v>
      </c>
      <c r="AJ1121" s="8">
        <v>0</v>
      </c>
      <c r="AK1121" s="13">
        <v>0</v>
      </c>
      <c r="AL1121" s="13">
        <v>0</v>
      </c>
      <c r="AM1121" s="13">
        <v>0</v>
      </c>
      <c r="AN1121" s="13">
        <v>0</v>
      </c>
      <c r="AO1121" s="13">
        <v>50000</v>
      </c>
      <c r="AP1121" s="13">
        <v>0</v>
      </c>
      <c r="AQ1121" s="13">
        <v>0</v>
      </c>
      <c r="AR1121" s="8">
        <v>0</v>
      </c>
      <c r="AS1121" s="13">
        <v>90502001</v>
      </c>
      <c r="AT1121" s="14" t="s">
        <v>160</v>
      </c>
      <c r="AU1121" s="13">
        <v>0</v>
      </c>
      <c r="AV1121" s="16">
        <v>0</v>
      </c>
      <c r="AW1121" s="16">
        <v>0</v>
      </c>
      <c r="AX1121" s="14" t="s">
        <v>1232</v>
      </c>
      <c r="AY1121" s="13">
        <v>0</v>
      </c>
      <c r="AZ1121" s="15">
        <v>0</v>
      </c>
      <c r="BA1121" s="15">
        <v>0</v>
      </c>
      <c r="BB1121" s="36" t="s">
        <v>1244</v>
      </c>
      <c r="BC1121" s="13">
        <v>0</v>
      </c>
      <c r="BD1121" s="13">
        <v>0</v>
      </c>
      <c r="BE1121" s="13">
        <v>0</v>
      </c>
      <c r="BF1121" s="13">
        <v>0</v>
      </c>
      <c r="BG1121" s="13">
        <v>0</v>
      </c>
      <c r="BH1121" s="13">
        <v>0</v>
      </c>
      <c r="BI1121" s="11">
        <v>0</v>
      </c>
      <c r="BJ1121" s="8">
        <v>1</v>
      </c>
      <c r="BK1121" s="8">
        <v>0</v>
      </c>
      <c r="BL1121" s="8">
        <v>0</v>
      </c>
      <c r="BM1121" s="8">
        <v>0</v>
      </c>
      <c r="BN1121" s="8">
        <v>0</v>
      </c>
      <c r="BO1121" s="8">
        <v>0</v>
      </c>
      <c r="BP1121" s="8">
        <v>0</v>
      </c>
      <c r="BQ1121" s="43">
        <v>0</v>
      </c>
    </row>
    <row r="1122" spans="3:69" ht="20.100000000000001" customHeight="1">
      <c r="C1122" s="13">
        <v>63002002</v>
      </c>
      <c r="D1122" s="14" t="s">
        <v>1237</v>
      </c>
      <c r="E1122" s="13">
        <v>1</v>
      </c>
      <c r="F1122" s="13">
        <v>63002002</v>
      </c>
      <c r="G1122" s="13">
        <v>0</v>
      </c>
      <c r="H1122" s="15">
        <v>0</v>
      </c>
      <c r="I1122" s="16">
        <v>1</v>
      </c>
      <c r="J1122" s="16">
        <v>0</v>
      </c>
      <c r="K1122" s="13">
        <v>0</v>
      </c>
      <c r="L1122" s="13">
        <v>0</v>
      </c>
      <c r="M1122" s="13">
        <v>0</v>
      </c>
      <c r="N1122" s="13">
        <v>2</v>
      </c>
      <c r="O1122" s="13">
        <v>0</v>
      </c>
      <c r="P1122" s="13">
        <v>0</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v>0</v>
      </c>
      <c r="AZ1122" s="15"/>
      <c r="BA1122" s="15">
        <v>0</v>
      </c>
      <c r="BB1122" s="36" t="s">
        <v>1238</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20.100000000000001" customHeight="1">
      <c r="C1123" s="13">
        <v>63002003</v>
      </c>
      <c r="D1123" s="14" t="s">
        <v>1245</v>
      </c>
      <c r="E1123" s="13">
        <v>1</v>
      </c>
      <c r="F1123" s="13">
        <v>1000001</v>
      </c>
      <c r="G1123" s="13">
        <v>0</v>
      </c>
      <c r="H1123" s="15">
        <v>0</v>
      </c>
      <c r="I1123" s="16">
        <v>1</v>
      </c>
      <c r="J1123" s="16">
        <v>0</v>
      </c>
      <c r="K1123" s="13">
        <v>0</v>
      </c>
      <c r="L1123" s="13">
        <v>0</v>
      </c>
      <c r="M1123" s="13">
        <v>0</v>
      </c>
      <c r="N1123" s="13">
        <v>8</v>
      </c>
      <c r="O1123" s="13">
        <v>8</v>
      </c>
      <c r="P1123" s="13">
        <v>1</v>
      </c>
      <c r="Q1123" s="13">
        <v>0</v>
      </c>
      <c r="R1123" s="8">
        <v>0</v>
      </c>
      <c r="S1123" s="13">
        <v>0</v>
      </c>
      <c r="T1123" s="13">
        <v>1</v>
      </c>
      <c r="U1123" s="13">
        <v>0</v>
      </c>
      <c r="V1123" s="13">
        <v>0</v>
      </c>
      <c r="W1123" s="16">
        <v>0</v>
      </c>
      <c r="X1123" s="16">
        <v>0</v>
      </c>
      <c r="Y1123" s="13">
        <v>0</v>
      </c>
      <c r="Z1123" s="13">
        <v>0</v>
      </c>
      <c r="AA1123" s="13">
        <v>0</v>
      </c>
      <c r="AB1123" s="13">
        <v>1</v>
      </c>
      <c r="AC1123" s="13">
        <v>0</v>
      </c>
      <c r="AD1123" s="13">
        <v>0</v>
      </c>
      <c r="AE1123" s="13">
        <v>0</v>
      </c>
      <c r="AF1123" s="13" t="s">
        <v>160</v>
      </c>
      <c r="AG1123" s="8">
        <v>0</v>
      </c>
      <c r="AH1123" s="8">
        <v>0</v>
      </c>
      <c r="AI1123" s="8">
        <v>0</v>
      </c>
      <c r="AJ1123" s="8">
        <v>0</v>
      </c>
      <c r="AK1123" s="13">
        <v>0</v>
      </c>
      <c r="AL1123" s="13">
        <v>0</v>
      </c>
      <c r="AM1123" s="13">
        <v>0</v>
      </c>
      <c r="AN1123" s="13">
        <v>0</v>
      </c>
      <c r="AO1123" s="13">
        <v>0</v>
      </c>
      <c r="AP1123" s="13">
        <v>0</v>
      </c>
      <c r="AQ1123" s="13">
        <v>0</v>
      </c>
      <c r="AR1123" s="8">
        <v>0</v>
      </c>
      <c r="AS1123" s="13" t="s">
        <v>160</v>
      </c>
      <c r="AT1123" s="14" t="s">
        <v>160</v>
      </c>
      <c r="AU1123" s="13">
        <v>0</v>
      </c>
      <c r="AV1123" s="16">
        <v>0</v>
      </c>
      <c r="AW1123" s="16">
        <v>0</v>
      </c>
      <c r="AX1123" s="14" t="s">
        <v>160</v>
      </c>
      <c r="AY1123" s="13" t="s">
        <v>1246</v>
      </c>
      <c r="AZ1123" s="15"/>
      <c r="BA1123" s="15">
        <v>0</v>
      </c>
      <c r="BB1123" s="36" t="s">
        <v>1247</v>
      </c>
      <c r="BC1123" s="13">
        <v>0</v>
      </c>
      <c r="BD1123" s="13">
        <v>0</v>
      </c>
      <c r="BE1123" s="13">
        <v>0</v>
      </c>
      <c r="BF1123" s="13">
        <v>0</v>
      </c>
      <c r="BG1123" s="13">
        <v>0</v>
      </c>
      <c r="BH1123" s="13">
        <v>0</v>
      </c>
      <c r="BI1123" s="11">
        <v>0</v>
      </c>
      <c r="BJ1123" s="8">
        <v>0</v>
      </c>
      <c r="BK1123" s="8">
        <v>0</v>
      </c>
      <c r="BL1123" s="8">
        <v>0</v>
      </c>
      <c r="BM1123" s="8">
        <v>0</v>
      </c>
      <c r="BN1123" s="8">
        <v>0</v>
      </c>
      <c r="BO1123" s="8">
        <v>0</v>
      </c>
      <c r="BP1123" s="8">
        <v>0</v>
      </c>
      <c r="BQ1123" s="43">
        <v>0</v>
      </c>
    </row>
    <row r="1124" spans="3:69" ht="19.5" customHeight="1">
      <c r="C1124" s="161">
        <v>63002004</v>
      </c>
      <c r="D1124" s="199" t="s">
        <v>1248</v>
      </c>
      <c r="E1124" s="13">
        <v>1</v>
      </c>
      <c r="F1124" s="197">
        <v>63001004</v>
      </c>
      <c r="G1124" s="16">
        <v>0</v>
      </c>
      <c r="H1124" s="15">
        <v>0</v>
      </c>
      <c r="I1124" s="13">
        <v>1</v>
      </c>
      <c r="J1124" s="16">
        <v>0</v>
      </c>
      <c r="K1124" s="13">
        <v>0</v>
      </c>
      <c r="L1124" s="16">
        <v>0</v>
      </c>
      <c r="M1124" s="16">
        <v>0</v>
      </c>
      <c r="N1124" s="16">
        <v>2</v>
      </c>
      <c r="O1124" s="16">
        <v>1</v>
      </c>
      <c r="P1124" s="16">
        <v>0.2</v>
      </c>
      <c r="Q1124" s="16">
        <v>0</v>
      </c>
      <c r="R1124" s="8">
        <v>0</v>
      </c>
      <c r="S1124" s="15">
        <v>0</v>
      </c>
      <c r="T1124" s="13">
        <v>1</v>
      </c>
      <c r="U1124" s="16">
        <v>2</v>
      </c>
      <c r="V1124" s="16">
        <v>0</v>
      </c>
      <c r="W1124" s="16">
        <v>3</v>
      </c>
      <c r="X1124" s="16">
        <v>0</v>
      </c>
      <c r="Y1124" s="16">
        <v>0</v>
      </c>
      <c r="Z1124" s="16">
        <v>0</v>
      </c>
      <c r="AA1124" s="16">
        <v>0</v>
      </c>
      <c r="AB1124" s="16">
        <v>1</v>
      </c>
      <c r="AC1124" s="16">
        <v>0</v>
      </c>
      <c r="AD1124" s="16">
        <v>5</v>
      </c>
      <c r="AE1124" s="16">
        <v>1</v>
      </c>
      <c r="AF1124" s="16">
        <v>3.5</v>
      </c>
      <c r="AG1124" s="8">
        <v>1</v>
      </c>
      <c r="AH1124" s="8">
        <v>1</v>
      </c>
      <c r="AI1124" s="8">
        <v>0</v>
      </c>
      <c r="AJ1124" s="8">
        <v>6</v>
      </c>
      <c r="AK1124" s="16">
        <v>0</v>
      </c>
      <c r="AL1124" s="16">
        <v>0</v>
      </c>
      <c r="AM1124" s="16">
        <v>0</v>
      </c>
      <c r="AN1124" s="16">
        <v>0.25</v>
      </c>
      <c r="AO1124" s="16">
        <v>3000</v>
      </c>
      <c r="AP1124" s="16">
        <v>2</v>
      </c>
      <c r="AQ1124" s="16">
        <v>0</v>
      </c>
      <c r="AR1124" s="8">
        <v>0</v>
      </c>
      <c r="AS1124" s="293" t="s">
        <v>1249</v>
      </c>
      <c r="AT1124" s="17" t="s">
        <v>161</v>
      </c>
      <c r="AU1124" s="16" t="s">
        <v>1001</v>
      </c>
      <c r="AV1124" s="16">
        <v>10003002</v>
      </c>
      <c r="AW1124" s="16">
        <v>21020101</v>
      </c>
      <c r="AX1124" s="17" t="s">
        <v>162</v>
      </c>
      <c r="AY1124" s="17">
        <v>0</v>
      </c>
      <c r="AZ1124" s="15">
        <v>0</v>
      </c>
      <c r="BA1124" s="15">
        <v>0</v>
      </c>
      <c r="BB1124" s="165" t="str">
        <f>"每次攻击有20%概率释放驭剑之击对目标范围内的怪物造成"&amp;W1124*100&amp;"%攻击伤害,并使目标眩晕2秒"</f>
        <v>每次攻击有20%概率释放驭剑之击对目标范围内的怪物造成300%攻击伤害,并使目标眩晕2秒</v>
      </c>
      <c r="BC1124" s="16">
        <v>0</v>
      </c>
      <c r="BD1124" s="13">
        <v>0</v>
      </c>
      <c r="BE1124" s="16">
        <v>0</v>
      </c>
      <c r="BF1124" s="16">
        <v>0</v>
      </c>
      <c r="BG1124" s="16">
        <v>0</v>
      </c>
      <c r="BH1124" s="16">
        <v>0</v>
      </c>
      <c r="BI1124" s="11">
        <v>0</v>
      </c>
      <c r="BJ1124" s="8">
        <v>0</v>
      </c>
      <c r="BK1124" s="8">
        <v>0</v>
      </c>
      <c r="BL1124" s="8">
        <v>0</v>
      </c>
      <c r="BM1124" s="8">
        <v>0</v>
      </c>
      <c r="BN1124" s="8">
        <v>0</v>
      </c>
      <c r="BO1124" s="8">
        <v>0</v>
      </c>
      <c r="BP1124" s="8">
        <v>0</v>
      </c>
      <c r="BQ1124" s="43">
        <v>0</v>
      </c>
    </row>
    <row r="1125" spans="3:69" ht="20.100000000000001" customHeight="1">
      <c r="C1125" s="13">
        <v>63002005</v>
      </c>
      <c r="D1125" s="14" t="s">
        <v>1250</v>
      </c>
      <c r="E1125" s="13">
        <v>1</v>
      </c>
      <c r="F1125" s="13">
        <v>61012101</v>
      </c>
      <c r="G1125" s="13">
        <v>0</v>
      </c>
      <c r="H1125" s="15">
        <v>0</v>
      </c>
      <c r="I1125" s="13">
        <v>1</v>
      </c>
      <c r="J1125" s="13">
        <v>0</v>
      </c>
      <c r="K1125" s="13">
        <v>0</v>
      </c>
      <c r="L1125" s="13">
        <v>0</v>
      </c>
      <c r="M1125" s="13">
        <v>0</v>
      </c>
      <c r="N1125" s="13">
        <v>2</v>
      </c>
      <c r="O1125" s="13">
        <v>1</v>
      </c>
      <c r="P1125" s="13">
        <v>0.4</v>
      </c>
      <c r="Q1125" s="13">
        <v>0</v>
      </c>
      <c r="R1125" s="8">
        <v>0</v>
      </c>
      <c r="S1125" s="13">
        <v>0</v>
      </c>
      <c r="T1125" s="13">
        <v>1</v>
      </c>
      <c r="U1125" s="13">
        <v>1</v>
      </c>
      <c r="V1125" s="13">
        <v>0</v>
      </c>
      <c r="W1125" s="13">
        <v>2</v>
      </c>
      <c r="X1125" s="13">
        <v>500</v>
      </c>
      <c r="Y1125" s="13">
        <v>0</v>
      </c>
      <c r="Z1125" s="13">
        <v>0</v>
      </c>
      <c r="AA1125" s="13">
        <v>0</v>
      </c>
      <c r="AB1125" s="13">
        <v>1</v>
      </c>
      <c r="AC1125" s="13">
        <v>0</v>
      </c>
      <c r="AD1125" s="13">
        <v>3</v>
      </c>
      <c r="AE1125" s="13">
        <v>2</v>
      </c>
      <c r="AF1125" s="13" t="s">
        <v>867</v>
      </c>
      <c r="AG1125" s="8">
        <v>2</v>
      </c>
      <c r="AH1125" s="8">
        <v>0</v>
      </c>
      <c r="AI1125" s="8">
        <v>0</v>
      </c>
      <c r="AJ1125" s="8">
        <v>1.5</v>
      </c>
      <c r="AK1125" s="13">
        <v>0</v>
      </c>
      <c r="AL1125" s="13">
        <v>0</v>
      </c>
      <c r="AM1125" s="13">
        <v>0</v>
      </c>
      <c r="AN1125" s="13">
        <v>0</v>
      </c>
      <c r="AO1125" s="13">
        <v>3000</v>
      </c>
      <c r="AP1125" s="13">
        <v>0</v>
      </c>
      <c r="AQ1125" s="13">
        <v>0</v>
      </c>
      <c r="AR1125" s="8">
        <v>0</v>
      </c>
      <c r="AS1125" s="13">
        <v>0</v>
      </c>
      <c r="AT1125" s="14" t="s">
        <v>216</v>
      </c>
      <c r="AU1125" s="13" t="s">
        <v>868</v>
      </c>
      <c r="AV1125" s="16">
        <v>10001007</v>
      </c>
      <c r="AW1125" s="16">
        <v>21000010</v>
      </c>
      <c r="AX1125" s="14" t="s">
        <v>162</v>
      </c>
      <c r="AY1125" s="13">
        <v>0</v>
      </c>
      <c r="AZ1125" s="15">
        <v>0</v>
      </c>
      <c r="BA1125" s="15">
        <v>0</v>
      </c>
      <c r="BB1125" s="152" t="str">
        <f>"每次攻击有40%概率立即对目标范围内的怪物造成"&amp;W1125*100&amp;"%攻击伤害+"&amp;X1125&amp;"点固定伤害"</f>
        <v>每次攻击有40%概率立即对目标范围内的怪物造成200%攻击伤害+500点固定伤害</v>
      </c>
      <c r="BC1125" s="13">
        <v>0</v>
      </c>
      <c r="BD1125" s="13">
        <v>0</v>
      </c>
      <c r="BE1125" s="13">
        <v>0</v>
      </c>
      <c r="BF1125" s="13">
        <v>0</v>
      </c>
      <c r="BG1125" s="13">
        <v>0</v>
      </c>
      <c r="BH1125" s="13">
        <v>0</v>
      </c>
      <c r="BI1125" s="11">
        <v>0</v>
      </c>
      <c r="BJ1125" s="8">
        <v>0</v>
      </c>
      <c r="BK1125" s="8">
        <v>0</v>
      </c>
      <c r="BL1125" s="8">
        <v>0</v>
      </c>
      <c r="BM1125" s="8">
        <v>0</v>
      </c>
      <c r="BN1125" s="8">
        <v>0</v>
      </c>
      <c r="BO1125" s="8">
        <v>0</v>
      </c>
      <c r="BP1125" s="8">
        <v>0</v>
      </c>
      <c r="BQ1125" s="43">
        <v>0</v>
      </c>
    </row>
    <row r="1126" spans="3:69" ht="20.100000000000001" customHeight="1">
      <c r="C1126" s="13">
        <v>63003001</v>
      </c>
      <c r="D1126" s="14" t="s">
        <v>1251</v>
      </c>
      <c r="E1126" s="13">
        <v>1</v>
      </c>
      <c r="F1126" s="13">
        <v>63003001</v>
      </c>
      <c r="G1126" s="13">
        <v>0</v>
      </c>
      <c r="H1126" s="15">
        <v>0</v>
      </c>
      <c r="I1126" s="16">
        <v>1</v>
      </c>
      <c r="J1126" s="16">
        <v>0</v>
      </c>
      <c r="K1126" s="13">
        <v>0</v>
      </c>
      <c r="L1126" s="13">
        <v>0</v>
      </c>
      <c r="M1126" s="13">
        <v>0</v>
      </c>
      <c r="N1126" s="13">
        <v>2</v>
      </c>
      <c r="O1126" s="13">
        <v>12</v>
      </c>
      <c r="P1126" s="13">
        <v>1</v>
      </c>
      <c r="Q1126" s="13">
        <v>0</v>
      </c>
      <c r="R1126" s="8">
        <v>0</v>
      </c>
      <c r="S1126" s="13">
        <v>0</v>
      </c>
      <c r="T1126" s="13">
        <v>1</v>
      </c>
      <c r="U1126" s="13">
        <v>2</v>
      </c>
      <c r="V1126" s="13">
        <v>0</v>
      </c>
      <c r="W1126" s="16">
        <v>0</v>
      </c>
      <c r="X1126" s="16">
        <v>0</v>
      </c>
      <c r="Y1126" s="13">
        <v>0</v>
      </c>
      <c r="Z1126" s="13">
        <v>0</v>
      </c>
      <c r="AA1126" s="13">
        <v>0</v>
      </c>
      <c r="AB1126" s="13">
        <v>1</v>
      </c>
      <c r="AC1126" s="13">
        <v>0</v>
      </c>
      <c r="AD1126" s="13">
        <v>60</v>
      </c>
      <c r="AE1126" s="13">
        <v>1</v>
      </c>
      <c r="AF1126" s="13">
        <v>10</v>
      </c>
      <c r="AG1126" s="8">
        <v>0</v>
      </c>
      <c r="AH1126" s="8">
        <v>0</v>
      </c>
      <c r="AI1126" s="8">
        <v>0</v>
      </c>
      <c r="AJ1126" s="8">
        <v>0</v>
      </c>
      <c r="AK1126" s="13">
        <v>0</v>
      </c>
      <c r="AL1126" s="13">
        <v>0</v>
      </c>
      <c r="AM1126" s="13">
        <v>0</v>
      </c>
      <c r="AN1126" s="13">
        <v>0</v>
      </c>
      <c r="AO1126" s="13">
        <v>50000</v>
      </c>
      <c r="AP1126" s="13">
        <v>0</v>
      </c>
      <c r="AQ1126" s="13">
        <v>0</v>
      </c>
      <c r="AR1126" s="8">
        <v>90503001</v>
      </c>
      <c r="AS1126" s="13">
        <v>90503001</v>
      </c>
      <c r="AT1126" s="14" t="s">
        <v>160</v>
      </c>
      <c r="AU1126" s="13">
        <v>0</v>
      </c>
      <c r="AV1126" s="16">
        <v>0</v>
      </c>
      <c r="AW1126" s="16">
        <v>0</v>
      </c>
      <c r="AX1126" s="14" t="s">
        <v>1232</v>
      </c>
      <c r="AY1126" s="13">
        <v>0</v>
      </c>
      <c r="AZ1126" s="15">
        <v>0</v>
      </c>
      <c r="BA1126" s="15">
        <v>0</v>
      </c>
      <c r="BB1126" s="36" t="s">
        <v>1252</v>
      </c>
      <c r="BC1126" s="13">
        <v>0</v>
      </c>
      <c r="BD1126" s="13">
        <v>0</v>
      </c>
      <c r="BE1126" s="13">
        <v>0</v>
      </c>
      <c r="BF1126" s="13">
        <v>0</v>
      </c>
      <c r="BG1126" s="13">
        <v>0</v>
      </c>
      <c r="BH1126" s="13">
        <v>0</v>
      </c>
      <c r="BI1126" s="11">
        <v>0</v>
      </c>
      <c r="BJ1126" s="8">
        <v>1</v>
      </c>
      <c r="BK1126" s="8">
        <v>0</v>
      </c>
      <c r="BL1126" s="8">
        <v>0</v>
      </c>
      <c r="BM1126" s="8">
        <v>0</v>
      </c>
      <c r="BN1126" s="8">
        <v>0</v>
      </c>
      <c r="BO1126" s="8">
        <v>0</v>
      </c>
      <c r="BP1126" s="8">
        <v>0</v>
      </c>
      <c r="BQ1126" s="43">
        <v>0</v>
      </c>
    </row>
    <row r="1127" spans="3:69" ht="20.100000000000001" customHeight="1">
      <c r="C1127" s="13">
        <v>63003002</v>
      </c>
      <c r="D1127" s="14" t="s">
        <v>1253</v>
      </c>
      <c r="E1127" s="13">
        <v>1</v>
      </c>
      <c r="F1127" s="13">
        <v>63003002</v>
      </c>
      <c r="G1127" s="13">
        <v>0</v>
      </c>
      <c r="H1127" s="15">
        <v>0</v>
      </c>
      <c r="I1127" s="16">
        <v>1</v>
      </c>
      <c r="J1127" s="16">
        <v>0</v>
      </c>
      <c r="K1127" s="13">
        <v>0</v>
      </c>
      <c r="L1127" s="13">
        <v>0</v>
      </c>
      <c r="M1127" s="13">
        <v>0</v>
      </c>
      <c r="N1127" s="13">
        <v>2</v>
      </c>
      <c r="O1127" s="13">
        <v>0</v>
      </c>
      <c r="P1127" s="13">
        <v>0</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v>0</v>
      </c>
      <c r="AZ1127" s="15"/>
      <c r="BA1127" s="15">
        <v>0</v>
      </c>
      <c r="BB1127" s="36" t="s">
        <v>1254</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63003003</v>
      </c>
      <c r="D1128" s="14" t="s">
        <v>1255</v>
      </c>
      <c r="E1128" s="13">
        <v>1</v>
      </c>
      <c r="F1128" s="13">
        <v>1000002</v>
      </c>
      <c r="G1128" s="13">
        <v>0</v>
      </c>
      <c r="H1128" s="15">
        <v>0</v>
      </c>
      <c r="I1128" s="16">
        <v>1</v>
      </c>
      <c r="J1128" s="16">
        <v>0</v>
      </c>
      <c r="K1128" s="13">
        <v>0</v>
      </c>
      <c r="L1128" s="13">
        <v>0</v>
      </c>
      <c r="M1128" s="13">
        <v>0</v>
      </c>
      <c r="N1128" s="13">
        <v>8</v>
      </c>
      <c r="O1128" s="13">
        <v>8</v>
      </c>
      <c r="P1128" s="13">
        <v>2</v>
      </c>
      <c r="Q1128" s="13">
        <v>0</v>
      </c>
      <c r="R1128" s="8">
        <v>0</v>
      </c>
      <c r="S1128" s="13">
        <v>0</v>
      </c>
      <c r="T1128" s="13">
        <v>1</v>
      </c>
      <c r="U1128" s="13">
        <v>0</v>
      </c>
      <c r="V1128" s="13">
        <v>0</v>
      </c>
      <c r="W1128" s="16">
        <v>0</v>
      </c>
      <c r="X1128" s="16">
        <v>0</v>
      </c>
      <c r="Y1128" s="13">
        <v>0</v>
      </c>
      <c r="Z1128" s="13">
        <v>0</v>
      </c>
      <c r="AA1128" s="13">
        <v>0</v>
      </c>
      <c r="AB1128" s="13">
        <v>1</v>
      </c>
      <c r="AC1128" s="13">
        <v>0</v>
      </c>
      <c r="AD1128" s="13">
        <v>0</v>
      </c>
      <c r="AE1128" s="13">
        <v>0</v>
      </c>
      <c r="AF1128" s="13" t="s">
        <v>160</v>
      </c>
      <c r="AG1128" s="8">
        <v>0</v>
      </c>
      <c r="AH1128" s="8">
        <v>0</v>
      </c>
      <c r="AI1128" s="8">
        <v>0</v>
      </c>
      <c r="AJ1128" s="8">
        <v>0</v>
      </c>
      <c r="AK1128" s="13">
        <v>0</v>
      </c>
      <c r="AL1128" s="13">
        <v>0</v>
      </c>
      <c r="AM1128" s="13">
        <v>0</v>
      </c>
      <c r="AN1128" s="13">
        <v>0</v>
      </c>
      <c r="AO1128" s="13">
        <v>0</v>
      </c>
      <c r="AP1128" s="13">
        <v>0</v>
      </c>
      <c r="AQ1128" s="13">
        <v>0</v>
      </c>
      <c r="AR1128" s="8">
        <v>0</v>
      </c>
      <c r="AS1128" s="13" t="s">
        <v>160</v>
      </c>
      <c r="AT1128" s="14" t="s">
        <v>160</v>
      </c>
      <c r="AU1128" s="13">
        <v>0</v>
      </c>
      <c r="AV1128" s="16">
        <v>0</v>
      </c>
      <c r="AW1128" s="16">
        <v>0</v>
      </c>
      <c r="AX1128" s="14" t="s">
        <v>160</v>
      </c>
      <c r="AY1128" s="13" t="s">
        <v>1256</v>
      </c>
      <c r="AZ1128" s="15"/>
      <c r="BA1128" s="15">
        <v>0</v>
      </c>
      <c r="BB1128" s="36" t="s">
        <v>1257</v>
      </c>
      <c r="BC1128" s="13">
        <v>0</v>
      </c>
      <c r="BD1128" s="13">
        <v>0</v>
      </c>
      <c r="BE1128" s="13">
        <v>0</v>
      </c>
      <c r="BF1128" s="13">
        <v>0</v>
      </c>
      <c r="BG1128" s="13">
        <v>0</v>
      </c>
      <c r="BH1128" s="13">
        <v>0</v>
      </c>
      <c r="BI1128" s="11">
        <v>0</v>
      </c>
      <c r="BJ1128" s="8">
        <v>0</v>
      </c>
      <c r="BK1128" s="8">
        <v>0</v>
      </c>
      <c r="BL1128" s="8">
        <v>0</v>
      </c>
      <c r="BM1128" s="8">
        <v>0</v>
      </c>
      <c r="BN1128" s="8">
        <v>0</v>
      </c>
      <c r="BO1128" s="8">
        <v>0</v>
      </c>
      <c r="BP1128" s="8">
        <v>0</v>
      </c>
      <c r="BQ1128" s="43">
        <v>0</v>
      </c>
    </row>
    <row r="1129" spans="3:69" ht="20.100000000000001" customHeight="1">
      <c r="C1129" s="13">
        <v>63003004</v>
      </c>
      <c r="D1129" s="199" t="s">
        <v>1258</v>
      </c>
      <c r="E1129" s="161">
        <v>1</v>
      </c>
      <c r="F1129" s="161">
        <v>63001004</v>
      </c>
      <c r="G1129" s="161">
        <v>0</v>
      </c>
      <c r="H1129" s="161">
        <v>0</v>
      </c>
      <c r="I1129" s="16">
        <v>1</v>
      </c>
      <c r="J1129" s="16">
        <v>0</v>
      </c>
      <c r="K1129" s="13">
        <v>0</v>
      </c>
      <c r="L1129" s="161">
        <v>0</v>
      </c>
      <c r="M1129" s="161">
        <v>0</v>
      </c>
      <c r="N1129" s="161">
        <v>2</v>
      </c>
      <c r="O1129" s="161">
        <v>5</v>
      </c>
      <c r="P1129" s="161">
        <v>0.2</v>
      </c>
      <c r="Q1129" s="161">
        <v>0</v>
      </c>
      <c r="R1129" s="8">
        <v>0</v>
      </c>
      <c r="S1129" s="161">
        <v>0</v>
      </c>
      <c r="T1129" s="161">
        <v>1</v>
      </c>
      <c r="U1129" s="161">
        <v>2</v>
      </c>
      <c r="V1129" s="161">
        <v>0</v>
      </c>
      <c r="W1129" s="161">
        <v>0</v>
      </c>
      <c r="X1129" s="161">
        <v>0</v>
      </c>
      <c r="Y1129" s="161">
        <v>0</v>
      </c>
      <c r="Z1129" s="161">
        <v>0</v>
      </c>
      <c r="AA1129" s="161">
        <v>0</v>
      </c>
      <c r="AB1129" s="13">
        <v>1</v>
      </c>
      <c r="AC1129" s="161">
        <v>0</v>
      </c>
      <c r="AD1129" s="161">
        <v>6</v>
      </c>
      <c r="AE1129" s="161">
        <v>1</v>
      </c>
      <c r="AF1129" s="161">
        <v>1</v>
      </c>
      <c r="AG1129" s="161">
        <v>2</v>
      </c>
      <c r="AH1129" s="161">
        <v>0</v>
      </c>
      <c r="AI1129" s="8">
        <v>0</v>
      </c>
      <c r="AJ1129" s="161">
        <v>2</v>
      </c>
      <c r="AK1129" s="161">
        <v>0</v>
      </c>
      <c r="AL1129" s="161">
        <v>0</v>
      </c>
      <c r="AM1129" s="161">
        <v>0</v>
      </c>
      <c r="AN1129" s="13">
        <v>0</v>
      </c>
      <c r="AO1129" s="161">
        <v>10000</v>
      </c>
      <c r="AP1129" s="161">
        <v>0.5</v>
      </c>
      <c r="AQ1129" s="161">
        <v>0</v>
      </c>
      <c r="AR1129" s="161">
        <v>0</v>
      </c>
      <c r="AS1129" s="161" t="s">
        <v>160</v>
      </c>
      <c r="AT1129" s="199" t="s">
        <v>161</v>
      </c>
      <c r="AU1129" s="161">
        <v>0</v>
      </c>
      <c r="AV1129" s="161">
        <v>0</v>
      </c>
      <c r="AW1129" s="161">
        <v>0</v>
      </c>
      <c r="AX1129" s="199" t="s">
        <v>162</v>
      </c>
      <c r="AY1129" s="199" t="s">
        <v>160</v>
      </c>
      <c r="AZ1129" s="161">
        <v>0</v>
      </c>
      <c r="BA1129" s="161">
        <v>0</v>
      </c>
      <c r="BB1129" s="213" t="s">
        <v>1259</v>
      </c>
      <c r="BC1129" s="161">
        <v>0</v>
      </c>
      <c r="BD1129" s="13">
        <v>0</v>
      </c>
      <c r="BE1129" s="161">
        <v>0</v>
      </c>
      <c r="BF1129" s="161">
        <v>0</v>
      </c>
      <c r="BG1129" s="161">
        <v>0</v>
      </c>
      <c r="BH1129" s="161">
        <v>0</v>
      </c>
      <c r="BI1129" s="309" t="s">
        <v>1260</v>
      </c>
      <c r="BJ1129" s="8">
        <v>1</v>
      </c>
      <c r="BK1129" s="8">
        <v>0</v>
      </c>
      <c r="BL1129" s="8">
        <v>0</v>
      </c>
      <c r="BM1129" s="8">
        <v>0</v>
      </c>
      <c r="BN1129" s="8">
        <v>0</v>
      </c>
      <c r="BO1129" s="8">
        <v>0</v>
      </c>
      <c r="BP1129" s="8">
        <v>0</v>
      </c>
      <c r="BQ1129" s="43">
        <v>0</v>
      </c>
    </row>
    <row r="1130" spans="3:69" ht="20.100000000000001" customHeight="1">
      <c r="C1130" s="13">
        <v>63003005</v>
      </c>
      <c r="D1130" s="14" t="s">
        <v>1261</v>
      </c>
      <c r="E1130" s="13">
        <v>1</v>
      </c>
      <c r="F1130" s="13">
        <v>1000003</v>
      </c>
      <c r="G1130" s="13">
        <v>0</v>
      </c>
      <c r="H1130" s="15">
        <v>0</v>
      </c>
      <c r="I1130" s="16">
        <v>1</v>
      </c>
      <c r="J1130" s="16">
        <v>0</v>
      </c>
      <c r="K1130" s="13">
        <v>0</v>
      </c>
      <c r="L1130" s="13">
        <v>0</v>
      </c>
      <c r="M1130" s="13">
        <v>0</v>
      </c>
      <c r="N1130" s="13">
        <v>8</v>
      </c>
      <c r="O1130" s="13">
        <v>8</v>
      </c>
      <c r="P1130" s="13">
        <v>3</v>
      </c>
      <c r="Q1130" s="13">
        <v>0</v>
      </c>
      <c r="R1130" s="8">
        <v>0</v>
      </c>
      <c r="S1130" s="13">
        <v>0</v>
      </c>
      <c r="T1130" s="13">
        <v>1</v>
      </c>
      <c r="U1130" s="13">
        <v>0</v>
      </c>
      <c r="V1130" s="13">
        <v>0</v>
      </c>
      <c r="W1130" s="16">
        <v>0</v>
      </c>
      <c r="X1130" s="16">
        <v>0</v>
      </c>
      <c r="Y1130" s="13">
        <v>0</v>
      </c>
      <c r="Z1130" s="13">
        <v>0</v>
      </c>
      <c r="AA1130" s="13">
        <v>0</v>
      </c>
      <c r="AB1130" s="13">
        <v>1</v>
      </c>
      <c r="AC1130" s="13">
        <v>0</v>
      </c>
      <c r="AD1130" s="13">
        <v>0</v>
      </c>
      <c r="AE1130" s="13">
        <v>0</v>
      </c>
      <c r="AF1130" s="13" t="s">
        <v>160</v>
      </c>
      <c r="AG1130" s="8">
        <v>0</v>
      </c>
      <c r="AH1130" s="8">
        <v>0</v>
      </c>
      <c r="AI1130" s="8">
        <v>0</v>
      </c>
      <c r="AJ1130" s="8">
        <v>0</v>
      </c>
      <c r="AK1130" s="13">
        <v>0</v>
      </c>
      <c r="AL1130" s="13">
        <v>0</v>
      </c>
      <c r="AM1130" s="13">
        <v>0</v>
      </c>
      <c r="AN1130" s="13">
        <v>0</v>
      </c>
      <c r="AO1130" s="13">
        <v>0</v>
      </c>
      <c r="AP1130" s="13">
        <v>0</v>
      </c>
      <c r="AQ1130" s="13">
        <v>0</v>
      </c>
      <c r="AR1130" s="8">
        <v>0</v>
      </c>
      <c r="AS1130" s="13" t="s">
        <v>160</v>
      </c>
      <c r="AT1130" s="14" t="s">
        <v>160</v>
      </c>
      <c r="AU1130" s="13">
        <v>0</v>
      </c>
      <c r="AV1130" s="16">
        <v>0</v>
      </c>
      <c r="AW1130" s="16">
        <v>0</v>
      </c>
      <c r="AX1130" s="14" t="s">
        <v>160</v>
      </c>
      <c r="AY1130" s="13">
        <v>0</v>
      </c>
      <c r="AZ1130" s="15"/>
      <c r="BA1130" s="15">
        <v>1</v>
      </c>
      <c r="BB1130" s="36" t="s">
        <v>1262</v>
      </c>
      <c r="BC1130" s="13">
        <v>0</v>
      </c>
      <c r="BD1130" s="13">
        <v>0</v>
      </c>
      <c r="BE1130" s="13">
        <v>0</v>
      </c>
      <c r="BF1130" s="13">
        <v>0</v>
      </c>
      <c r="BG1130" s="13">
        <v>0</v>
      </c>
      <c r="BH1130" s="13">
        <v>0</v>
      </c>
      <c r="BI1130" s="11">
        <v>0</v>
      </c>
      <c r="BJ1130" s="8">
        <v>0</v>
      </c>
      <c r="BK1130" s="8">
        <v>0</v>
      </c>
      <c r="BL1130" s="8">
        <v>0</v>
      </c>
      <c r="BM1130" s="8">
        <v>0</v>
      </c>
      <c r="BN1130" s="8">
        <v>0</v>
      </c>
      <c r="BO1130" s="8">
        <v>0</v>
      </c>
      <c r="BP1130" s="8">
        <v>0</v>
      </c>
      <c r="BQ1130" s="43">
        <v>0</v>
      </c>
    </row>
    <row r="1131" spans="3:69" ht="20.100000000000001" customHeight="1">
      <c r="C1131" s="13">
        <v>63101001</v>
      </c>
      <c r="D1131" s="14" t="s">
        <v>1263</v>
      </c>
      <c r="E1131" s="13">
        <v>1</v>
      </c>
      <c r="F1131" s="13">
        <v>63001001</v>
      </c>
      <c r="G1131" s="13">
        <v>0</v>
      </c>
      <c r="H1131" s="15">
        <v>0</v>
      </c>
      <c r="I1131" s="16">
        <v>1</v>
      </c>
      <c r="J1131" s="16">
        <v>0</v>
      </c>
      <c r="K1131" s="13">
        <v>0</v>
      </c>
      <c r="L1131" s="13">
        <v>0</v>
      </c>
      <c r="M1131" s="13">
        <v>0</v>
      </c>
      <c r="N1131" s="13">
        <v>2</v>
      </c>
      <c r="O1131" s="13">
        <v>12</v>
      </c>
      <c r="P1131" s="13">
        <v>1</v>
      </c>
      <c r="Q1131" s="13">
        <v>0</v>
      </c>
      <c r="R1131" s="8">
        <v>0</v>
      </c>
      <c r="S1131" s="13">
        <v>0</v>
      </c>
      <c r="T1131" s="13">
        <v>1</v>
      </c>
      <c r="U1131" s="13">
        <v>2</v>
      </c>
      <c r="V1131" s="13">
        <v>0</v>
      </c>
      <c r="W1131" s="16">
        <v>0</v>
      </c>
      <c r="X1131" s="16">
        <v>0</v>
      </c>
      <c r="Y1131" s="13">
        <v>0</v>
      </c>
      <c r="Z1131" s="13">
        <v>0</v>
      </c>
      <c r="AA1131" s="13">
        <v>0</v>
      </c>
      <c r="AB1131" s="13">
        <v>1</v>
      </c>
      <c r="AC1131" s="13">
        <v>0</v>
      </c>
      <c r="AD1131" s="13">
        <v>60</v>
      </c>
      <c r="AE1131" s="13">
        <v>1</v>
      </c>
      <c r="AF1131" s="13">
        <v>10</v>
      </c>
      <c r="AG1131" s="8">
        <v>0</v>
      </c>
      <c r="AH1131" s="8">
        <v>0</v>
      </c>
      <c r="AI1131" s="8">
        <v>0</v>
      </c>
      <c r="AJ1131" s="8">
        <v>0</v>
      </c>
      <c r="AK1131" s="13">
        <v>0</v>
      </c>
      <c r="AL1131" s="13">
        <v>0</v>
      </c>
      <c r="AM1131" s="13">
        <v>0</v>
      </c>
      <c r="AN1131" s="13">
        <v>0</v>
      </c>
      <c r="AO1131" s="13">
        <v>50000</v>
      </c>
      <c r="AP1131" s="13">
        <v>0</v>
      </c>
      <c r="AQ1131" s="13">
        <v>0</v>
      </c>
      <c r="AR1131" s="8">
        <v>0</v>
      </c>
      <c r="AS1131" s="13">
        <v>90511003</v>
      </c>
      <c r="AT1131" s="14" t="s">
        <v>160</v>
      </c>
      <c r="AU1131" s="13">
        <v>0</v>
      </c>
      <c r="AV1131" s="16">
        <v>0</v>
      </c>
      <c r="AW1131" s="16">
        <v>0</v>
      </c>
      <c r="AX1131" s="14" t="s">
        <v>1232</v>
      </c>
      <c r="AY1131" s="13">
        <v>0</v>
      </c>
      <c r="AZ1131" s="15">
        <v>0</v>
      </c>
      <c r="BA1131" s="15">
        <v>0</v>
      </c>
      <c r="BB1131" s="36" t="s">
        <v>1264</v>
      </c>
      <c r="BC1131" s="13">
        <v>0</v>
      </c>
      <c r="BD1131" s="13">
        <v>0</v>
      </c>
      <c r="BE1131" s="13">
        <v>0</v>
      </c>
      <c r="BF1131" s="13">
        <v>0</v>
      </c>
      <c r="BG1131" s="13">
        <v>0</v>
      </c>
      <c r="BH1131" s="13">
        <v>0</v>
      </c>
      <c r="BI1131" s="11">
        <v>0</v>
      </c>
      <c r="BJ1131" s="8">
        <v>1</v>
      </c>
      <c r="BK1131" s="8">
        <v>0</v>
      </c>
      <c r="BL1131" s="8">
        <v>0</v>
      </c>
      <c r="BM1131" s="8">
        <v>0</v>
      </c>
      <c r="BN1131" s="8">
        <v>0</v>
      </c>
      <c r="BO1131" s="8">
        <v>0</v>
      </c>
      <c r="BP1131" s="8">
        <v>0</v>
      </c>
      <c r="BQ1131" s="43">
        <v>0</v>
      </c>
    </row>
    <row r="1132" spans="3:69" ht="20.100000000000001" customHeight="1">
      <c r="C1132" s="13">
        <v>63101002</v>
      </c>
      <c r="D1132" s="14" t="s">
        <v>1265</v>
      </c>
      <c r="E1132" s="13">
        <v>1</v>
      </c>
      <c r="F1132" s="13">
        <v>1000003</v>
      </c>
      <c r="G1132" s="13">
        <v>0</v>
      </c>
      <c r="H1132" s="15">
        <v>0</v>
      </c>
      <c r="I1132" s="16">
        <v>1</v>
      </c>
      <c r="J1132" s="16">
        <v>0</v>
      </c>
      <c r="K1132" s="13">
        <v>0</v>
      </c>
      <c r="L1132" s="13">
        <v>0</v>
      </c>
      <c r="M1132" s="13">
        <v>0</v>
      </c>
      <c r="N1132" s="13">
        <v>8</v>
      </c>
      <c r="O1132" s="13">
        <v>8</v>
      </c>
      <c r="P1132" s="13">
        <v>3</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t="s">
        <v>1266</v>
      </c>
      <c r="AZ1132" s="15"/>
      <c r="BA1132" s="15">
        <v>0</v>
      </c>
      <c r="BB1132" s="36" t="s">
        <v>1267</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63101003</v>
      </c>
      <c r="D1133" s="14" t="s">
        <v>1268</v>
      </c>
      <c r="E1133" s="13">
        <v>1</v>
      </c>
      <c r="F1133" s="13">
        <v>63001003</v>
      </c>
      <c r="G1133" s="13">
        <v>0</v>
      </c>
      <c r="H1133" s="15">
        <v>0</v>
      </c>
      <c r="I1133" s="16">
        <v>1</v>
      </c>
      <c r="J1133" s="16">
        <v>0</v>
      </c>
      <c r="K1133" s="13">
        <v>0</v>
      </c>
      <c r="L1133" s="13">
        <v>0</v>
      </c>
      <c r="M1133" s="13">
        <v>0</v>
      </c>
      <c r="N1133" s="13">
        <v>2</v>
      </c>
      <c r="O1133" s="13">
        <v>0</v>
      </c>
      <c r="P1133" s="13">
        <v>0</v>
      </c>
      <c r="Q1133" s="13">
        <v>0</v>
      </c>
      <c r="R1133" s="8">
        <v>0</v>
      </c>
      <c r="S1133" s="13">
        <v>0</v>
      </c>
      <c r="T1133" s="13">
        <v>1</v>
      </c>
      <c r="U1133" s="13">
        <v>0</v>
      </c>
      <c r="V1133" s="13">
        <v>0</v>
      </c>
      <c r="W1133" s="16">
        <v>0</v>
      </c>
      <c r="X1133" s="16">
        <v>0</v>
      </c>
      <c r="Y1133" s="13">
        <v>0</v>
      </c>
      <c r="Z1133" s="13">
        <v>0</v>
      </c>
      <c r="AA1133" s="13">
        <v>0</v>
      </c>
      <c r="AB1133" s="13">
        <v>1</v>
      </c>
      <c r="AC1133" s="13">
        <v>0</v>
      </c>
      <c r="AD1133" s="13">
        <v>0</v>
      </c>
      <c r="AE1133" s="13">
        <v>0</v>
      </c>
      <c r="AF1133" s="13" t="s">
        <v>160</v>
      </c>
      <c r="AG1133" s="8">
        <v>0</v>
      </c>
      <c r="AH1133" s="8">
        <v>0</v>
      </c>
      <c r="AI1133" s="8">
        <v>0</v>
      </c>
      <c r="AJ1133" s="8">
        <v>0</v>
      </c>
      <c r="AK1133" s="13">
        <v>0</v>
      </c>
      <c r="AL1133" s="13">
        <v>0</v>
      </c>
      <c r="AM1133" s="13">
        <v>0</v>
      </c>
      <c r="AN1133" s="13">
        <v>0</v>
      </c>
      <c r="AO1133" s="13">
        <v>0</v>
      </c>
      <c r="AP1133" s="13">
        <v>0</v>
      </c>
      <c r="AQ1133" s="13">
        <v>0</v>
      </c>
      <c r="AR1133" s="8">
        <v>0</v>
      </c>
      <c r="AS1133" s="13" t="s">
        <v>160</v>
      </c>
      <c r="AT1133" s="14" t="s">
        <v>160</v>
      </c>
      <c r="AU1133" s="13">
        <v>0</v>
      </c>
      <c r="AV1133" s="16">
        <v>0</v>
      </c>
      <c r="AW1133" s="16">
        <v>0</v>
      </c>
      <c r="AX1133" s="14" t="s">
        <v>160</v>
      </c>
      <c r="AY1133" s="13">
        <v>0</v>
      </c>
      <c r="AZ1133" s="15"/>
      <c r="BA1133" s="15">
        <v>0</v>
      </c>
      <c r="BB1133" s="36" t="s">
        <v>1269</v>
      </c>
      <c r="BC1133" s="13">
        <v>0</v>
      </c>
      <c r="BD1133" s="13">
        <v>0</v>
      </c>
      <c r="BE1133" s="13">
        <v>0</v>
      </c>
      <c r="BF1133" s="13">
        <v>0</v>
      </c>
      <c r="BG1133" s="13">
        <v>0</v>
      </c>
      <c r="BH1133" s="13">
        <v>0</v>
      </c>
      <c r="BI1133" s="11">
        <v>0</v>
      </c>
      <c r="BJ1133" s="8">
        <v>0</v>
      </c>
      <c r="BK1133" s="8">
        <v>0</v>
      </c>
      <c r="BL1133" s="8">
        <v>0</v>
      </c>
      <c r="BM1133" s="8">
        <v>0</v>
      </c>
      <c r="BN1133" s="8">
        <v>0</v>
      </c>
      <c r="BO1133" s="8">
        <v>0</v>
      </c>
      <c r="BP1133" s="8">
        <v>0</v>
      </c>
      <c r="BQ1133" s="43">
        <v>0</v>
      </c>
    </row>
    <row r="1134" spans="3:69" ht="20.100000000000001" customHeight="1">
      <c r="C1134" s="13">
        <v>63101004</v>
      </c>
      <c r="D1134" s="199" t="s">
        <v>1270</v>
      </c>
      <c r="E1134" s="161">
        <v>1</v>
      </c>
      <c r="F1134" s="161">
        <v>63001004</v>
      </c>
      <c r="G1134" s="161">
        <v>0</v>
      </c>
      <c r="H1134" s="161">
        <v>0</v>
      </c>
      <c r="I1134" s="16">
        <v>1</v>
      </c>
      <c r="J1134" s="16">
        <v>0</v>
      </c>
      <c r="K1134" s="13">
        <v>0</v>
      </c>
      <c r="L1134" s="161">
        <v>0</v>
      </c>
      <c r="M1134" s="161">
        <v>0</v>
      </c>
      <c r="N1134" s="161">
        <v>2</v>
      </c>
      <c r="O1134" s="161">
        <v>17</v>
      </c>
      <c r="P1134" s="161">
        <v>0.1</v>
      </c>
      <c r="Q1134" s="161">
        <v>0</v>
      </c>
      <c r="R1134" s="8">
        <v>0</v>
      </c>
      <c r="S1134" s="161">
        <v>0</v>
      </c>
      <c r="T1134" s="161">
        <v>1</v>
      </c>
      <c r="U1134" s="161">
        <v>2</v>
      </c>
      <c r="V1134" s="161">
        <v>0</v>
      </c>
      <c r="W1134" s="161">
        <v>0</v>
      </c>
      <c r="X1134" s="161">
        <v>0</v>
      </c>
      <c r="Y1134" s="161">
        <v>0</v>
      </c>
      <c r="Z1134" s="161">
        <v>0</v>
      </c>
      <c r="AA1134" s="161">
        <v>0</v>
      </c>
      <c r="AB1134" s="13">
        <v>1</v>
      </c>
      <c r="AC1134" s="161">
        <v>0</v>
      </c>
      <c r="AD1134" s="161">
        <v>15</v>
      </c>
      <c r="AE1134" s="161">
        <v>1</v>
      </c>
      <c r="AF1134" s="161">
        <v>1</v>
      </c>
      <c r="AG1134" s="161">
        <v>2</v>
      </c>
      <c r="AH1134" s="161">
        <v>0</v>
      </c>
      <c r="AI1134" s="8">
        <v>0</v>
      </c>
      <c r="AJ1134" s="161">
        <v>2</v>
      </c>
      <c r="AK1134" s="161">
        <v>0</v>
      </c>
      <c r="AL1134" s="161">
        <v>0</v>
      </c>
      <c r="AM1134" s="161">
        <v>0</v>
      </c>
      <c r="AN1134" s="13">
        <v>0</v>
      </c>
      <c r="AO1134" s="161">
        <v>10000</v>
      </c>
      <c r="AP1134" s="161">
        <v>0.5</v>
      </c>
      <c r="AQ1134" s="161">
        <v>0</v>
      </c>
      <c r="AR1134" s="161">
        <v>0</v>
      </c>
      <c r="AS1134" s="161" t="s">
        <v>160</v>
      </c>
      <c r="AT1134" s="199"/>
      <c r="AU1134" s="161">
        <v>0</v>
      </c>
      <c r="AV1134" s="161">
        <v>0</v>
      </c>
      <c r="AW1134" s="161">
        <v>0</v>
      </c>
      <c r="AX1134" s="199" t="s">
        <v>162</v>
      </c>
      <c r="AY1134" s="199" t="s">
        <v>160</v>
      </c>
      <c r="AZ1134" s="161">
        <v>0</v>
      </c>
      <c r="BA1134" s="161">
        <v>0</v>
      </c>
      <c r="BB1134" s="213" t="s">
        <v>2921</v>
      </c>
      <c r="BC1134" s="161">
        <v>0</v>
      </c>
      <c r="BD1134" s="13">
        <v>0</v>
      </c>
      <c r="BE1134" s="161">
        <v>0</v>
      </c>
      <c r="BF1134" s="161">
        <v>0</v>
      </c>
      <c r="BG1134" s="161">
        <v>0</v>
      </c>
      <c r="BH1134" s="161">
        <v>0</v>
      </c>
      <c r="BI1134" s="309" t="s">
        <v>1271</v>
      </c>
      <c r="BJ1134" s="8">
        <v>0</v>
      </c>
      <c r="BK1134" s="8">
        <v>0</v>
      </c>
      <c r="BL1134" s="8">
        <v>0</v>
      </c>
      <c r="BM1134" s="8">
        <v>0</v>
      </c>
      <c r="BN1134" s="8">
        <v>0</v>
      </c>
      <c r="BO1134" s="8">
        <v>0</v>
      </c>
      <c r="BP1134" s="8">
        <v>0</v>
      </c>
      <c r="BQ1134" s="43">
        <v>0</v>
      </c>
    </row>
    <row r="1135" spans="3:69" ht="20.100000000000001" customHeight="1">
      <c r="C1135" s="13">
        <v>63102001</v>
      </c>
      <c r="D1135" s="14" t="s">
        <v>1272</v>
      </c>
      <c r="E1135" s="13">
        <v>1</v>
      </c>
      <c r="F1135" s="13">
        <v>63002001</v>
      </c>
      <c r="G1135" s="13">
        <v>0</v>
      </c>
      <c r="H1135" s="15">
        <v>0</v>
      </c>
      <c r="I1135" s="16">
        <v>1</v>
      </c>
      <c r="J1135" s="16">
        <v>0</v>
      </c>
      <c r="K1135" s="13">
        <v>0</v>
      </c>
      <c r="L1135" s="13">
        <v>0</v>
      </c>
      <c r="M1135" s="13">
        <v>0</v>
      </c>
      <c r="N1135" s="13">
        <v>2</v>
      </c>
      <c r="O1135" s="13">
        <v>12</v>
      </c>
      <c r="P1135" s="13">
        <v>1</v>
      </c>
      <c r="Q1135" s="13">
        <v>0</v>
      </c>
      <c r="R1135" s="8">
        <v>0</v>
      </c>
      <c r="S1135" s="13">
        <v>0</v>
      </c>
      <c r="T1135" s="13">
        <v>1</v>
      </c>
      <c r="U1135" s="13">
        <v>2</v>
      </c>
      <c r="V1135" s="13">
        <v>0</v>
      </c>
      <c r="W1135" s="16">
        <v>0</v>
      </c>
      <c r="X1135" s="16">
        <v>0</v>
      </c>
      <c r="Y1135" s="13">
        <v>0</v>
      </c>
      <c r="Z1135" s="13">
        <v>0</v>
      </c>
      <c r="AA1135" s="13">
        <v>0</v>
      </c>
      <c r="AB1135" s="13">
        <v>1</v>
      </c>
      <c r="AC1135" s="13">
        <v>0</v>
      </c>
      <c r="AD1135" s="13">
        <v>60</v>
      </c>
      <c r="AE1135" s="13">
        <v>1</v>
      </c>
      <c r="AF1135" s="13">
        <v>10</v>
      </c>
      <c r="AG1135" s="8">
        <v>0</v>
      </c>
      <c r="AH1135" s="8">
        <v>0</v>
      </c>
      <c r="AI1135" s="8">
        <v>0</v>
      </c>
      <c r="AJ1135" s="8">
        <v>0</v>
      </c>
      <c r="AK1135" s="13">
        <v>0</v>
      </c>
      <c r="AL1135" s="13">
        <v>0</v>
      </c>
      <c r="AM1135" s="13">
        <v>0</v>
      </c>
      <c r="AN1135" s="13">
        <v>0</v>
      </c>
      <c r="AO1135" s="13">
        <v>50000</v>
      </c>
      <c r="AP1135" s="13">
        <v>0</v>
      </c>
      <c r="AQ1135" s="13">
        <v>0</v>
      </c>
      <c r="AR1135" s="8">
        <v>0</v>
      </c>
      <c r="AS1135" s="13">
        <v>90512001</v>
      </c>
      <c r="AT1135" s="14" t="s">
        <v>160</v>
      </c>
      <c r="AU1135" s="13">
        <v>0</v>
      </c>
      <c r="AV1135" s="16">
        <v>0</v>
      </c>
      <c r="AW1135" s="16">
        <v>0</v>
      </c>
      <c r="AX1135" s="14" t="s">
        <v>1232</v>
      </c>
      <c r="AY1135" s="13">
        <v>0</v>
      </c>
      <c r="AZ1135" s="15">
        <v>0</v>
      </c>
      <c r="BA1135" s="15">
        <v>0</v>
      </c>
      <c r="BB1135" s="36" t="s">
        <v>1273</v>
      </c>
      <c r="BC1135" s="13">
        <v>0</v>
      </c>
      <c r="BD1135" s="13">
        <v>0</v>
      </c>
      <c r="BE1135" s="13">
        <v>0</v>
      </c>
      <c r="BF1135" s="13">
        <v>0</v>
      </c>
      <c r="BG1135" s="13">
        <v>0</v>
      </c>
      <c r="BH1135" s="13">
        <v>0</v>
      </c>
      <c r="BI1135" s="11">
        <v>0</v>
      </c>
      <c r="BJ1135" s="8">
        <v>1</v>
      </c>
      <c r="BK1135" s="8">
        <v>0</v>
      </c>
      <c r="BL1135" s="8">
        <v>0</v>
      </c>
      <c r="BM1135" s="8">
        <v>0</v>
      </c>
      <c r="BN1135" s="8">
        <v>0</v>
      </c>
      <c r="BO1135" s="8">
        <v>0</v>
      </c>
      <c r="BP1135" s="8">
        <v>0</v>
      </c>
      <c r="BQ1135" s="43">
        <v>0</v>
      </c>
    </row>
    <row r="1136" spans="3:69" ht="20.100000000000001" customHeight="1">
      <c r="C1136" s="13">
        <v>63102002</v>
      </c>
      <c r="D1136" s="14" t="s">
        <v>1268</v>
      </c>
      <c r="E1136" s="13">
        <v>1</v>
      </c>
      <c r="F1136" s="13">
        <v>63001003</v>
      </c>
      <c r="G1136" s="13">
        <v>0</v>
      </c>
      <c r="H1136" s="15">
        <v>0</v>
      </c>
      <c r="I1136" s="16">
        <v>1</v>
      </c>
      <c r="J1136" s="16">
        <v>0</v>
      </c>
      <c r="K1136" s="13">
        <v>0</v>
      </c>
      <c r="L1136" s="13">
        <v>0</v>
      </c>
      <c r="M1136" s="13">
        <v>0</v>
      </c>
      <c r="N1136" s="13">
        <v>2</v>
      </c>
      <c r="O1136" s="13">
        <v>0</v>
      </c>
      <c r="P1136" s="13">
        <v>0</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v>0</v>
      </c>
      <c r="AZ1136" s="15"/>
      <c r="BA1136" s="15">
        <v>0</v>
      </c>
      <c r="BB1136" s="36" t="s">
        <v>1269</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63102003</v>
      </c>
      <c r="D1137" s="14" t="s">
        <v>1274</v>
      </c>
      <c r="E1137" s="13">
        <v>1</v>
      </c>
      <c r="F1137" s="13">
        <v>1000004</v>
      </c>
      <c r="G1137" s="13">
        <v>0</v>
      </c>
      <c r="H1137" s="15">
        <v>0</v>
      </c>
      <c r="I1137" s="16">
        <v>1</v>
      </c>
      <c r="J1137" s="16">
        <v>0</v>
      </c>
      <c r="K1137" s="13">
        <v>0</v>
      </c>
      <c r="L1137" s="13">
        <v>0</v>
      </c>
      <c r="M1137" s="13">
        <v>0</v>
      </c>
      <c r="N1137" s="13">
        <v>8</v>
      </c>
      <c r="O1137" s="13">
        <v>8</v>
      </c>
      <c r="P1137" s="13">
        <v>4</v>
      </c>
      <c r="Q1137" s="13">
        <v>0</v>
      </c>
      <c r="R1137" s="8">
        <v>0</v>
      </c>
      <c r="S1137" s="13">
        <v>0</v>
      </c>
      <c r="T1137" s="13">
        <v>1</v>
      </c>
      <c r="U1137" s="13">
        <v>0</v>
      </c>
      <c r="V1137" s="13">
        <v>0</v>
      </c>
      <c r="W1137" s="16">
        <v>0</v>
      </c>
      <c r="X1137" s="16">
        <v>0</v>
      </c>
      <c r="Y1137" s="13">
        <v>0</v>
      </c>
      <c r="Z1137" s="13">
        <v>0</v>
      </c>
      <c r="AA1137" s="13">
        <v>0</v>
      </c>
      <c r="AB1137" s="13">
        <v>1</v>
      </c>
      <c r="AC1137" s="13">
        <v>0</v>
      </c>
      <c r="AD1137" s="13">
        <v>0</v>
      </c>
      <c r="AE1137" s="13">
        <v>0</v>
      </c>
      <c r="AF1137" s="13" t="s">
        <v>160</v>
      </c>
      <c r="AG1137" s="8">
        <v>0</v>
      </c>
      <c r="AH1137" s="8">
        <v>0</v>
      </c>
      <c r="AI1137" s="8">
        <v>0</v>
      </c>
      <c r="AJ1137" s="8">
        <v>0</v>
      </c>
      <c r="AK1137" s="13">
        <v>0</v>
      </c>
      <c r="AL1137" s="13">
        <v>0</v>
      </c>
      <c r="AM1137" s="13">
        <v>0</v>
      </c>
      <c r="AN1137" s="13">
        <v>0</v>
      </c>
      <c r="AO1137" s="13">
        <v>0</v>
      </c>
      <c r="AP1137" s="13">
        <v>0</v>
      </c>
      <c r="AQ1137" s="13">
        <v>0</v>
      </c>
      <c r="AR1137" s="8">
        <v>0</v>
      </c>
      <c r="AS1137" s="13" t="s">
        <v>160</v>
      </c>
      <c r="AT1137" s="14" t="s">
        <v>160</v>
      </c>
      <c r="AU1137" s="13">
        <v>0</v>
      </c>
      <c r="AV1137" s="16">
        <v>0</v>
      </c>
      <c r="AW1137" s="16">
        <v>0</v>
      </c>
      <c r="AX1137" s="14" t="s">
        <v>160</v>
      </c>
      <c r="AY1137" s="13" t="s">
        <v>1275</v>
      </c>
      <c r="AZ1137" s="15"/>
      <c r="BA1137" s="15">
        <v>0</v>
      </c>
      <c r="BB1137" s="36" t="s">
        <v>1276</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3">
        <v>63102004</v>
      </c>
      <c r="D1138" s="199" t="s">
        <v>1277</v>
      </c>
      <c r="E1138" s="161">
        <v>1</v>
      </c>
      <c r="F1138" s="161">
        <v>63001004</v>
      </c>
      <c r="G1138" s="161">
        <v>0</v>
      </c>
      <c r="H1138" s="161">
        <v>0</v>
      </c>
      <c r="I1138" s="16">
        <v>1</v>
      </c>
      <c r="J1138" s="16">
        <v>0</v>
      </c>
      <c r="K1138" s="13">
        <v>0</v>
      </c>
      <c r="L1138" s="161">
        <v>0</v>
      </c>
      <c r="M1138" s="161">
        <v>0</v>
      </c>
      <c r="N1138" s="161">
        <v>2</v>
      </c>
      <c r="O1138" s="161">
        <v>4</v>
      </c>
      <c r="P1138" s="161">
        <v>0.35</v>
      </c>
      <c r="Q1138" s="161">
        <v>0</v>
      </c>
      <c r="R1138" s="8">
        <v>0</v>
      </c>
      <c r="S1138" s="161">
        <v>0</v>
      </c>
      <c r="T1138" s="161">
        <v>1</v>
      </c>
      <c r="U1138" s="161">
        <v>2</v>
      </c>
      <c r="V1138" s="161">
        <v>0</v>
      </c>
      <c r="W1138" s="161">
        <v>0</v>
      </c>
      <c r="X1138" s="161">
        <v>0</v>
      </c>
      <c r="Y1138" s="161">
        <v>0</v>
      </c>
      <c r="Z1138" s="161">
        <v>0</v>
      </c>
      <c r="AA1138" s="161">
        <v>0</v>
      </c>
      <c r="AB1138" s="13">
        <v>1</v>
      </c>
      <c r="AC1138" s="161">
        <v>0</v>
      </c>
      <c r="AD1138" s="161">
        <v>3</v>
      </c>
      <c r="AE1138" s="161">
        <v>1</v>
      </c>
      <c r="AF1138" s="161">
        <v>1</v>
      </c>
      <c r="AG1138" s="161">
        <v>2</v>
      </c>
      <c r="AH1138" s="161">
        <v>0</v>
      </c>
      <c r="AI1138" s="8">
        <v>0</v>
      </c>
      <c r="AJ1138" s="161">
        <v>2</v>
      </c>
      <c r="AK1138" s="161">
        <v>0</v>
      </c>
      <c r="AL1138" s="161">
        <v>0</v>
      </c>
      <c r="AM1138" s="161">
        <v>0</v>
      </c>
      <c r="AN1138" s="13">
        <v>0</v>
      </c>
      <c r="AO1138" s="161">
        <v>1000</v>
      </c>
      <c r="AP1138" s="161">
        <v>0.5</v>
      </c>
      <c r="AQ1138" s="161">
        <v>0</v>
      </c>
      <c r="AR1138" s="161">
        <v>0</v>
      </c>
      <c r="AS1138" s="161" t="s">
        <v>160</v>
      </c>
      <c r="AT1138" s="199" t="s">
        <v>161</v>
      </c>
      <c r="AU1138" s="161">
        <v>0</v>
      </c>
      <c r="AV1138" s="161">
        <v>0</v>
      </c>
      <c r="AW1138" s="161">
        <v>0</v>
      </c>
      <c r="AX1138" s="199" t="s">
        <v>162</v>
      </c>
      <c r="AY1138" s="199" t="s">
        <v>160</v>
      </c>
      <c r="AZ1138" s="161">
        <v>0</v>
      </c>
      <c r="BA1138" s="161">
        <v>0</v>
      </c>
      <c r="BB1138" s="213" t="s">
        <v>2880</v>
      </c>
      <c r="BC1138" s="161">
        <v>0</v>
      </c>
      <c r="BD1138" s="13">
        <v>0</v>
      </c>
      <c r="BE1138" s="161">
        <v>0</v>
      </c>
      <c r="BF1138" s="161">
        <v>0</v>
      </c>
      <c r="BG1138" s="161">
        <v>0</v>
      </c>
      <c r="BH1138" s="161">
        <v>0</v>
      </c>
      <c r="BI1138" s="309" t="s">
        <v>1278</v>
      </c>
      <c r="BJ1138" s="8">
        <v>0</v>
      </c>
      <c r="BK1138" s="8">
        <v>0</v>
      </c>
      <c r="BL1138" s="8">
        <v>0</v>
      </c>
      <c r="BM1138" s="8">
        <v>0</v>
      </c>
      <c r="BN1138" s="8">
        <v>0</v>
      </c>
      <c r="BO1138" s="8">
        <v>0</v>
      </c>
      <c r="BP1138" s="8">
        <v>0</v>
      </c>
      <c r="BQ1138" s="43">
        <v>0</v>
      </c>
    </row>
    <row r="1139" spans="3:69" ht="20.100000000000001" customHeight="1">
      <c r="C1139" s="13">
        <v>63103001</v>
      </c>
      <c r="D1139" s="14" t="s">
        <v>1279</v>
      </c>
      <c r="E1139" s="161">
        <v>1</v>
      </c>
      <c r="F1139" s="161">
        <v>63001004</v>
      </c>
      <c r="G1139" s="161">
        <v>0</v>
      </c>
      <c r="H1139" s="161">
        <v>0</v>
      </c>
      <c r="I1139" s="161">
        <v>1</v>
      </c>
      <c r="J1139" s="161">
        <v>0</v>
      </c>
      <c r="K1139" s="161">
        <v>0</v>
      </c>
      <c r="L1139" s="161">
        <v>0</v>
      </c>
      <c r="M1139" s="161">
        <v>0</v>
      </c>
      <c r="N1139" s="161">
        <v>2</v>
      </c>
      <c r="O1139" s="161">
        <v>10</v>
      </c>
      <c r="P1139" s="161">
        <v>1</v>
      </c>
      <c r="Q1139" s="161">
        <v>0</v>
      </c>
      <c r="R1139" s="161">
        <v>0</v>
      </c>
      <c r="S1139" s="161">
        <v>0</v>
      </c>
      <c r="T1139" s="161">
        <v>1</v>
      </c>
      <c r="U1139" s="161">
        <v>2</v>
      </c>
      <c r="V1139" s="161">
        <v>0</v>
      </c>
      <c r="W1139" s="161">
        <v>0</v>
      </c>
      <c r="X1139" s="161">
        <v>0</v>
      </c>
      <c r="Y1139" s="161">
        <v>0</v>
      </c>
      <c r="Z1139" s="161">
        <v>0</v>
      </c>
      <c r="AA1139" s="161">
        <v>0</v>
      </c>
      <c r="AB1139" s="13">
        <v>1</v>
      </c>
      <c r="AC1139" s="161">
        <v>0</v>
      </c>
      <c r="AD1139" s="161">
        <v>30</v>
      </c>
      <c r="AE1139" s="161">
        <v>0</v>
      </c>
      <c r="AF1139" s="161">
        <v>0</v>
      </c>
      <c r="AG1139" s="161">
        <v>7</v>
      </c>
      <c r="AH1139" s="161">
        <v>0</v>
      </c>
      <c r="AI1139" s="161">
        <v>0</v>
      </c>
      <c r="AJ1139" s="161">
        <v>3</v>
      </c>
      <c r="AK1139" s="161">
        <v>0</v>
      </c>
      <c r="AL1139" s="161">
        <v>0</v>
      </c>
      <c r="AM1139" s="161">
        <v>0</v>
      </c>
      <c r="AN1139" s="161">
        <v>0</v>
      </c>
      <c r="AO1139" s="161">
        <v>2000</v>
      </c>
      <c r="AP1139" s="161">
        <v>0</v>
      </c>
      <c r="AQ1139" s="161">
        <v>0</v>
      </c>
      <c r="AR1139" s="161">
        <v>0</v>
      </c>
      <c r="AS1139" s="161">
        <v>90513001</v>
      </c>
      <c r="AT1139" s="199" t="s">
        <v>160</v>
      </c>
      <c r="AU1139" s="161">
        <v>0</v>
      </c>
      <c r="AV1139" s="161">
        <v>0</v>
      </c>
      <c r="AW1139" s="161">
        <v>0</v>
      </c>
      <c r="AX1139" s="199" t="s">
        <v>162</v>
      </c>
      <c r="AY1139" s="199">
        <v>0</v>
      </c>
      <c r="AZ1139" s="161">
        <v>0</v>
      </c>
      <c r="BA1139" s="161">
        <v>0</v>
      </c>
      <c r="BB1139" s="36" t="s">
        <v>1280</v>
      </c>
      <c r="BC1139" s="161">
        <v>0</v>
      </c>
      <c r="BD1139" s="161">
        <v>0</v>
      </c>
      <c r="BE1139" s="161">
        <v>0</v>
      </c>
      <c r="BF1139" s="161">
        <v>0</v>
      </c>
      <c r="BG1139" s="161">
        <v>0</v>
      </c>
      <c r="BH1139" s="161">
        <v>0</v>
      </c>
      <c r="BI1139" s="205">
        <v>0</v>
      </c>
      <c r="BJ1139" s="161">
        <v>0</v>
      </c>
      <c r="BK1139" s="8">
        <v>0</v>
      </c>
      <c r="BL1139" s="8">
        <v>0</v>
      </c>
      <c r="BM1139" s="8">
        <v>0</v>
      </c>
      <c r="BN1139" s="8">
        <v>0</v>
      </c>
      <c r="BO1139" s="8">
        <v>0</v>
      </c>
      <c r="BP1139" s="8">
        <v>0</v>
      </c>
      <c r="BQ1139" s="43">
        <v>0</v>
      </c>
    </row>
    <row r="1140" spans="3:69" ht="20.100000000000001" customHeight="1">
      <c r="C1140" s="13">
        <v>63103002</v>
      </c>
      <c r="D1140" s="14" t="s">
        <v>1253</v>
      </c>
      <c r="E1140" s="13">
        <v>1</v>
      </c>
      <c r="F1140" s="13">
        <v>63003002</v>
      </c>
      <c r="G1140" s="13">
        <v>0</v>
      </c>
      <c r="H1140" s="15">
        <v>0</v>
      </c>
      <c r="I1140" s="16">
        <v>1</v>
      </c>
      <c r="J1140" s="16">
        <v>0</v>
      </c>
      <c r="K1140" s="13">
        <v>0</v>
      </c>
      <c r="L1140" s="13">
        <v>0</v>
      </c>
      <c r="M1140" s="13">
        <v>0</v>
      </c>
      <c r="N1140" s="13">
        <v>2</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v>0</v>
      </c>
      <c r="AZ1140" s="15">
        <v>0</v>
      </c>
      <c r="BA1140" s="15">
        <v>0</v>
      </c>
      <c r="BB1140" s="36" t="s">
        <v>1254</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63103003</v>
      </c>
      <c r="D1141" s="14" t="s">
        <v>1281</v>
      </c>
      <c r="E1141" s="13">
        <v>1</v>
      </c>
      <c r="F1141" s="13">
        <v>63003003</v>
      </c>
      <c r="G1141" s="13">
        <v>0</v>
      </c>
      <c r="H1141" s="15">
        <v>0</v>
      </c>
      <c r="I1141" s="16">
        <v>1</v>
      </c>
      <c r="J1141" s="16">
        <v>0</v>
      </c>
      <c r="K1141" s="13">
        <v>0</v>
      </c>
      <c r="L1141" s="13">
        <v>0</v>
      </c>
      <c r="M1141" s="13">
        <v>0</v>
      </c>
      <c r="N1141" s="13">
        <v>8</v>
      </c>
      <c r="O1141" s="13">
        <v>0</v>
      </c>
      <c r="P1141" s="13">
        <v>0</v>
      </c>
      <c r="Q1141" s="13">
        <v>0</v>
      </c>
      <c r="R1141" s="8">
        <v>0</v>
      </c>
      <c r="S1141" s="13">
        <v>0</v>
      </c>
      <c r="T1141" s="13">
        <v>1</v>
      </c>
      <c r="U1141" s="13">
        <v>0</v>
      </c>
      <c r="V1141" s="13">
        <v>0</v>
      </c>
      <c r="W1141" s="16">
        <v>0</v>
      </c>
      <c r="X1141" s="16">
        <v>0</v>
      </c>
      <c r="Y1141" s="13">
        <v>0</v>
      </c>
      <c r="Z1141" s="13">
        <v>0</v>
      </c>
      <c r="AA1141" s="13">
        <v>0</v>
      </c>
      <c r="AB1141" s="13">
        <v>1</v>
      </c>
      <c r="AC1141" s="13">
        <v>0</v>
      </c>
      <c r="AD1141" s="13">
        <v>0</v>
      </c>
      <c r="AE1141" s="13">
        <v>0</v>
      </c>
      <c r="AF1141" s="13" t="s">
        <v>160</v>
      </c>
      <c r="AG1141" s="8">
        <v>0</v>
      </c>
      <c r="AH1141" s="8">
        <v>0</v>
      </c>
      <c r="AI1141" s="8">
        <v>0</v>
      </c>
      <c r="AJ1141" s="8">
        <v>0</v>
      </c>
      <c r="AK1141" s="13">
        <v>0</v>
      </c>
      <c r="AL1141" s="13">
        <v>0</v>
      </c>
      <c r="AM1141" s="13">
        <v>0</v>
      </c>
      <c r="AN1141" s="13">
        <v>0</v>
      </c>
      <c r="AO1141" s="13">
        <v>0</v>
      </c>
      <c r="AP1141" s="13">
        <v>0</v>
      </c>
      <c r="AQ1141" s="13">
        <v>0</v>
      </c>
      <c r="AR1141" s="8">
        <v>0</v>
      </c>
      <c r="AS1141" s="13" t="s">
        <v>160</v>
      </c>
      <c r="AT1141" s="14" t="s">
        <v>160</v>
      </c>
      <c r="AU1141" s="13">
        <v>0</v>
      </c>
      <c r="AV1141" s="16">
        <v>0</v>
      </c>
      <c r="AW1141" s="16">
        <v>0</v>
      </c>
      <c r="AX1141" s="14" t="s">
        <v>160</v>
      </c>
      <c r="AY1141" s="13" t="s">
        <v>1282</v>
      </c>
      <c r="AZ1141" s="15">
        <v>0</v>
      </c>
      <c r="BA1141" s="15">
        <v>0</v>
      </c>
      <c r="BB1141" s="36" t="s">
        <v>1283</v>
      </c>
      <c r="BC1141" s="13">
        <v>0</v>
      </c>
      <c r="BD1141" s="13">
        <v>0</v>
      </c>
      <c r="BE1141" s="13">
        <v>0</v>
      </c>
      <c r="BF1141" s="13">
        <v>0</v>
      </c>
      <c r="BG1141" s="13">
        <v>0</v>
      </c>
      <c r="BH1141" s="13">
        <v>0</v>
      </c>
      <c r="BI1141" s="11">
        <v>0</v>
      </c>
      <c r="BJ1141" s="8">
        <v>0</v>
      </c>
      <c r="BK1141" s="8">
        <v>0</v>
      </c>
      <c r="BL1141" s="8">
        <v>0</v>
      </c>
      <c r="BM1141" s="8">
        <v>0</v>
      </c>
      <c r="BN1141" s="8">
        <v>0</v>
      </c>
      <c r="BO1141" s="8">
        <v>0</v>
      </c>
      <c r="BP1141" s="8">
        <v>0</v>
      </c>
      <c r="BQ1141" s="43">
        <v>0</v>
      </c>
    </row>
    <row r="1142" spans="3:69" ht="20.100000000000001" customHeight="1">
      <c r="C1142" s="13">
        <v>63103004</v>
      </c>
      <c r="D1142" s="199" t="s">
        <v>1284</v>
      </c>
      <c r="E1142" s="161">
        <v>1</v>
      </c>
      <c r="F1142" s="161">
        <v>63001004</v>
      </c>
      <c r="G1142" s="161">
        <v>0</v>
      </c>
      <c r="H1142" s="161">
        <v>0</v>
      </c>
      <c r="I1142" s="16">
        <v>1</v>
      </c>
      <c r="J1142" s="16">
        <v>0</v>
      </c>
      <c r="K1142" s="13">
        <v>0</v>
      </c>
      <c r="L1142" s="161">
        <v>0</v>
      </c>
      <c r="M1142" s="161">
        <v>0</v>
      </c>
      <c r="N1142" s="161">
        <v>2</v>
      </c>
      <c r="O1142" s="161">
        <v>10</v>
      </c>
      <c r="P1142" s="161">
        <v>0.1</v>
      </c>
      <c r="Q1142" s="161">
        <v>0</v>
      </c>
      <c r="R1142" s="8">
        <v>0</v>
      </c>
      <c r="S1142" s="161">
        <v>0</v>
      </c>
      <c r="T1142" s="161">
        <v>1</v>
      </c>
      <c r="U1142" s="161">
        <v>2</v>
      </c>
      <c r="V1142" s="161">
        <v>0</v>
      </c>
      <c r="W1142" s="161">
        <v>0</v>
      </c>
      <c r="X1142" s="161">
        <v>0</v>
      </c>
      <c r="Y1142" s="161">
        <v>0</v>
      </c>
      <c r="Z1142" s="161">
        <v>0</v>
      </c>
      <c r="AA1142" s="161">
        <v>0</v>
      </c>
      <c r="AB1142" s="13">
        <v>1</v>
      </c>
      <c r="AC1142" s="161">
        <v>0</v>
      </c>
      <c r="AD1142" s="161">
        <v>15</v>
      </c>
      <c r="AE1142" s="161">
        <v>1</v>
      </c>
      <c r="AF1142" s="161">
        <v>1</v>
      </c>
      <c r="AG1142" s="161">
        <v>2</v>
      </c>
      <c r="AH1142" s="161">
        <v>0</v>
      </c>
      <c r="AI1142" s="8">
        <v>0</v>
      </c>
      <c r="AJ1142" s="161">
        <v>2</v>
      </c>
      <c r="AK1142" s="161">
        <v>0</v>
      </c>
      <c r="AL1142" s="161">
        <v>0</v>
      </c>
      <c r="AM1142" s="161">
        <v>0</v>
      </c>
      <c r="AN1142" s="13">
        <v>0</v>
      </c>
      <c r="AO1142" s="161">
        <v>10000</v>
      </c>
      <c r="AP1142" s="161">
        <v>0</v>
      </c>
      <c r="AQ1142" s="161">
        <v>0</v>
      </c>
      <c r="AR1142" s="161">
        <v>0</v>
      </c>
      <c r="AS1142" s="161" t="s">
        <v>160</v>
      </c>
      <c r="AT1142" s="199" t="s">
        <v>161</v>
      </c>
      <c r="AU1142" s="161">
        <v>0</v>
      </c>
      <c r="AV1142" s="161">
        <v>0</v>
      </c>
      <c r="AW1142" s="161">
        <v>0</v>
      </c>
      <c r="AX1142" s="199" t="s">
        <v>162</v>
      </c>
      <c r="AY1142" s="199" t="s">
        <v>160</v>
      </c>
      <c r="AZ1142" s="161">
        <v>0</v>
      </c>
      <c r="BA1142" s="161">
        <v>0</v>
      </c>
      <c r="BB1142" s="213" t="s">
        <v>1285</v>
      </c>
      <c r="BC1142" s="161">
        <v>0</v>
      </c>
      <c r="BD1142" s="13">
        <v>0</v>
      </c>
      <c r="BE1142" s="161">
        <v>0</v>
      </c>
      <c r="BF1142" s="161">
        <v>0</v>
      </c>
      <c r="BG1142" s="161">
        <v>0</v>
      </c>
      <c r="BH1142" s="161">
        <v>0</v>
      </c>
      <c r="BI1142" s="309" t="s">
        <v>1286</v>
      </c>
      <c r="BJ1142" s="8">
        <v>1</v>
      </c>
      <c r="BK1142" s="8">
        <v>0</v>
      </c>
      <c r="BL1142" s="8">
        <v>0</v>
      </c>
      <c r="BM1142" s="8">
        <v>0</v>
      </c>
      <c r="BN1142" s="8">
        <v>0</v>
      </c>
      <c r="BO1142" s="8">
        <v>0</v>
      </c>
      <c r="BP1142" s="8">
        <v>0</v>
      </c>
      <c r="BQ1142" s="43">
        <v>0</v>
      </c>
    </row>
    <row r="1143" spans="3:69" ht="20.100000000000001" customHeight="1">
      <c r="C1143" s="26">
        <v>63103098</v>
      </c>
      <c r="D1143" s="37" t="s">
        <v>1287</v>
      </c>
      <c r="E1143" s="26">
        <v>1</v>
      </c>
      <c r="F1143" s="26">
        <v>63001004</v>
      </c>
      <c r="G1143" s="26">
        <v>0</v>
      </c>
      <c r="H1143" s="26">
        <v>0</v>
      </c>
      <c r="I1143" s="26">
        <v>1</v>
      </c>
      <c r="J1143" s="26">
        <v>0</v>
      </c>
      <c r="K1143" s="26">
        <v>0</v>
      </c>
      <c r="L1143" s="26">
        <v>0</v>
      </c>
      <c r="M1143" s="26">
        <v>0</v>
      </c>
      <c r="N1143" s="26">
        <v>2</v>
      </c>
      <c r="O1143" s="26">
        <v>3</v>
      </c>
      <c r="P1143" s="26">
        <v>0.1</v>
      </c>
      <c r="Q1143" s="26">
        <v>0</v>
      </c>
      <c r="R1143" s="26">
        <v>0</v>
      </c>
      <c r="S1143" s="26">
        <v>0</v>
      </c>
      <c r="T1143" s="26">
        <v>1</v>
      </c>
      <c r="U1143" s="26">
        <v>2</v>
      </c>
      <c r="V1143" s="26">
        <v>0</v>
      </c>
      <c r="W1143" s="26">
        <v>0</v>
      </c>
      <c r="X1143" s="26">
        <v>0</v>
      </c>
      <c r="Y1143" s="26">
        <v>0</v>
      </c>
      <c r="Z1143" s="26">
        <v>0</v>
      </c>
      <c r="AA1143" s="26">
        <v>0</v>
      </c>
      <c r="AB1143" s="26">
        <v>1</v>
      </c>
      <c r="AC1143" s="26">
        <v>0</v>
      </c>
      <c r="AD1143" s="26">
        <v>15</v>
      </c>
      <c r="AE1143" s="26">
        <v>1</v>
      </c>
      <c r="AF1143" s="26">
        <v>1</v>
      </c>
      <c r="AG1143" s="26">
        <v>2</v>
      </c>
      <c r="AH1143" s="26">
        <v>0</v>
      </c>
      <c r="AI1143" s="26">
        <v>0</v>
      </c>
      <c r="AJ1143" s="26">
        <v>2</v>
      </c>
      <c r="AK1143" s="26">
        <v>0</v>
      </c>
      <c r="AL1143" s="26">
        <v>0</v>
      </c>
      <c r="AM1143" s="26">
        <v>0</v>
      </c>
      <c r="AN1143" s="26">
        <v>0</v>
      </c>
      <c r="AO1143" s="26">
        <v>10000</v>
      </c>
      <c r="AP1143" s="26">
        <v>0</v>
      </c>
      <c r="AQ1143" s="26">
        <v>0</v>
      </c>
      <c r="AR1143" s="26">
        <v>0</v>
      </c>
      <c r="AS1143" s="26" t="s">
        <v>160</v>
      </c>
      <c r="AT1143" s="37" t="s">
        <v>161</v>
      </c>
      <c r="AU1143" s="26">
        <v>0</v>
      </c>
      <c r="AV1143" s="26">
        <v>0</v>
      </c>
      <c r="AW1143" s="26">
        <v>0</v>
      </c>
      <c r="AX1143" s="37" t="s">
        <v>162</v>
      </c>
      <c r="AY1143" s="37" t="s">
        <v>160</v>
      </c>
      <c r="AZ1143" s="26">
        <v>0</v>
      </c>
      <c r="BA1143" s="26">
        <v>0</v>
      </c>
      <c r="BB1143" s="164" t="s">
        <v>1288</v>
      </c>
      <c r="BC1143" s="26">
        <v>0</v>
      </c>
      <c r="BD1143" s="26">
        <v>0</v>
      </c>
      <c r="BE1143" s="26">
        <v>0</v>
      </c>
      <c r="BF1143" s="26">
        <v>0</v>
      </c>
      <c r="BG1143" s="26">
        <v>0</v>
      </c>
      <c r="BH1143" s="26">
        <v>0</v>
      </c>
      <c r="BI1143" s="310" t="s">
        <v>1289</v>
      </c>
      <c r="BJ1143" s="26">
        <v>1</v>
      </c>
      <c r="BK1143" s="26">
        <v>0</v>
      </c>
      <c r="BL1143" s="26">
        <v>0</v>
      </c>
      <c r="BM1143" s="26">
        <v>0</v>
      </c>
      <c r="BN1143" s="26">
        <v>0</v>
      </c>
      <c r="BO1143" s="26">
        <v>0</v>
      </c>
      <c r="BP1143" s="8">
        <v>0</v>
      </c>
      <c r="BQ1143" s="43">
        <v>0</v>
      </c>
    </row>
    <row r="1144" spans="3:69" ht="20.100000000000001" customHeight="1">
      <c r="C1144" s="26">
        <v>63103099</v>
      </c>
      <c r="D1144" s="37" t="s">
        <v>1290</v>
      </c>
      <c r="E1144" s="26">
        <v>1</v>
      </c>
      <c r="F1144" s="26">
        <v>63003001</v>
      </c>
      <c r="G1144" s="26">
        <v>0</v>
      </c>
      <c r="H1144" s="26">
        <v>0</v>
      </c>
      <c r="I1144" s="26">
        <v>1</v>
      </c>
      <c r="J1144" s="26">
        <v>0</v>
      </c>
      <c r="K1144" s="26">
        <v>0</v>
      </c>
      <c r="L1144" s="26">
        <v>0</v>
      </c>
      <c r="M1144" s="26">
        <v>0</v>
      </c>
      <c r="N1144" s="26">
        <v>2</v>
      </c>
      <c r="O1144" s="26">
        <v>2</v>
      </c>
      <c r="P1144" s="26">
        <v>1</v>
      </c>
      <c r="Q1144" s="26">
        <v>0</v>
      </c>
      <c r="R1144" s="26">
        <v>0</v>
      </c>
      <c r="S1144" s="26">
        <v>0</v>
      </c>
      <c r="T1144" s="26">
        <v>1</v>
      </c>
      <c r="U1144" s="26">
        <v>2</v>
      </c>
      <c r="V1144" s="26">
        <v>0</v>
      </c>
      <c r="W1144" s="26">
        <v>0</v>
      </c>
      <c r="X1144" s="26">
        <v>0</v>
      </c>
      <c r="Y1144" s="26">
        <v>0</v>
      </c>
      <c r="Z1144" s="26">
        <v>0</v>
      </c>
      <c r="AA1144" s="26">
        <v>0</v>
      </c>
      <c r="AB1144" s="26">
        <v>1</v>
      </c>
      <c r="AC1144" s="26">
        <v>0</v>
      </c>
      <c r="AD1144" s="26">
        <v>60</v>
      </c>
      <c r="AE1144" s="26">
        <v>1</v>
      </c>
      <c r="AF1144" s="26">
        <v>10</v>
      </c>
      <c r="AG1144" s="26">
        <v>0</v>
      </c>
      <c r="AH1144" s="26">
        <v>0</v>
      </c>
      <c r="AI1144" s="26">
        <v>0</v>
      </c>
      <c r="AJ1144" s="26">
        <v>0</v>
      </c>
      <c r="AK1144" s="26">
        <v>0</v>
      </c>
      <c r="AL1144" s="26">
        <v>0</v>
      </c>
      <c r="AM1144" s="26">
        <v>0</v>
      </c>
      <c r="AN1144" s="26">
        <v>0</v>
      </c>
      <c r="AO1144" s="26">
        <v>50000</v>
      </c>
      <c r="AP1144" s="26">
        <v>0</v>
      </c>
      <c r="AQ1144" s="26">
        <v>0</v>
      </c>
      <c r="AR1144" s="26">
        <v>0</v>
      </c>
      <c r="AS1144" s="26">
        <v>90513001</v>
      </c>
      <c r="AT1144" s="37" t="s">
        <v>160</v>
      </c>
      <c r="AU1144" s="26">
        <v>0</v>
      </c>
      <c r="AV1144" s="26">
        <v>0</v>
      </c>
      <c r="AW1144" s="26">
        <v>0</v>
      </c>
      <c r="AX1144" s="37" t="s">
        <v>1291</v>
      </c>
      <c r="AY1144" s="26">
        <v>0</v>
      </c>
      <c r="AZ1144" s="26">
        <v>0</v>
      </c>
      <c r="BA1144" s="26">
        <v>0</v>
      </c>
      <c r="BB1144" s="200" t="s">
        <v>1292</v>
      </c>
      <c r="BC1144" s="26">
        <v>0</v>
      </c>
      <c r="BD1144" s="26">
        <v>0</v>
      </c>
      <c r="BE1144" s="26">
        <v>0</v>
      </c>
      <c r="BF1144" s="26">
        <v>0</v>
      </c>
      <c r="BG1144" s="26">
        <v>0</v>
      </c>
      <c r="BH1144" s="26">
        <v>0</v>
      </c>
      <c r="BI1144" s="19">
        <v>0</v>
      </c>
      <c r="BJ1144" s="26">
        <v>1</v>
      </c>
      <c r="BK1144" s="26">
        <v>0</v>
      </c>
      <c r="BL1144" s="26">
        <v>0</v>
      </c>
      <c r="BM1144" s="26">
        <v>0</v>
      </c>
      <c r="BN1144" s="26">
        <v>0</v>
      </c>
      <c r="BO1144" s="26">
        <v>0</v>
      </c>
      <c r="BP1144" s="8">
        <v>0</v>
      </c>
      <c r="BQ1144" s="43">
        <v>0</v>
      </c>
    </row>
    <row r="1145" spans="3:69" ht="20.100000000000001" customHeight="1">
      <c r="C1145" s="55">
        <v>63200101</v>
      </c>
      <c r="D1145" s="54" t="s">
        <v>1293</v>
      </c>
      <c r="E1145" s="55">
        <v>1</v>
      </c>
      <c r="F1145" s="55">
        <v>63200101</v>
      </c>
      <c r="G1145" s="55">
        <v>0</v>
      </c>
      <c r="H1145" s="61">
        <v>0</v>
      </c>
      <c r="I1145" s="60">
        <v>1</v>
      </c>
      <c r="J1145" s="60">
        <v>0</v>
      </c>
      <c r="K1145" s="55">
        <v>0</v>
      </c>
      <c r="L1145" s="55">
        <v>0</v>
      </c>
      <c r="M1145" s="55">
        <v>0</v>
      </c>
      <c r="N1145" s="55">
        <v>2</v>
      </c>
      <c r="O1145" s="55">
        <v>1</v>
      </c>
      <c r="P1145" s="55">
        <v>0.5</v>
      </c>
      <c r="Q1145" s="55">
        <v>0</v>
      </c>
      <c r="R1145" s="63">
        <v>0</v>
      </c>
      <c r="S1145" s="55">
        <v>0</v>
      </c>
      <c r="T1145" s="55">
        <v>1</v>
      </c>
      <c r="U1145" s="55">
        <v>2</v>
      </c>
      <c r="V1145" s="55">
        <v>0</v>
      </c>
      <c r="W1145" s="60">
        <v>0</v>
      </c>
      <c r="X1145" s="60">
        <v>0</v>
      </c>
      <c r="Y1145" s="55">
        <v>0</v>
      </c>
      <c r="Z1145" s="55">
        <v>0</v>
      </c>
      <c r="AA1145" s="55">
        <v>0</v>
      </c>
      <c r="AB1145" s="55">
        <v>0</v>
      </c>
      <c r="AC1145" s="55">
        <v>0</v>
      </c>
      <c r="AD1145" s="55">
        <v>18</v>
      </c>
      <c r="AE1145" s="55">
        <v>0</v>
      </c>
      <c r="AF1145" s="55">
        <v>0</v>
      </c>
      <c r="AG1145" s="63">
        <v>2</v>
      </c>
      <c r="AH1145" s="63">
        <v>0</v>
      </c>
      <c r="AI1145" s="63">
        <v>0</v>
      </c>
      <c r="AJ1145" s="63">
        <v>0</v>
      </c>
      <c r="AK1145" s="55">
        <v>0</v>
      </c>
      <c r="AL1145" s="55">
        <v>0</v>
      </c>
      <c r="AM1145" s="55">
        <v>0</v>
      </c>
      <c r="AN1145" s="55">
        <v>0</v>
      </c>
      <c r="AO1145" s="55">
        <v>1000</v>
      </c>
      <c r="AP1145" s="55">
        <v>0</v>
      </c>
      <c r="AQ1145" s="55">
        <v>0</v>
      </c>
      <c r="AR1145" s="63"/>
      <c r="AS1145" s="55" t="s">
        <v>160</v>
      </c>
      <c r="AT1145" s="54" t="s">
        <v>160</v>
      </c>
      <c r="AU1145" s="55" t="s">
        <v>986</v>
      </c>
      <c r="AV1145" s="60">
        <v>0</v>
      </c>
      <c r="AW1145" s="60">
        <v>0</v>
      </c>
      <c r="AX1145" s="54" t="s">
        <v>162</v>
      </c>
      <c r="AY1145" s="55" t="s">
        <v>160</v>
      </c>
      <c r="AZ1145" s="61">
        <v>0</v>
      </c>
      <c r="BA1145" s="61">
        <v>0</v>
      </c>
      <c r="BB1145" s="78" t="s">
        <v>1294</v>
      </c>
      <c r="BC1145" s="55">
        <v>0</v>
      </c>
      <c r="BD1145" s="55">
        <v>0</v>
      </c>
      <c r="BE1145" s="55">
        <v>0</v>
      </c>
      <c r="BF1145" s="55">
        <v>0</v>
      </c>
      <c r="BG1145" s="55">
        <v>0</v>
      </c>
      <c r="BH1145" s="55">
        <v>0</v>
      </c>
      <c r="BI1145" s="84">
        <v>0</v>
      </c>
      <c r="BJ1145" s="63">
        <v>0</v>
      </c>
      <c r="BK1145" s="63">
        <v>0</v>
      </c>
      <c r="BL1145" s="63">
        <v>0</v>
      </c>
      <c r="BM1145" s="63">
        <v>0</v>
      </c>
      <c r="BN1145" s="63">
        <v>0</v>
      </c>
      <c r="BO1145" s="63">
        <v>0</v>
      </c>
      <c r="BP1145" s="8">
        <v>0</v>
      </c>
      <c r="BQ1145" s="43">
        <v>0</v>
      </c>
    </row>
    <row r="1146" spans="3:69" ht="20.100000000000001" customHeight="1">
      <c r="C1146" s="55">
        <v>63200102</v>
      </c>
      <c r="D1146" s="112" t="s">
        <v>1295</v>
      </c>
      <c r="E1146" s="63">
        <v>1</v>
      </c>
      <c r="F1146" s="63">
        <v>10001</v>
      </c>
      <c r="G1146" s="63">
        <v>0</v>
      </c>
      <c r="H1146" s="63">
        <v>0</v>
      </c>
      <c r="I1146" s="63">
        <v>1</v>
      </c>
      <c r="J1146" s="63">
        <v>0</v>
      </c>
      <c r="K1146" s="55">
        <v>0</v>
      </c>
      <c r="L1146" s="63">
        <v>0</v>
      </c>
      <c r="M1146" s="63">
        <v>0</v>
      </c>
      <c r="N1146" s="63">
        <v>2</v>
      </c>
      <c r="O1146" s="63">
        <v>15</v>
      </c>
      <c r="P1146" s="63">
        <v>1</v>
      </c>
      <c r="Q1146" s="63">
        <v>0</v>
      </c>
      <c r="R1146" s="63">
        <v>0</v>
      </c>
      <c r="S1146" s="63">
        <v>0</v>
      </c>
      <c r="T1146" s="63">
        <v>1</v>
      </c>
      <c r="U1146" s="63">
        <v>2</v>
      </c>
      <c r="V1146" s="63">
        <v>0</v>
      </c>
      <c r="W1146" s="63">
        <v>0</v>
      </c>
      <c r="X1146" s="63">
        <v>0</v>
      </c>
      <c r="Y1146" s="63">
        <v>0</v>
      </c>
      <c r="Z1146" s="63">
        <v>0</v>
      </c>
      <c r="AA1146" s="63">
        <v>0</v>
      </c>
      <c r="AB1146" s="63">
        <v>0</v>
      </c>
      <c r="AC1146" s="63">
        <v>0</v>
      </c>
      <c r="AD1146" s="63">
        <v>25</v>
      </c>
      <c r="AE1146" s="63">
        <v>0</v>
      </c>
      <c r="AF1146" s="63">
        <v>0</v>
      </c>
      <c r="AG1146" s="63">
        <v>2</v>
      </c>
      <c r="AH1146" s="63">
        <v>1</v>
      </c>
      <c r="AI1146" s="63">
        <v>0</v>
      </c>
      <c r="AJ1146" s="63">
        <v>0</v>
      </c>
      <c r="AK1146" s="63">
        <v>0</v>
      </c>
      <c r="AL1146" s="63">
        <v>0</v>
      </c>
      <c r="AM1146" s="63">
        <v>0</v>
      </c>
      <c r="AN1146" s="63">
        <v>0</v>
      </c>
      <c r="AO1146" s="63">
        <v>1000</v>
      </c>
      <c r="AP1146" s="63">
        <v>0</v>
      </c>
      <c r="AQ1146" s="63">
        <v>0</v>
      </c>
      <c r="AR1146" s="294" t="s">
        <v>1296</v>
      </c>
      <c r="AS1146" s="63" t="s">
        <v>160</v>
      </c>
      <c r="AT1146" s="112" t="s">
        <v>161</v>
      </c>
      <c r="AU1146" s="63" t="s">
        <v>986</v>
      </c>
      <c r="AV1146" s="63">
        <v>0</v>
      </c>
      <c r="AW1146" s="63">
        <v>40000003</v>
      </c>
      <c r="AX1146" s="112" t="s">
        <v>162</v>
      </c>
      <c r="AY1146" s="112" t="s">
        <v>160</v>
      </c>
      <c r="AZ1146" s="63">
        <v>0</v>
      </c>
      <c r="BA1146" s="63">
        <v>1</v>
      </c>
      <c r="BB1146" s="201" t="s">
        <v>1297</v>
      </c>
      <c r="BC1146" s="63">
        <v>0</v>
      </c>
      <c r="BD1146" s="63">
        <v>0</v>
      </c>
      <c r="BE1146" s="63">
        <v>0</v>
      </c>
      <c r="BF1146" s="63">
        <v>0</v>
      </c>
      <c r="BG1146" s="63">
        <v>0</v>
      </c>
      <c r="BH1146" s="63">
        <v>0</v>
      </c>
      <c r="BI1146" s="120">
        <v>0</v>
      </c>
      <c r="BJ1146" s="63">
        <v>1</v>
      </c>
      <c r="BK1146" s="63">
        <v>0</v>
      </c>
      <c r="BL1146" s="63">
        <v>0</v>
      </c>
      <c r="BM1146" s="63">
        <v>0</v>
      </c>
      <c r="BN1146" s="63">
        <v>0</v>
      </c>
      <c r="BO1146" s="63">
        <v>0</v>
      </c>
      <c r="BP1146" s="8">
        <v>0</v>
      </c>
      <c r="BQ1146" s="43">
        <v>0</v>
      </c>
    </row>
    <row r="1147" spans="3:69" ht="20.100000000000001" customHeight="1">
      <c r="C1147" s="55">
        <v>63200103</v>
      </c>
      <c r="D1147" s="54" t="s">
        <v>1298</v>
      </c>
      <c r="E1147" s="55">
        <v>1</v>
      </c>
      <c r="F1147" s="55">
        <v>1000004</v>
      </c>
      <c r="G1147" s="55">
        <v>0</v>
      </c>
      <c r="H1147" s="61">
        <v>0</v>
      </c>
      <c r="I1147" s="60">
        <v>1</v>
      </c>
      <c r="J1147" s="60">
        <v>0</v>
      </c>
      <c r="K1147" s="55">
        <v>0</v>
      </c>
      <c r="L1147" s="55">
        <v>0</v>
      </c>
      <c r="M1147" s="55">
        <v>0</v>
      </c>
      <c r="N1147" s="55">
        <v>8</v>
      </c>
      <c r="O1147" s="55">
        <v>8</v>
      </c>
      <c r="P1147" s="55">
        <v>4</v>
      </c>
      <c r="Q1147" s="55">
        <v>0</v>
      </c>
      <c r="R1147" s="63">
        <v>0</v>
      </c>
      <c r="S1147" s="55">
        <v>0</v>
      </c>
      <c r="T1147" s="55">
        <v>1</v>
      </c>
      <c r="U1147" s="55">
        <v>0</v>
      </c>
      <c r="V1147" s="55">
        <v>0</v>
      </c>
      <c r="W1147" s="60">
        <v>0</v>
      </c>
      <c r="X1147" s="60">
        <v>0</v>
      </c>
      <c r="Y1147" s="55">
        <v>0</v>
      </c>
      <c r="Z1147" s="55">
        <v>0</v>
      </c>
      <c r="AA1147" s="55">
        <v>0</v>
      </c>
      <c r="AB1147" s="55">
        <v>0</v>
      </c>
      <c r="AC1147" s="55">
        <v>0</v>
      </c>
      <c r="AD1147" s="55">
        <v>0</v>
      </c>
      <c r="AE1147" s="55">
        <v>0</v>
      </c>
      <c r="AF1147" s="55" t="s">
        <v>160</v>
      </c>
      <c r="AG1147" s="63">
        <v>0</v>
      </c>
      <c r="AH1147" s="63">
        <v>0</v>
      </c>
      <c r="AI1147" s="63">
        <v>0</v>
      </c>
      <c r="AJ1147" s="63">
        <v>0</v>
      </c>
      <c r="AK1147" s="55">
        <v>0</v>
      </c>
      <c r="AL1147" s="55">
        <v>0</v>
      </c>
      <c r="AM1147" s="55">
        <v>0</v>
      </c>
      <c r="AN1147" s="55">
        <v>0</v>
      </c>
      <c r="AO1147" s="55">
        <v>0</v>
      </c>
      <c r="AP1147" s="55">
        <v>0</v>
      </c>
      <c r="AQ1147" s="55">
        <v>0</v>
      </c>
      <c r="AR1147" s="63">
        <v>0</v>
      </c>
      <c r="AS1147" s="55" t="s">
        <v>160</v>
      </c>
      <c r="AT1147" s="54" t="s">
        <v>160</v>
      </c>
      <c r="AU1147" s="55">
        <v>0</v>
      </c>
      <c r="AV1147" s="60">
        <v>0</v>
      </c>
      <c r="AW1147" s="60">
        <v>0</v>
      </c>
      <c r="AX1147" s="54" t="s">
        <v>160</v>
      </c>
      <c r="AY1147" s="55" t="s">
        <v>1299</v>
      </c>
      <c r="AZ1147" s="61"/>
      <c r="BA1147" s="61">
        <v>1</v>
      </c>
      <c r="BB1147" s="78" t="s">
        <v>1300</v>
      </c>
      <c r="BC1147" s="55">
        <v>0</v>
      </c>
      <c r="BD1147" s="55">
        <v>0</v>
      </c>
      <c r="BE1147" s="55">
        <v>0</v>
      </c>
      <c r="BF1147" s="55">
        <v>0</v>
      </c>
      <c r="BG1147" s="55">
        <v>0</v>
      </c>
      <c r="BH1147" s="55">
        <v>0</v>
      </c>
      <c r="BI1147" s="84">
        <v>0</v>
      </c>
      <c r="BJ1147" s="63">
        <v>0</v>
      </c>
      <c r="BK1147" s="63">
        <v>0</v>
      </c>
      <c r="BL1147" s="63">
        <v>0</v>
      </c>
      <c r="BM1147" s="63">
        <v>0</v>
      </c>
      <c r="BN1147" s="63">
        <v>0</v>
      </c>
      <c r="BO1147" s="63">
        <v>0</v>
      </c>
      <c r="BP1147" s="8">
        <v>0</v>
      </c>
      <c r="BQ1147" s="43">
        <v>0</v>
      </c>
    </row>
    <row r="1148" spans="3:69" ht="20.100000000000001" customHeight="1">
      <c r="C1148" s="55">
        <v>63200104</v>
      </c>
      <c r="D1148" s="198" t="s">
        <v>1295</v>
      </c>
      <c r="E1148" s="197">
        <v>1</v>
      </c>
      <c r="F1148" s="197">
        <v>63001004</v>
      </c>
      <c r="G1148" s="197">
        <v>0</v>
      </c>
      <c r="H1148" s="197">
        <v>0</v>
      </c>
      <c r="I1148" s="197">
        <v>1</v>
      </c>
      <c r="J1148" s="197">
        <v>0</v>
      </c>
      <c r="K1148" s="197">
        <v>0</v>
      </c>
      <c r="L1148" s="197">
        <v>0</v>
      </c>
      <c r="M1148" s="197">
        <v>0</v>
      </c>
      <c r="N1148" s="197">
        <v>2</v>
      </c>
      <c r="O1148" s="197">
        <v>10</v>
      </c>
      <c r="P1148" s="197">
        <v>0.1</v>
      </c>
      <c r="Q1148" s="197">
        <v>0</v>
      </c>
      <c r="R1148" s="197">
        <v>0</v>
      </c>
      <c r="S1148" s="197">
        <v>0</v>
      </c>
      <c r="T1148" s="197">
        <v>1</v>
      </c>
      <c r="U1148" s="197">
        <v>2</v>
      </c>
      <c r="V1148" s="197">
        <v>0</v>
      </c>
      <c r="W1148" s="197">
        <v>0</v>
      </c>
      <c r="X1148" s="197">
        <v>0</v>
      </c>
      <c r="Y1148" s="197">
        <v>0</v>
      </c>
      <c r="Z1148" s="197">
        <v>0</v>
      </c>
      <c r="AA1148" s="197">
        <v>0</v>
      </c>
      <c r="AB1148" s="55">
        <v>0</v>
      </c>
      <c r="AC1148" s="197">
        <v>0</v>
      </c>
      <c r="AD1148" s="197">
        <v>5</v>
      </c>
      <c r="AE1148" s="197">
        <v>0</v>
      </c>
      <c r="AF1148" s="197">
        <v>0</v>
      </c>
      <c r="AG1148" s="197">
        <v>7</v>
      </c>
      <c r="AH1148" s="197">
        <v>0</v>
      </c>
      <c r="AI1148" s="197">
        <v>0</v>
      </c>
      <c r="AJ1148" s="197">
        <v>3</v>
      </c>
      <c r="AK1148" s="197">
        <v>0</v>
      </c>
      <c r="AL1148" s="197">
        <v>0</v>
      </c>
      <c r="AM1148" s="197">
        <v>0</v>
      </c>
      <c r="AN1148" s="197">
        <v>0</v>
      </c>
      <c r="AO1148" s="197">
        <v>3000</v>
      </c>
      <c r="AP1148" s="197">
        <v>0.5</v>
      </c>
      <c r="AQ1148" s="197">
        <v>0</v>
      </c>
      <c r="AR1148" s="197">
        <v>90503112</v>
      </c>
      <c r="AS1148" s="197">
        <v>0</v>
      </c>
      <c r="AT1148" s="198" t="s">
        <v>160</v>
      </c>
      <c r="AU1148" s="197">
        <v>0</v>
      </c>
      <c r="AV1148" s="197">
        <v>0</v>
      </c>
      <c r="AW1148" s="197">
        <v>0</v>
      </c>
      <c r="AX1148" s="198" t="s">
        <v>162</v>
      </c>
      <c r="AY1148" s="198">
        <v>0</v>
      </c>
      <c r="AZ1148" s="197">
        <v>0</v>
      </c>
      <c r="BA1148" s="197">
        <v>1</v>
      </c>
      <c r="BB1148" s="214" t="s">
        <v>1301</v>
      </c>
      <c r="BC1148" s="197">
        <v>0</v>
      </c>
      <c r="BD1148" s="197">
        <v>0</v>
      </c>
      <c r="BE1148" s="197">
        <v>0</v>
      </c>
      <c r="BF1148" s="197">
        <v>0</v>
      </c>
      <c r="BG1148" s="197">
        <v>0</v>
      </c>
      <c r="BH1148" s="197">
        <v>0</v>
      </c>
      <c r="BI1148" s="204">
        <v>0</v>
      </c>
      <c r="BJ1148" s="197">
        <v>0</v>
      </c>
      <c r="BK1148" s="63">
        <v>0</v>
      </c>
      <c r="BL1148" s="63">
        <v>0</v>
      </c>
      <c r="BM1148" s="63">
        <v>0</v>
      </c>
      <c r="BN1148" s="63">
        <v>0</v>
      </c>
      <c r="BO1148" s="63">
        <v>0</v>
      </c>
      <c r="BP1148" s="8">
        <v>0</v>
      </c>
      <c r="BQ1148" s="43">
        <v>0</v>
      </c>
    </row>
    <row r="1149" spans="3:69" ht="20.100000000000001" customHeight="1">
      <c r="C1149" s="55">
        <v>63200201</v>
      </c>
      <c r="D1149" s="54" t="s">
        <v>1302</v>
      </c>
      <c r="E1149" s="55">
        <v>1</v>
      </c>
      <c r="F1149" s="55">
        <v>63200201</v>
      </c>
      <c r="G1149" s="55">
        <v>0</v>
      </c>
      <c r="H1149" s="61">
        <v>0</v>
      </c>
      <c r="I1149" s="60">
        <v>1</v>
      </c>
      <c r="J1149" s="60">
        <v>0</v>
      </c>
      <c r="K1149" s="55">
        <v>0</v>
      </c>
      <c r="L1149" s="55">
        <v>0</v>
      </c>
      <c r="M1149" s="55">
        <v>0</v>
      </c>
      <c r="N1149" s="55">
        <v>2</v>
      </c>
      <c r="O1149" s="55">
        <v>1</v>
      </c>
      <c r="P1149" s="55">
        <v>0.5</v>
      </c>
      <c r="Q1149" s="55">
        <v>0</v>
      </c>
      <c r="R1149" s="63">
        <v>0</v>
      </c>
      <c r="S1149" s="55">
        <v>0</v>
      </c>
      <c r="T1149" s="55">
        <v>1</v>
      </c>
      <c r="U1149" s="55">
        <v>2</v>
      </c>
      <c r="V1149" s="55">
        <v>0</v>
      </c>
      <c r="W1149" s="60">
        <v>0</v>
      </c>
      <c r="X1149" s="60">
        <v>0</v>
      </c>
      <c r="Y1149" s="55">
        <v>0</v>
      </c>
      <c r="Z1149" s="55">
        <v>0</v>
      </c>
      <c r="AA1149" s="55">
        <v>0</v>
      </c>
      <c r="AB1149" s="55">
        <v>0</v>
      </c>
      <c r="AC1149" s="55">
        <v>0</v>
      </c>
      <c r="AD1149" s="55">
        <v>18</v>
      </c>
      <c r="AE1149" s="55">
        <v>0</v>
      </c>
      <c r="AF1149" s="55">
        <v>0</v>
      </c>
      <c r="AG1149" s="63">
        <v>2</v>
      </c>
      <c r="AH1149" s="63">
        <v>0</v>
      </c>
      <c r="AI1149" s="63">
        <v>0</v>
      </c>
      <c r="AJ1149" s="63">
        <v>0</v>
      </c>
      <c r="AK1149" s="55">
        <v>0</v>
      </c>
      <c r="AL1149" s="55">
        <v>0</v>
      </c>
      <c r="AM1149" s="55">
        <v>0</v>
      </c>
      <c r="AN1149" s="55">
        <v>0</v>
      </c>
      <c r="AO1149" s="55">
        <v>1000</v>
      </c>
      <c r="AP1149" s="55">
        <v>0</v>
      </c>
      <c r="AQ1149" s="55">
        <v>0</v>
      </c>
      <c r="AR1149" s="63"/>
      <c r="AS1149" s="55" t="s">
        <v>160</v>
      </c>
      <c r="AT1149" s="54" t="s">
        <v>160</v>
      </c>
      <c r="AU1149" s="55" t="s">
        <v>986</v>
      </c>
      <c r="AV1149" s="60">
        <v>0</v>
      </c>
      <c r="AW1149" s="60">
        <v>0</v>
      </c>
      <c r="AX1149" s="54" t="s">
        <v>162</v>
      </c>
      <c r="AY1149" s="55" t="s">
        <v>160</v>
      </c>
      <c r="AZ1149" s="61">
        <v>0</v>
      </c>
      <c r="BA1149" s="61">
        <v>0</v>
      </c>
      <c r="BB1149" s="78" t="s">
        <v>1303</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63200202</v>
      </c>
      <c r="D1150" s="54" t="s">
        <v>1304</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1305</v>
      </c>
      <c r="AZ1150" s="61"/>
      <c r="BA1150" s="61">
        <v>1</v>
      </c>
      <c r="BB1150" s="78" t="s">
        <v>1306</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63200203</v>
      </c>
      <c r="D1151" s="54" t="s">
        <v>1307</v>
      </c>
      <c r="E1151" s="55">
        <v>1</v>
      </c>
      <c r="F1151" s="55">
        <v>1000004</v>
      </c>
      <c r="G1151" s="55">
        <v>0</v>
      </c>
      <c r="H1151" s="61">
        <v>0</v>
      </c>
      <c r="I1151" s="60">
        <v>1</v>
      </c>
      <c r="J1151" s="60">
        <v>0</v>
      </c>
      <c r="K1151" s="55">
        <v>0</v>
      </c>
      <c r="L1151" s="55">
        <v>0</v>
      </c>
      <c r="M1151" s="55">
        <v>0</v>
      </c>
      <c r="N1151" s="55">
        <v>8</v>
      </c>
      <c r="O1151" s="55">
        <v>8</v>
      </c>
      <c r="P1151" s="55">
        <v>4</v>
      </c>
      <c r="Q1151" s="55">
        <v>0</v>
      </c>
      <c r="R1151" s="63">
        <v>0</v>
      </c>
      <c r="S1151" s="55">
        <v>0</v>
      </c>
      <c r="T1151" s="55">
        <v>1</v>
      </c>
      <c r="U1151" s="55">
        <v>0</v>
      </c>
      <c r="V1151" s="55">
        <v>0</v>
      </c>
      <c r="W1151" s="60">
        <v>0</v>
      </c>
      <c r="X1151" s="60">
        <v>0</v>
      </c>
      <c r="Y1151" s="55">
        <v>0</v>
      </c>
      <c r="Z1151" s="55">
        <v>0</v>
      </c>
      <c r="AA1151" s="55">
        <v>0</v>
      </c>
      <c r="AB1151" s="55">
        <v>0</v>
      </c>
      <c r="AC1151" s="55">
        <v>0</v>
      </c>
      <c r="AD1151" s="55">
        <v>0</v>
      </c>
      <c r="AE1151" s="55">
        <v>0</v>
      </c>
      <c r="AF1151" s="55" t="s">
        <v>160</v>
      </c>
      <c r="AG1151" s="63">
        <v>0</v>
      </c>
      <c r="AH1151" s="63">
        <v>0</v>
      </c>
      <c r="AI1151" s="63">
        <v>0</v>
      </c>
      <c r="AJ1151" s="63">
        <v>0</v>
      </c>
      <c r="AK1151" s="55">
        <v>0</v>
      </c>
      <c r="AL1151" s="55">
        <v>0</v>
      </c>
      <c r="AM1151" s="55">
        <v>0</v>
      </c>
      <c r="AN1151" s="55">
        <v>0</v>
      </c>
      <c r="AO1151" s="55">
        <v>0</v>
      </c>
      <c r="AP1151" s="55">
        <v>0</v>
      </c>
      <c r="AQ1151" s="55">
        <v>0</v>
      </c>
      <c r="AR1151" s="63">
        <v>0</v>
      </c>
      <c r="AS1151" s="55" t="s">
        <v>160</v>
      </c>
      <c r="AT1151" s="54" t="s">
        <v>160</v>
      </c>
      <c r="AU1151" s="55">
        <v>0</v>
      </c>
      <c r="AV1151" s="60">
        <v>0</v>
      </c>
      <c r="AW1151" s="60">
        <v>0</v>
      </c>
      <c r="AX1151" s="54" t="s">
        <v>160</v>
      </c>
      <c r="AY1151" s="55" t="s">
        <v>1308</v>
      </c>
      <c r="AZ1151" s="61"/>
      <c r="BA1151" s="61">
        <v>1</v>
      </c>
      <c r="BB1151" s="78" t="s">
        <v>1309</v>
      </c>
      <c r="BC1151" s="55">
        <v>0</v>
      </c>
      <c r="BD1151" s="55">
        <v>0</v>
      </c>
      <c r="BE1151" s="55">
        <v>0</v>
      </c>
      <c r="BF1151" s="55">
        <v>0</v>
      </c>
      <c r="BG1151" s="55">
        <v>0</v>
      </c>
      <c r="BH1151" s="55">
        <v>0</v>
      </c>
      <c r="BI1151" s="84">
        <v>0</v>
      </c>
      <c r="BJ1151" s="63">
        <v>0</v>
      </c>
      <c r="BK1151" s="63">
        <v>0</v>
      </c>
      <c r="BL1151" s="63">
        <v>0</v>
      </c>
      <c r="BM1151" s="63">
        <v>0</v>
      </c>
      <c r="BN1151" s="63">
        <v>0</v>
      </c>
      <c r="BO1151" s="63">
        <v>0</v>
      </c>
      <c r="BP1151" s="8">
        <v>0</v>
      </c>
      <c r="BQ1151" s="43">
        <v>0</v>
      </c>
    </row>
    <row r="1152" spans="3:69" ht="20.100000000000001" customHeight="1">
      <c r="C1152" s="55">
        <v>63200204</v>
      </c>
      <c r="D1152" s="59" t="s">
        <v>852</v>
      </c>
      <c r="E1152" s="55">
        <v>1</v>
      </c>
      <c r="F1152" s="60">
        <v>62012201</v>
      </c>
      <c r="G1152" s="60">
        <v>0</v>
      </c>
      <c r="H1152" s="61">
        <v>0</v>
      </c>
      <c r="I1152" s="55">
        <v>3</v>
      </c>
      <c r="J1152" s="55">
        <v>2</v>
      </c>
      <c r="K1152" s="55">
        <v>0</v>
      </c>
      <c r="L1152" s="60">
        <v>0</v>
      </c>
      <c r="M1152" s="60">
        <v>0</v>
      </c>
      <c r="N1152" s="60">
        <v>2</v>
      </c>
      <c r="O1152" s="60">
        <v>15</v>
      </c>
      <c r="P1152" s="60">
        <v>1</v>
      </c>
      <c r="Q1152" s="60">
        <v>0</v>
      </c>
      <c r="R1152" s="63">
        <v>0</v>
      </c>
      <c r="S1152" s="61">
        <v>0</v>
      </c>
      <c r="T1152" s="55">
        <v>1</v>
      </c>
      <c r="U1152" s="60">
        <v>2</v>
      </c>
      <c r="V1152" s="60">
        <v>0</v>
      </c>
      <c r="W1152" s="60">
        <v>2</v>
      </c>
      <c r="X1152" s="60">
        <v>750</v>
      </c>
      <c r="Y1152" s="60">
        <v>0</v>
      </c>
      <c r="Z1152" s="60">
        <v>0</v>
      </c>
      <c r="AA1152" s="60">
        <v>0</v>
      </c>
      <c r="AB1152" s="60">
        <v>0</v>
      </c>
      <c r="AC1152" s="60">
        <v>0</v>
      </c>
      <c r="AD1152" s="60">
        <v>12</v>
      </c>
      <c r="AE1152" s="60">
        <v>1</v>
      </c>
      <c r="AF1152" s="60">
        <v>3.5</v>
      </c>
      <c r="AG1152" s="63">
        <v>0</v>
      </c>
      <c r="AH1152" s="63">
        <v>0</v>
      </c>
      <c r="AI1152" s="63">
        <v>0</v>
      </c>
      <c r="AJ1152" s="63">
        <v>4</v>
      </c>
      <c r="AK1152" s="60">
        <v>0</v>
      </c>
      <c r="AL1152" s="60">
        <v>0</v>
      </c>
      <c r="AM1152" s="60">
        <v>0</v>
      </c>
      <c r="AN1152" s="60">
        <v>0.25</v>
      </c>
      <c r="AO1152" s="60">
        <v>2000</v>
      </c>
      <c r="AP1152" s="60">
        <v>0</v>
      </c>
      <c r="AQ1152" s="60">
        <v>0</v>
      </c>
      <c r="AR1152" s="63">
        <v>0</v>
      </c>
      <c r="AS1152" s="60">
        <v>90503131</v>
      </c>
      <c r="AT1152" s="59" t="s">
        <v>161</v>
      </c>
      <c r="AU1152" s="60" t="s">
        <v>351</v>
      </c>
      <c r="AV1152" s="60">
        <v>10000009</v>
      </c>
      <c r="AW1152" s="60">
        <v>21100050</v>
      </c>
      <c r="AX1152" s="59" t="s">
        <v>162</v>
      </c>
      <c r="AY1152" s="59">
        <v>0</v>
      </c>
      <c r="AZ1152" s="61">
        <v>0</v>
      </c>
      <c r="BA1152" s="61">
        <v>1</v>
      </c>
      <c r="BB1152" s="188" t="s">
        <v>1310</v>
      </c>
      <c r="BC1152" s="60">
        <v>0</v>
      </c>
      <c r="BD1152" s="55">
        <v>0</v>
      </c>
      <c r="BE1152" s="60">
        <v>0</v>
      </c>
      <c r="BF1152" s="60">
        <v>0</v>
      </c>
      <c r="BG1152" s="60">
        <v>0</v>
      </c>
      <c r="BH1152" s="60">
        <v>0</v>
      </c>
      <c r="BI1152" s="84">
        <v>0</v>
      </c>
      <c r="BJ1152" s="63">
        <v>1</v>
      </c>
      <c r="BK1152" s="63">
        <v>0</v>
      </c>
      <c r="BL1152" s="63">
        <v>0</v>
      </c>
      <c r="BM1152" s="63">
        <v>0</v>
      </c>
      <c r="BN1152" s="63">
        <v>0</v>
      </c>
      <c r="BO1152" s="63">
        <v>0</v>
      </c>
      <c r="BP1152" s="8">
        <v>0</v>
      </c>
      <c r="BQ1152" s="43">
        <v>0</v>
      </c>
    </row>
    <row r="1153" spans="1:69" ht="20.100000000000001" customHeight="1">
      <c r="C1153" s="154">
        <v>63200205</v>
      </c>
      <c r="D1153" s="199" t="s">
        <v>1258</v>
      </c>
      <c r="E1153" s="161">
        <v>1</v>
      </c>
      <c r="F1153" s="161">
        <v>63001004</v>
      </c>
      <c r="G1153" s="161">
        <v>0</v>
      </c>
      <c r="H1153" s="161">
        <v>0</v>
      </c>
      <c r="I1153" s="16">
        <v>1</v>
      </c>
      <c r="J1153" s="16">
        <v>0</v>
      </c>
      <c r="K1153" s="13">
        <v>0</v>
      </c>
      <c r="L1153" s="161">
        <v>0</v>
      </c>
      <c r="M1153" s="161">
        <v>0</v>
      </c>
      <c r="N1153" s="161">
        <v>2</v>
      </c>
      <c r="O1153" s="161">
        <v>5</v>
      </c>
      <c r="P1153" s="161">
        <v>0.3</v>
      </c>
      <c r="Q1153" s="161">
        <v>0</v>
      </c>
      <c r="R1153" s="8">
        <v>0</v>
      </c>
      <c r="S1153" s="161">
        <v>0</v>
      </c>
      <c r="T1153" s="161">
        <v>1</v>
      </c>
      <c r="U1153" s="161">
        <v>2</v>
      </c>
      <c r="V1153" s="161">
        <v>0</v>
      </c>
      <c r="W1153" s="161">
        <v>0</v>
      </c>
      <c r="X1153" s="161">
        <v>0</v>
      </c>
      <c r="Y1153" s="161">
        <v>0</v>
      </c>
      <c r="Z1153" s="161">
        <v>0</v>
      </c>
      <c r="AA1153" s="161">
        <v>0</v>
      </c>
      <c r="AB1153" s="13">
        <v>0</v>
      </c>
      <c r="AC1153" s="161">
        <v>0</v>
      </c>
      <c r="AD1153" s="161">
        <v>0</v>
      </c>
      <c r="AE1153" s="161">
        <v>0</v>
      </c>
      <c r="AF1153" s="161">
        <v>0</v>
      </c>
      <c r="AG1153" s="161">
        <v>0</v>
      </c>
      <c r="AH1153" s="161">
        <v>0</v>
      </c>
      <c r="AI1153" s="8">
        <v>0</v>
      </c>
      <c r="AJ1153" s="161">
        <v>0</v>
      </c>
      <c r="AK1153" s="161">
        <v>0</v>
      </c>
      <c r="AL1153" s="161">
        <v>0</v>
      </c>
      <c r="AM1153" s="161">
        <v>0</v>
      </c>
      <c r="AN1153" s="13">
        <v>0</v>
      </c>
      <c r="AO1153" s="161">
        <v>1000</v>
      </c>
      <c r="AP1153" s="161">
        <v>0</v>
      </c>
      <c r="AQ1153" s="161">
        <v>0</v>
      </c>
      <c r="AR1153" s="161">
        <v>90503121</v>
      </c>
      <c r="AS1153" s="161" t="s">
        <v>160</v>
      </c>
      <c r="AT1153" s="199" t="s">
        <v>160</v>
      </c>
      <c r="AU1153" s="154" t="s">
        <v>986</v>
      </c>
      <c r="AV1153" s="161">
        <v>0</v>
      </c>
      <c r="AW1153" s="161">
        <v>0</v>
      </c>
      <c r="AX1153" s="199" t="s">
        <v>162</v>
      </c>
      <c r="AY1153" s="199" t="s">
        <v>160</v>
      </c>
      <c r="AZ1153" s="161">
        <v>0</v>
      </c>
      <c r="BA1153" s="161">
        <v>1</v>
      </c>
      <c r="BB1153" s="213" t="s">
        <v>1311</v>
      </c>
      <c r="BC1153" s="161">
        <v>0</v>
      </c>
      <c r="BD1153" s="13">
        <v>0</v>
      </c>
      <c r="BE1153" s="161">
        <v>0</v>
      </c>
      <c r="BF1153" s="161">
        <v>0</v>
      </c>
      <c r="BG1153" s="161">
        <v>0</v>
      </c>
      <c r="BH1153" s="161">
        <v>0</v>
      </c>
      <c r="BI1153" s="11">
        <v>0</v>
      </c>
      <c r="BJ1153" s="8">
        <v>1</v>
      </c>
      <c r="BK1153" s="8">
        <v>0</v>
      </c>
      <c r="BL1153" s="8">
        <v>0</v>
      </c>
      <c r="BM1153" s="8">
        <v>0</v>
      </c>
      <c r="BN1153" s="8">
        <v>0</v>
      </c>
      <c r="BO1153" s="8">
        <v>0</v>
      </c>
      <c r="BP1153" s="8">
        <v>0</v>
      </c>
      <c r="BQ1153" s="43">
        <v>0</v>
      </c>
    </row>
    <row r="1154" spans="1:69" ht="20.100000000000001" customHeight="1">
      <c r="C1154" s="154">
        <v>63201001</v>
      </c>
      <c r="D1154" s="155" t="s">
        <v>1312</v>
      </c>
      <c r="E1154" s="154">
        <v>1</v>
      </c>
      <c r="F1154" s="154">
        <v>63003001</v>
      </c>
      <c r="G1154" s="154">
        <v>0</v>
      </c>
      <c r="H1154" s="156">
        <v>0</v>
      </c>
      <c r="I1154" s="158">
        <v>1</v>
      </c>
      <c r="J1154" s="158">
        <v>0</v>
      </c>
      <c r="K1154" s="154">
        <v>0</v>
      </c>
      <c r="L1154" s="154">
        <v>0</v>
      </c>
      <c r="M1154" s="154">
        <v>0</v>
      </c>
      <c r="N1154" s="154">
        <v>2</v>
      </c>
      <c r="O1154" s="154">
        <v>12</v>
      </c>
      <c r="P1154" s="154">
        <v>1</v>
      </c>
      <c r="Q1154" s="154">
        <v>0</v>
      </c>
      <c r="R1154" s="157">
        <v>0</v>
      </c>
      <c r="S1154" s="154">
        <v>0</v>
      </c>
      <c r="T1154" s="154">
        <v>1</v>
      </c>
      <c r="U1154" s="154">
        <v>2</v>
      </c>
      <c r="V1154" s="154">
        <v>0</v>
      </c>
      <c r="W1154" s="158">
        <v>0</v>
      </c>
      <c r="X1154" s="158">
        <v>0</v>
      </c>
      <c r="Y1154" s="154">
        <v>0</v>
      </c>
      <c r="Z1154" s="154">
        <v>0</v>
      </c>
      <c r="AA1154" s="154">
        <v>0</v>
      </c>
      <c r="AB1154" s="154">
        <v>1</v>
      </c>
      <c r="AC1154" s="154">
        <v>0</v>
      </c>
      <c r="AD1154" s="154">
        <v>60</v>
      </c>
      <c r="AE1154" s="154">
        <v>1</v>
      </c>
      <c r="AF1154" s="154">
        <v>10</v>
      </c>
      <c r="AG1154" s="157">
        <v>0</v>
      </c>
      <c r="AH1154" s="157">
        <v>0</v>
      </c>
      <c r="AI1154" s="157">
        <v>0</v>
      </c>
      <c r="AJ1154" s="157">
        <v>0</v>
      </c>
      <c r="AK1154" s="154">
        <v>0</v>
      </c>
      <c r="AL1154" s="154">
        <v>0</v>
      </c>
      <c r="AM1154" s="154">
        <v>0</v>
      </c>
      <c r="AN1154" s="154">
        <v>0</v>
      </c>
      <c r="AO1154" s="154">
        <v>50000</v>
      </c>
      <c r="AP1154" s="154">
        <v>0</v>
      </c>
      <c r="AQ1154" s="154">
        <v>0</v>
      </c>
      <c r="AR1154" s="157">
        <v>90503003</v>
      </c>
      <c r="AS1154" s="154">
        <v>90503003</v>
      </c>
      <c r="AT1154" s="155" t="s">
        <v>160</v>
      </c>
      <c r="AU1154" s="154">
        <v>0</v>
      </c>
      <c r="AV1154" s="158">
        <v>0</v>
      </c>
      <c r="AW1154" s="158">
        <v>0</v>
      </c>
      <c r="AX1154" s="155" t="s">
        <v>1232</v>
      </c>
      <c r="AY1154" s="154">
        <v>0</v>
      </c>
      <c r="AZ1154" s="156">
        <v>0</v>
      </c>
      <c r="BA1154" s="156">
        <v>0</v>
      </c>
      <c r="BB1154" s="187" t="s">
        <v>1313</v>
      </c>
      <c r="BC1154" s="154">
        <v>0</v>
      </c>
      <c r="BD1154" s="154">
        <v>0</v>
      </c>
      <c r="BE1154" s="154">
        <v>0</v>
      </c>
      <c r="BF1154" s="154">
        <v>0</v>
      </c>
      <c r="BG1154" s="154">
        <v>0</v>
      </c>
      <c r="BH1154" s="154">
        <v>0</v>
      </c>
      <c r="BI1154" s="160">
        <v>0</v>
      </c>
      <c r="BJ1154" s="157">
        <v>1</v>
      </c>
      <c r="BK1154" s="157">
        <v>0</v>
      </c>
      <c r="BL1154" s="157">
        <v>0</v>
      </c>
      <c r="BM1154" s="157">
        <v>0</v>
      </c>
      <c r="BN1154" s="157">
        <v>0</v>
      </c>
      <c r="BO1154" s="157">
        <v>0</v>
      </c>
      <c r="BP1154" s="8">
        <v>0</v>
      </c>
      <c r="BQ1154" s="43">
        <v>0</v>
      </c>
    </row>
    <row r="1155" spans="1:69" ht="20.100000000000001" customHeight="1">
      <c r="C1155" s="154">
        <v>63201002</v>
      </c>
      <c r="D1155" s="155" t="s">
        <v>1268</v>
      </c>
      <c r="E1155" s="154">
        <v>1</v>
      </c>
      <c r="F1155" s="154">
        <v>63001003</v>
      </c>
      <c r="G1155" s="154">
        <v>0</v>
      </c>
      <c r="H1155" s="156">
        <v>0</v>
      </c>
      <c r="I1155" s="158">
        <v>1</v>
      </c>
      <c r="J1155" s="158">
        <v>0</v>
      </c>
      <c r="K1155" s="154">
        <v>0</v>
      </c>
      <c r="L1155" s="154">
        <v>0</v>
      </c>
      <c r="M1155" s="154">
        <v>0</v>
      </c>
      <c r="N1155" s="154">
        <v>2</v>
      </c>
      <c r="O1155" s="154">
        <v>0</v>
      </c>
      <c r="P1155" s="154">
        <v>0</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0</v>
      </c>
      <c r="AS1155" s="154" t="s">
        <v>160</v>
      </c>
      <c r="AT1155" s="155" t="s">
        <v>160</v>
      </c>
      <c r="AU1155" s="154">
        <v>0</v>
      </c>
      <c r="AV1155" s="158">
        <v>0</v>
      </c>
      <c r="AW1155" s="158">
        <v>0</v>
      </c>
      <c r="AX1155" s="155" t="s">
        <v>160</v>
      </c>
      <c r="AY1155" s="154">
        <v>0</v>
      </c>
      <c r="AZ1155" s="156"/>
      <c r="BA1155" s="156"/>
      <c r="BB1155" s="187" t="s">
        <v>1269</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63201003</v>
      </c>
      <c r="D1156" s="155" t="s">
        <v>1314</v>
      </c>
      <c r="E1156" s="154">
        <v>1</v>
      </c>
      <c r="F1156" s="154">
        <v>1000005</v>
      </c>
      <c r="G1156" s="154">
        <v>0</v>
      </c>
      <c r="H1156" s="156">
        <v>0</v>
      </c>
      <c r="I1156" s="158">
        <v>1</v>
      </c>
      <c r="J1156" s="158">
        <v>0</v>
      </c>
      <c r="K1156" s="154">
        <v>0</v>
      </c>
      <c r="L1156" s="154">
        <v>0</v>
      </c>
      <c r="M1156" s="154">
        <v>0</v>
      </c>
      <c r="N1156" s="154">
        <v>8</v>
      </c>
      <c r="O1156" s="154">
        <v>8</v>
      </c>
      <c r="P1156" s="154">
        <v>2</v>
      </c>
      <c r="Q1156" s="154">
        <v>0</v>
      </c>
      <c r="R1156" s="157">
        <v>0</v>
      </c>
      <c r="S1156" s="154">
        <v>0</v>
      </c>
      <c r="T1156" s="154">
        <v>1</v>
      </c>
      <c r="U1156" s="154">
        <v>0</v>
      </c>
      <c r="V1156" s="154">
        <v>0</v>
      </c>
      <c r="W1156" s="158">
        <v>0</v>
      </c>
      <c r="X1156" s="158">
        <v>0</v>
      </c>
      <c r="Y1156" s="154">
        <v>0</v>
      </c>
      <c r="Z1156" s="154">
        <v>0</v>
      </c>
      <c r="AA1156" s="154">
        <v>0</v>
      </c>
      <c r="AB1156" s="154">
        <v>1</v>
      </c>
      <c r="AC1156" s="154">
        <v>0</v>
      </c>
      <c r="AD1156" s="154">
        <v>0</v>
      </c>
      <c r="AE1156" s="154">
        <v>0</v>
      </c>
      <c r="AF1156" s="154" t="s">
        <v>160</v>
      </c>
      <c r="AG1156" s="157">
        <v>0</v>
      </c>
      <c r="AH1156" s="157">
        <v>0</v>
      </c>
      <c r="AI1156" s="157">
        <v>0</v>
      </c>
      <c r="AJ1156" s="157">
        <v>0</v>
      </c>
      <c r="AK1156" s="154">
        <v>0</v>
      </c>
      <c r="AL1156" s="154">
        <v>0</v>
      </c>
      <c r="AM1156" s="154">
        <v>0</v>
      </c>
      <c r="AN1156" s="154">
        <v>0</v>
      </c>
      <c r="AO1156" s="154">
        <v>0</v>
      </c>
      <c r="AP1156" s="154">
        <v>0</v>
      </c>
      <c r="AQ1156" s="154">
        <v>0</v>
      </c>
      <c r="AR1156" s="157">
        <v>90000006</v>
      </c>
      <c r="AS1156" s="154" t="s">
        <v>160</v>
      </c>
      <c r="AT1156" s="155" t="s">
        <v>160</v>
      </c>
      <c r="AU1156" s="154">
        <v>0</v>
      </c>
      <c r="AV1156" s="158">
        <v>0</v>
      </c>
      <c r="AW1156" s="158">
        <v>0</v>
      </c>
      <c r="AX1156" s="155" t="s">
        <v>160</v>
      </c>
      <c r="AY1156" s="154" t="s">
        <v>1315</v>
      </c>
      <c r="AZ1156" s="156"/>
      <c r="BA1156" s="156"/>
      <c r="BB1156" s="187" t="s">
        <v>1316</v>
      </c>
      <c r="BC1156" s="154">
        <v>0</v>
      </c>
      <c r="BD1156" s="154">
        <v>0</v>
      </c>
      <c r="BE1156" s="154">
        <v>0</v>
      </c>
      <c r="BF1156" s="154">
        <v>0</v>
      </c>
      <c r="BG1156" s="154">
        <v>0</v>
      </c>
      <c r="BH1156" s="154">
        <v>0</v>
      </c>
      <c r="BI1156" s="160">
        <v>0</v>
      </c>
      <c r="BJ1156" s="157">
        <v>0</v>
      </c>
      <c r="BK1156" s="157">
        <v>0</v>
      </c>
      <c r="BL1156" s="157">
        <v>0</v>
      </c>
      <c r="BM1156" s="157">
        <v>0</v>
      </c>
      <c r="BN1156" s="157">
        <v>0</v>
      </c>
      <c r="BO1156" s="157">
        <v>0</v>
      </c>
      <c r="BP1156" s="8">
        <v>0</v>
      </c>
      <c r="BQ1156" s="43">
        <v>0</v>
      </c>
    </row>
    <row r="1157" spans="1:69" ht="20.100000000000001" customHeight="1">
      <c r="C1157" s="154">
        <v>63201004</v>
      </c>
      <c r="D1157" s="192" t="s">
        <v>1317</v>
      </c>
      <c r="E1157" s="60">
        <v>1</v>
      </c>
      <c r="F1157" s="184">
        <v>63001004</v>
      </c>
      <c r="G1157" s="60">
        <v>0</v>
      </c>
      <c r="H1157" s="61">
        <v>0</v>
      </c>
      <c r="I1157" s="60">
        <v>1</v>
      </c>
      <c r="J1157" s="60">
        <v>0</v>
      </c>
      <c r="K1157" s="60">
        <v>0</v>
      </c>
      <c r="L1157" s="55">
        <v>0</v>
      </c>
      <c r="M1157" s="55">
        <v>0</v>
      </c>
      <c r="N1157" s="55">
        <v>2</v>
      </c>
      <c r="O1157" s="55">
        <v>10</v>
      </c>
      <c r="P1157" s="55">
        <v>0.15</v>
      </c>
      <c r="Q1157" s="55">
        <v>0</v>
      </c>
      <c r="R1157" s="63">
        <v>0</v>
      </c>
      <c r="S1157" s="55">
        <v>0</v>
      </c>
      <c r="T1157" s="55">
        <v>1</v>
      </c>
      <c r="U1157" s="55">
        <v>2</v>
      </c>
      <c r="V1157" s="55">
        <v>0</v>
      </c>
      <c r="W1157" s="55">
        <v>0</v>
      </c>
      <c r="X1157" s="55">
        <v>0</v>
      </c>
      <c r="Y1157" s="55">
        <v>0</v>
      </c>
      <c r="Z1157" s="55">
        <v>0</v>
      </c>
      <c r="AA1157" s="55">
        <v>0</v>
      </c>
      <c r="AB1157" s="55">
        <v>1</v>
      </c>
      <c r="AC1157" s="55">
        <v>0</v>
      </c>
      <c r="AD1157" s="55">
        <v>3</v>
      </c>
      <c r="AE1157" s="55">
        <v>0</v>
      </c>
      <c r="AF1157" s="55">
        <v>0</v>
      </c>
      <c r="AG1157" s="63">
        <v>1</v>
      </c>
      <c r="AH1157" s="63">
        <v>0</v>
      </c>
      <c r="AI1157" s="8">
        <v>0</v>
      </c>
      <c r="AJ1157" s="63">
        <v>3</v>
      </c>
      <c r="AK1157" s="55">
        <v>0</v>
      </c>
      <c r="AL1157" s="55">
        <v>0</v>
      </c>
      <c r="AM1157" s="55">
        <v>0</v>
      </c>
      <c r="AN1157" s="60">
        <v>0</v>
      </c>
      <c r="AO1157" s="55">
        <v>3000</v>
      </c>
      <c r="AP1157" s="55">
        <v>0</v>
      </c>
      <c r="AQ1157" s="55">
        <v>0</v>
      </c>
      <c r="AR1157" s="63">
        <v>0</v>
      </c>
      <c r="AS1157" s="55" t="s">
        <v>160</v>
      </c>
      <c r="AT1157" s="54" t="s">
        <v>161</v>
      </c>
      <c r="AU1157" s="55" t="s">
        <v>662</v>
      </c>
      <c r="AV1157" s="60">
        <v>0</v>
      </c>
      <c r="AW1157" s="60">
        <v>21101051</v>
      </c>
      <c r="AX1157" s="54" t="s">
        <v>743</v>
      </c>
      <c r="AY1157" s="311" t="s">
        <v>1318</v>
      </c>
      <c r="AZ1157" s="61">
        <v>0</v>
      </c>
      <c r="BA1157" s="61">
        <v>0</v>
      </c>
      <c r="BB1157" s="193" t="s">
        <v>2883</v>
      </c>
      <c r="BC1157" s="55">
        <v>0</v>
      </c>
      <c r="BD1157" s="55">
        <v>0</v>
      </c>
      <c r="BE1157" s="55">
        <v>0</v>
      </c>
      <c r="BF1157" s="55">
        <v>0</v>
      </c>
      <c r="BG1157" s="55">
        <v>0</v>
      </c>
      <c r="BH1157" s="55">
        <v>0</v>
      </c>
      <c r="BI1157" s="84">
        <v>0</v>
      </c>
      <c r="BJ1157" s="8">
        <v>0</v>
      </c>
      <c r="BK1157" s="8">
        <v>0</v>
      </c>
      <c r="BL1157" s="8">
        <v>0</v>
      </c>
      <c r="BM1157" s="8">
        <v>0</v>
      </c>
      <c r="BN1157" s="8">
        <v>0</v>
      </c>
      <c r="BO1157" s="8">
        <v>0</v>
      </c>
      <c r="BP1157" s="8">
        <v>0</v>
      </c>
      <c r="BQ1157" s="43">
        <v>0</v>
      </c>
    </row>
    <row r="1158" spans="1:69" ht="20.100000000000001" customHeight="1">
      <c r="C1158" s="154">
        <v>63201005</v>
      </c>
      <c r="D1158" s="192" t="s">
        <v>1317</v>
      </c>
      <c r="E1158" s="184">
        <v>1</v>
      </c>
      <c r="F1158" s="184">
        <v>63001004</v>
      </c>
      <c r="G1158" s="184">
        <v>0</v>
      </c>
      <c r="H1158" s="184">
        <v>0</v>
      </c>
      <c r="I1158" s="158">
        <v>1</v>
      </c>
      <c r="J1158" s="158">
        <v>0</v>
      </c>
      <c r="K1158" s="154">
        <v>0</v>
      </c>
      <c r="L1158" s="184">
        <v>0</v>
      </c>
      <c r="M1158" s="184">
        <v>0</v>
      </c>
      <c r="N1158" s="184">
        <v>2</v>
      </c>
      <c r="O1158" s="184">
        <v>1</v>
      </c>
      <c r="P1158" s="184">
        <v>0.15</v>
      </c>
      <c r="Q1158" s="184">
        <v>0</v>
      </c>
      <c r="R1158" s="157">
        <v>0</v>
      </c>
      <c r="S1158" s="184">
        <v>0</v>
      </c>
      <c r="T1158" s="184">
        <v>1</v>
      </c>
      <c r="U1158" s="184">
        <v>2</v>
      </c>
      <c r="V1158" s="184">
        <v>0</v>
      </c>
      <c r="W1158" s="184">
        <v>0</v>
      </c>
      <c r="X1158" s="184">
        <v>0</v>
      </c>
      <c r="Y1158" s="184">
        <v>0</v>
      </c>
      <c r="Z1158" s="184">
        <v>0</v>
      </c>
      <c r="AA1158" s="184">
        <v>0</v>
      </c>
      <c r="AB1158" s="154">
        <v>1</v>
      </c>
      <c r="AC1158" s="184">
        <v>0</v>
      </c>
      <c r="AD1158" s="184">
        <v>15</v>
      </c>
      <c r="AE1158" s="184">
        <v>1</v>
      </c>
      <c r="AF1158" s="184">
        <v>1</v>
      </c>
      <c r="AG1158" s="184">
        <v>2</v>
      </c>
      <c r="AH1158" s="184">
        <v>0</v>
      </c>
      <c r="AI1158" s="157">
        <v>0</v>
      </c>
      <c r="AJ1158" s="184">
        <v>2</v>
      </c>
      <c r="AK1158" s="184">
        <v>0</v>
      </c>
      <c r="AL1158" s="184">
        <v>0</v>
      </c>
      <c r="AM1158" s="184">
        <v>0</v>
      </c>
      <c r="AN1158" s="154">
        <v>0</v>
      </c>
      <c r="AO1158" s="184">
        <v>10000</v>
      </c>
      <c r="AP1158" s="184">
        <v>0.5</v>
      </c>
      <c r="AQ1158" s="184">
        <v>0</v>
      </c>
      <c r="AR1158" s="184">
        <v>0</v>
      </c>
      <c r="AS1158" s="184" t="s">
        <v>160</v>
      </c>
      <c r="AT1158" s="192"/>
      <c r="AU1158" s="184">
        <v>0</v>
      </c>
      <c r="AV1158" s="184">
        <v>0</v>
      </c>
      <c r="AW1158" s="184">
        <v>0</v>
      </c>
      <c r="AX1158" s="192" t="s">
        <v>162</v>
      </c>
      <c r="AY1158" s="192" t="s">
        <v>160</v>
      </c>
      <c r="AZ1158" s="184">
        <v>0</v>
      </c>
      <c r="BA1158" s="184">
        <v>0</v>
      </c>
      <c r="BB1158" s="193" t="s">
        <v>2884</v>
      </c>
      <c r="BC1158" s="184">
        <v>0</v>
      </c>
      <c r="BD1158" s="154">
        <v>0</v>
      </c>
      <c r="BE1158" s="184">
        <v>0</v>
      </c>
      <c r="BF1158" s="184">
        <v>0</v>
      </c>
      <c r="BG1158" s="184">
        <v>0</v>
      </c>
      <c r="BH1158" s="184">
        <v>0</v>
      </c>
      <c r="BI1158" s="312" t="s">
        <v>1319</v>
      </c>
      <c r="BJ1158" s="157">
        <v>0</v>
      </c>
      <c r="BK1158" s="157">
        <v>0</v>
      </c>
      <c r="BL1158" s="157">
        <v>0</v>
      </c>
      <c r="BM1158" s="157">
        <v>0</v>
      </c>
      <c r="BN1158" s="157">
        <v>0</v>
      </c>
      <c r="BO1158" s="157">
        <v>0</v>
      </c>
      <c r="BP1158" s="8">
        <v>0</v>
      </c>
      <c r="BQ1158" s="43">
        <v>0</v>
      </c>
    </row>
    <row r="1159" spans="1:69" ht="20.100000000000001" customHeight="1">
      <c r="C1159" s="154">
        <v>63202001</v>
      </c>
      <c r="D1159" s="155" t="s">
        <v>1320</v>
      </c>
      <c r="E1159" s="154">
        <v>1</v>
      </c>
      <c r="F1159" s="154">
        <v>63003001</v>
      </c>
      <c r="G1159" s="154">
        <v>0</v>
      </c>
      <c r="H1159" s="156">
        <v>0</v>
      </c>
      <c r="I1159" s="158">
        <v>1</v>
      </c>
      <c r="J1159" s="158">
        <v>0</v>
      </c>
      <c r="K1159" s="154">
        <v>0</v>
      </c>
      <c r="L1159" s="154">
        <v>0</v>
      </c>
      <c r="M1159" s="154">
        <v>0</v>
      </c>
      <c r="N1159" s="154">
        <v>2</v>
      </c>
      <c r="O1159" s="154">
        <v>12</v>
      </c>
      <c r="P1159" s="154">
        <v>1</v>
      </c>
      <c r="Q1159" s="154">
        <v>0</v>
      </c>
      <c r="R1159" s="157">
        <v>0</v>
      </c>
      <c r="S1159" s="154">
        <v>0</v>
      </c>
      <c r="T1159" s="154">
        <v>1</v>
      </c>
      <c r="U1159" s="154">
        <v>2</v>
      </c>
      <c r="V1159" s="154">
        <v>0</v>
      </c>
      <c r="W1159" s="158">
        <v>0</v>
      </c>
      <c r="X1159" s="158">
        <v>0</v>
      </c>
      <c r="Y1159" s="154">
        <v>0</v>
      </c>
      <c r="Z1159" s="154">
        <v>0</v>
      </c>
      <c r="AA1159" s="154">
        <v>0</v>
      </c>
      <c r="AB1159" s="154">
        <v>1</v>
      </c>
      <c r="AC1159" s="154">
        <v>0</v>
      </c>
      <c r="AD1159" s="154">
        <v>60</v>
      </c>
      <c r="AE1159" s="154">
        <v>1</v>
      </c>
      <c r="AF1159" s="154">
        <v>10</v>
      </c>
      <c r="AG1159" s="157">
        <v>0</v>
      </c>
      <c r="AH1159" s="157">
        <v>0</v>
      </c>
      <c r="AI1159" s="157">
        <v>0</v>
      </c>
      <c r="AJ1159" s="157">
        <v>0</v>
      </c>
      <c r="AK1159" s="154">
        <v>0</v>
      </c>
      <c r="AL1159" s="154">
        <v>0</v>
      </c>
      <c r="AM1159" s="154">
        <v>0</v>
      </c>
      <c r="AN1159" s="154">
        <v>0</v>
      </c>
      <c r="AO1159" s="154">
        <v>50000</v>
      </c>
      <c r="AP1159" s="154">
        <v>0</v>
      </c>
      <c r="AQ1159" s="154">
        <v>0</v>
      </c>
      <c r="AR1159" s="157">
        <v>90503004</v>
      </c>
      <c r="AS1159" s="154">
        <v>90503004</v>
      </c>
      <c r="AT1159" s="155" t="s">
        <v>160</v>
      </c>
      <c r="AU1159" s="154">
        <v>0</v>
      </c>
      <c r="AV1159" s="158">
        <v>0</v>
      </c>
      <c r="AW1159" s="158">
        <v>0</v>
      </c>
      <c r="AX1159" s="155" t="s">
        <v>1232</v>
      </c>
      <c r="AY1159" s="154">
        <v>0</v>
      </c>
      <c r="AZ1159" s="156">
        <v>0</v>
      </c>
      <c r="BA1159" s="156">
        <v>0</v>
      </c>
      <c r="BB1159" s="187" t="s">
        <v>1321</v>
      </c>
      <c r="BC1159" s="154">
        <v>0</v>
      </c>
      <c r="BD1159" s="154">
        <v>0</v>
      </c>
      <c r="BE1159" s="154">
        <v>0</v>
      </c>
      <c r="BF1159" s="154">
        <v>0</v>
      </c>
      <c r="BG1159" s="154">
        <v>0</v>
      </c>
      <c r="BH1159" s="154">
        <v>0</v>
      </c>
      <c r="BI1159" s="160">
        <v>0</v>
      </c>
      <c r="BJ1159" s="157">
        <v>1</v>
      </c>
      <c r="BK1159" s="157">
        <v>0</v>
      </c>
      <c r="BL1159" s="157">
        <v>0</v>
      </c>
      <c r="BM1159" s="157">
        <v>0</v>
      </c>
      <c r="BN1159" s="157">
        <v>0</v>
      </c>
      <c r="BO1159" s="157">
        <v>0</v>
      </c>
      <c r="BP1159" s="8">
        <v>0</v>
      </c>
      <c r="BQ1159" s="43">
        <v>0</v>
      </c>
    </row>
    <row r="1160" spans="1:69" ht="20.100000000000001" customHeight="1">
      <c r="C1160" s="154">
        <v>63202002</v>
      </c>
      <c r="D1160" s="155" t="s">
        <v>1237</v>
      </c>
      <c r="E1160" s="154">
        <v>1</v>
      </c>
      <c r="F1160" s="154">
        <v>63002002</v>
      </c>
      <c r="G1160" s="154">
        <v>0</v>
      </c>
      <c r="H1160" s="156">
        <v>0</v>
      </c>
      <c r="I1160" s="158">
        <v>1</v>
      </c>
      <c r="J1160" s="158">
        <v>0</v>
      </c>
      <c r="K1160" s="154">
        <v>0</v>
      </c>
      <c r="L1160" s="154">
        <v>0</v>
      </c>
      <c r="M1160" s="154">
        <v>0</v>
      </c>
      <c r="N1160" s="154">
        <v>2</v>
      </c>
      <c r="O1160" s="154">
        <v>0</v>
      </c>
      <c r="P1160" s="154">
        <v>0</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0</v>
      </c>
      <c r="AS1160" s="154" t="s">
        <v>160</v>
      </c>
      <c r="AT1160" s="155" t="s">
        <v>160</v>
      </c>
      <c r="AU1160" s="154">
        <v>0</v>
      </c>
      <c r="AV1160" s="158">
        <v>0</v>
      </c>
      <c r="AW1160" s="158">
        <v>0</v>
      </c>
      <c r="AX1160" s="155" t="s">
        <v>160</v>
      </c>
      <c r="AY1160" s="154">
        <v>0</v>
      </c>
      <c r="AZ1160" s="156"/>
      <c r="BA1160" s="156"/>
      <c r="BB1160" s="187" t="s">
        <v>1238</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63202003</v>
      </c>
      <c r="D1161" s="155" t="s">
        <v>1314</v>
      </c>
      <c r="E1161" s="154">
        <v>1</v>
      </c>
      <c r="F1161" s="154">
        <v>1000005</v>
      </c>
      <c r="G1161" s="154">
        <v>0</v>
      </c>
      <c r="H1161" s="156">
        <v>0</v>
      </c>
      <c r="I1161" s="158">
        <v>1</v>
      </c>
      <c r="J1161" s="158">
        <v>0</v>
      </c>
      <c r="K1161" s="154">
        <v>0</v>
      </c>
      <c r="L1161" s="154">
        <v>0</v>
      </c>
      <c r="M1161" s="154">
        <v>0</v>
      </c>
      <c r="N1161" s="154">
        <v>8</v>
      </c>
      <c r="O1161" s="154">
        <v>8</v>
      </c>
      <c r="P1161" s="154">
        <v>2</v>
      </c>
      <c r="Q1161" s="154">
        <v>0</v>
      </c>
      <c r="R1161" s="157">
        <v>0</v>
      </c>
      <c r="S1161" s="154">
        <v>0</v>
      </c>
      <c r="T1161" s="154">
        <v>1</v>
      </c>
      <c r="U1161" s="154">
        <v>0</v>
      </c>
      <c r="V1161" s="154">
        <v>0</v>
      </c>
      <c r="W1161" s="158">
        <v>0</v>
      </c>
      <c r="X1161" s="158">
        <v>0</v>
      </c>
      <c r="Y1161" s="154">
        <v>0</v>
      </c>
      <c r="Z1161" s="154">
        <v>0</v>
      </c>
      <c r="AA1161" s="154">
        <v>0</v>
      </c>
      <c r="AB1161" s="154">
        <v>1</v>
      </c>
      <c r="AC1161" s="154">
        <v>0</v>
      </c>
      <c r="AD1161" s="154">
        <v>0</v>
      </c>
      <c r="AE1161" s="154">
        <v>0</v>
      </c>
      <c r="AF1161" s="154" t="s">
        <v>160</v>
      </c>
      <c r="AG1161" s="157">
        <v>0</v>
      </c>
      <c r="AH1161" s="157">
        <v>0</v>
      </c>
      <c r="AI1161" s="157">
        <v>0</v>
      </c>
      <c r="AJ1161" s="157">
        <v>0</v>
      </c>
      <c r="AK1161" s="154">
        <v>0</v>
      </c>
      <c r="AL1161" s="154">
        <v>0</v>
      </c>
      <c r="AM1161" s="154">
        <v>0</v>
      </c>
      <c r="AN1161" s="154">
        <v>0</v>
      </c>
      <c r="AO1161" s="154">
        <v>0</v>
      </c>
      <c r="AP1161" s="154">
        <v>0</v>
      </c>
      <c r="AQ1161" s="154">
        <v>0</v>
      </c>
      <c r="AR1161" s="157">
        <v>90000006</v>
      </c>
      <c r="AS1161" s="154" t="s">
        <v>160</v>
      </c>
      <c r="AT1161" s="155" t="s">
        <v>160</v>
      </c>
      <c r="AU1161" s="154">
        <v>0</v>
      </c>
      <c r="AV1161" s="158">
        <v>0</v>
      </c>
      <c r="AW1161" s="158">
        <v>0</v>
      </c>
      <c r="AX1161" s="155" t="s">
        <v>160</v>
      </c>
      <c r="AY1161" s="154" t="s">
        <v>1322</v>
      </c>
      <c r="AZ1161" s="156"/>
      <c r="BA1161" s="156"/>
      <c r="BB1161" s="187" t="s">
        <v>1323</v>
      </c>
      <c r="BC1161" s="154">
        <v>0</v>
      </c>
      <c r="BD1161" s="154">
        <v>0</v>
      </c>
      <c r="BE1161" s="154">
        <v>0</v>
      </c>
      <c r="BF1161" s="154">
        <v>0</v>
      </c>
      <c r="BG1161" s="154">
        <v>0</v>
      </c>
      <c r="BH1161" s="154">
        <v>0</v>
      </c>
      <c r="BI1161" s="160">
        <v>0</v>
      </c>
      <c r="BJ1161" s="157">
        <v>0</v>
      </c>
      <c r="BK1161" s="157">
        <v>0</v>
      </c>
      <c r="BL1161" s="157">
        <v>0</v>
      </c>
      <c r="BM1161" s="157">
        <v>0</v>
      </c>
      <c r="BN1161" s="157">
        <v>0</v>
      </c>
      <c r="BO1161" s="157">
        <v>0</v>
      </c>
      <c r="BP1161" s="8">
        <v>0</v>
      </c>
      <c r="BQ1161" s="43">
        <v>0</v>
      </c>
    </row>
    <row r="1162" spans="1:69" ht="20.100000000000001" customHeight="1">
      <c r="C1162" s="154">
        <v>63202004</v>
      </c>
      <c r="D1162" s="192" t="s">
        <v>2850</v>
      </c>
      <c r="E1162" s="184">
        <v>1</v>
      </c>
      <c r="F1162" s="184">
        <v>63001004</v>
      </c>
      <c r="G1162" s="184">
        <v>0</v>
      </c>
      <c r="H1162" s="184">
        <v>0</v>
      </c>
      <c r="I1162" s="184">
        <v>1</v>
      </c>
      <c r="J1162" s="184">
        <v>0</v>
      </c>
      <c r="K1162" s="184">
        <v>0</v>
      </c>
      <c r="L1162" s="184">
        <v>0</v>
      </c>
      <c r="M1162" s="184">
        <v>0</v>
      </c>
      <c r="N1162" s="184">
        <v>2</v>
      </c>
      <c r="O1162" s="184">
        <v>1</v>
      </c>
      <c r="P1162" s="184">
        <v>0.15</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313" t="s">
        <v>1325</v>
      </c>
      <c r="AS1162" s="184">
        <v>90000009</v>
      </c>
      <c r="AT1162" s="192"/>
      <c r="AU1162" s="184">
        <v>0</v>
      </c>
      <c r="AV1162" s="184">
        <v>0</v>
      </c>
      <c r="AW1162" s="184">
        <v>0</v>
      </c>
      <c r="AX1162" s="192" t="s">
        <v>162</v>
      </c>
      <c r="AY1162" s="192">
        <v>0</v>
      </c>
      <c r="AZ1162" s="184">
        <v>0</v>
      </c>
      <c r="BA1162" s="184">
        <v>0</v>
      </c>
      <c r="BB1162" s="186" t="s">
        <v>2886</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63202005</v>
      </c>
      <c r="D1163" s="192" t="s">
        <v>1324</v>
      </c>
      <c r="E1163" s="184">
        <v>1</v>
      </c>
      <c r="F1163" s="184">
        <v>63001004</v>
      </c>
      <c r="G1163" s="184">
        <v>0</v>
      </c>
      <c r="H1163" s="184">
        <v>0</v>
      </c>
      <c r="I1163" s="184">
        <v>1</v>
      </c>
      <c r="J1163" s="184">
        <v>0</v>
      </c>
      <c r="K1163" s="184">
        <v>0</v>
      </c>
      <c r="L1163" s="184">
        <v>0</v>
      </c>
      <c r="M1163" s="184">
        <v>0</v>
      </c>
      <c r="N1163" s="184">
        <v>2</v>
      </c>
      <c r="O1163" s="184">
        <v>1</v>
      </c>
      <c r="P1163" s="184">
        <v>0.3</v>
      </c>
      <c r="Q1163" s="184">
        <v>0</v>
      </c>
      <c r="R1163" s="184">
        <v>0</v>
      </c>
      <c r="S1163" s="184">
        <v>0</v>
      </c>
      <c r="T1163" s="184">
        <v>1</v>
      </c>
      <c r="U1163" s="184">
        <v>2</v>
      </c>
      <c r="V1163" s="184">
        <v>0</v>
      </c>
      <c r="W1163" s="184">
        <v>0</v>
      </c>
      <c r="X1163" s="184">
        <v>0</v>
      </c>
      <c r="Y1163" s="184">
        <v>0</v>
      </c>
      <c r="Z1163" s="184">
        <v>0</v>
      </c>
      <c r="AA1163" s="184">
        <v>0</v>
      </c>
      <c r="AB1163" s="154">
        <v>1</v>
      </c>
      <c r="AC1163" s="184">
        <v>0</v>
      </c>
      <c r="AD1163" s="184">
        <v>3</v>
      </c>
      <c r="AE1163" s="184">
        <v>0</v>
      </c>
      <c r="AF1163" s="184">
        <v>0</v>
      </c>
      <c r="AG1163" s="184">
        <v>7</v>
      </c>
      <c r="AH1163" s="184">
        <v>0</v>
      </c>
      <c r="AI1163" s="184">
        <v>0</v>
      </c>
      <c r="AJ1163" s="184">
        <v>3</v>
      </c>
      <c r="AK1163" s="184">
        <v>0</v>
      </c>
      <c r="AL1163" s="184">
        <v>0</v>
      </c>
      <c r="AM1163" s="184">
        <v>0</v>
      </c>
      <c r="AN1163" s="184">
        <v>0</v>
      </c>
      <c r="AO1163" s="184">
        <v>3000</v>
      </c>
      <c r="AP1163" s="184">
        <v>0.5</v>
      </c>
      <c r="AQ1163" s="184">
        <v>0</v>
      </c>
      <c r="AR1163" s="184">
        <v>0</v>
      </c>
      <c r="AS1163" s="184">
        <v>90000015</v>
      </c>
      <c r="AT1163" s="192"/>
      <c r="AU1163" s="184">
        <v>0</v>
      </c>
      <c r="AV1163" s="184">
        <v>0</v>
      </c>
      <c r="AW1163" s="184">
        <v>0</v>
      </c>
      <c r="AX1163" s="192" t="s">
        <v>162</v>
      </c>
      <c r="AY1163" s="192">
        <v>0</v>
      </c>
      <c r="AZ1163" s="184">
        <v>0</v>
      </c>
      <c r="BA1163" s="184">
        <v>1</v>
      </c>
      <c r="BB1163" s="193" t="s">
        <v>2906</v>
      </c>
      <c r="BC1163" s="184">
        <v>0</v>
      </c>
      <c r="BD1163" s="184">
        <v>0</v>
      </c>
      <c r="BE1163" s="184">
        <v>0</v>
      </c>
      <c r="BF1163" s="184">
        <v>0</v>
      </c>
      <c r="BG1163" s="184">
        <v>0</v>
      </c>
      <c r="BH1163" s="184">
        <v>0</v>
      </c>
      <c r="BI1163" s="195">
        <v>0</v>
      </c>
      <c r="BJ1163" s="184">
        <v>0</v>
      </c>
      <c r="BK1163" s="157">
        <v>0</v>
      </c>
      <c r="BL1163" s="157">
        <v>0</v>
      </c>
      <c r="BM1163" s="157">
        <v>0</v>
      </c>
      <c r="BN1163" s="157">
        <v>0</v>
      </c>
      <c r="BO1163" s="157">
        <v>0</v>
      </c>
      <c r="BP1163" s="8">
        <v>0</v>
      </c>
      <c r="BQ1163" s="43">
        <v>0</v>
      </c>
    </row>
    <row r="1164" spans="1:69" ht="20.100000000000001" customHeight="1">
      <c r="C1164" s="154">
        <v>63203001</v>
      </c>
      <c r="D1164" s="155" t="s">
        <v>1326</v>
      </c>
      <c r="E1164" s="154">
        <v>1</v>
      </c>
      <c r="F1164" s="154">
        <v>63003001</v>
      </c>
      <c r="G1164" s="154">
        <v>0</v>
      </c>
      <c r="H1164" s="156">
        <v>0</v>
      </c>
      <c r="I1164" s="158">
        <v>1</v>
      </c>
      <c r="J1164" s="158">
        <v>0</v>
      </c>
      <c r="K1164" s="154">
        <v>0</v>
      </c>
      <c r="L1164" s="154">
        <v>0</v>
      </c>
      <c r="M1164" s="154">
        <v>0</v>
      </c>
      <c r="N1164" s="154">
        <v>2</v>
      </c>
      <c r="O1164" s="154">
        <v>12</v>
      </c>
      <c r="P1164" s="154">
        <v>1</v>
      </c>
      <c r="Q1164" s="154">
        <v>0</v>
      </c>
      <c r="R1164" s="157">
        <v>0</v>
      </c>
      <c r="S1164" s="154">
        <v>0</v>
      </c>
      <c r="T1164" s="154">
        <v>1</v>
      </c>
      <c r="U1164" s="154">
        <v>2</v>
      </c>
      <c r="V1164" s="154">
        <v>0</v>
      </c>
      <c r="W1164" s="158">
        <v>0</v>
      </c>
      <c r="X1164" s="158">
        <v>0</v>
      </c>
      <c r="Y1164" s="154">
        <v>0</v>
      </c>
      <c r="Z1164" s="154">
        <v>0</v>
      </c>
      <c r="AA1164" s="154">
        <v>0</v>
      </c>
      <c r="AB1164" s="154">
        <v>1</v>
      </c>
      <c r="AC1164" s="154">
        <v>0</v>
      </c>
      <c r="AD1164" s="154">
        <v>60</v>
      </c>
      <c r="AE1164" s="154">
        <v>1</v>
      </c>
      <c r="AF1164" s="154">
        <v>10</v>
      </c>
      <c r="AG1164" s="157">
        <v>0</v>
      </c>
      <c r="AH1164" s="157">
        <v>0</v>
      </c>
      <c r="AI1164" s="157">
        <v>0</v>
      </c>
      <c r="AJ1164" s="157">
        <v>0</v>
      </c>
      <c r="AK1164" s="154">
        <v>0</v>
      </c>
      <c r="AL1164" s="154">
        <v>0</v>
      </c>
      <c r="AM1164" s="154">
        <v>0</v>
      </c>
      <c r="AN1164" s="154">
        <v>0</v>
      </c>
      <c r="AO1164" s="154">
        <v>50000</v>
      </c>
      <c r="AP1164" s="154">
        <v>0</v>
      </c>
      <c r="AQ1164" s="154">
        <v>0</v>
      </c>
      <c r="AR1164" s="157">
        <v>90503005</v>
      </c>
      <c r="AS1164" s="154">
        <v>90503005</v>
      </c>
      <c r="AT1164" s="155" t="s">
        <v>160</v>
      </c>
      <c r="AU1164" s="154">
        <v>0</v>
      </c>
      <c r="AV1164" s="158">
        <v>0</v>
      </c>
      <c r="AW1164" s="158">
        <v>0</v>
      </c>
      <c r="AX1164" s="155" t="s">
        <v>1232</v>
      </c>
      <c r="AY1164" s="154">
        <v>0</v>
      </c>
      <c r="AZ1164" s="156">
        <v>0</v>
      </c>
      <c r="BA1164" s="156">
        <v>0</v>
      </c>
      <c r="BB1164" s="187" t="s">
        <v>1327</v>
      </c>
      <c r="BC1164" s="154">
        <v>0</v>
      </c>
      <c r="BD1164" s="154">
        <v>0</v>
      </c>
      <c r="BE1164" s="154">
        <v>0</v>
      </c>
      <c r="BF1164" s="154">
        <v>0</v>
      </c>
      <c r="BG1164" s="154">
        <v>0</v>
      </c>
      <c r="BH1164" s="154">
        <v>0</v>
      </c>
      <c r="BI1164" s="160">
        <v>0</v>
      </c>
      <c r="BJ1164" s="157">
        <v>1</v>
      </c>
      <c r="BK1164" s="157">
        <v>0</v>
      </c>
      <c r="BL1164" s="157">
        <v>0</v>
      </c>
      <c r="BM1164" s="157">
        <v>0</v>
      </c>
      <c r="BN1164" s="157">
        <v>0</v>
      </c>
      <c r="BO1164" s="157">
        <v>0</v>
      </c>
      <c r="BP1164" s="8">
        <v>0</v>
      </c>
      <c r="BQ1164" s="43">
        <v>0</v>
      </c>
    </row>
    <row r="1165" spans="1:69" ht="20.100000000000001" customHeight="1">
      <c r="C1165" s="154">
        <v>63203002</v>
      </c>
      <c r="D1165" s="155" t="s">
        <v>1253</v>
      </c>
      <c r="E1165" s="154">
        <v>1</v>
      </c>
      <c r="F1165" s="154">
        <v>63003002</v>
      </c>
      <c r="G1165" s="154">
        <v>0</v>
      </c>
      <c r="H1165" s="156">
        <v>0</v>
      </c>
      <c r="I1165" s="158">
        <v>1</v>
      </c>
      <c r="J1165" s="158">
        <v>0</v>
      </c>
      <c r="K1165" s="154">
        <v>0</v>
      </c>
      <c r="L1165" s="154">
        <v>0</v>
      </c>
      <c r="M1165" s="154">
        <v>0</v>
      </c>
      <c r="N1165" s="154">
        <v>2</v>
      </c>
      <c r="O1165" s="154">
        <v>0</v>
      </c>
      <c r="P1165" s="154">
        <v>0</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0</v>
      </c>
      <c r="AS1165" s="154" t="s">
        <v>160</v>
      </c>
      <c r="AT1165" s="155" t="s">
        <v>160</v>
      </c>
      <c r="AU1165" s="154">
        <v>0</v>
      </c>
      <c r="AV1165" s="158">
        <v>0</v>
      </c>
      <c r="AW1165" s="158">
        <v>0</v>
      </c>
      <c r="AX1165" s="155" t="s">
        <v>160</v>
      </c>
      <c r="AY1165" s="154">
        <v>0</v>
      </c>
      <c r="AZ1165" s="156"/>
      <c r="BA1165" s="156"/>
      <c r="BB1165" s="187" t="s">
        <v>1254</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63203003</v>
      </c>
      <c r="D1166" s="155" t="s">
        <v>1314</v>
      </c>
      <c r="E1166" s="154">
        <v>1</v>
      </c>
      <c r="F1166" s="154">
        <v>1000005</v>
      </c>
      <c r="G1166" s="154">
        <v>0</v>
      </c>
      <c r="H1166" s="156">
        <v>0</v>
      </c>
      <c r="I1166" s="158">
        <v>1</v>
      </c>
      <c r="J1166" s="158">
        <v>0</v>
      </c>
      <c r="K1166" s="154">
        <v>0</v>
      </c>
      <c r="L1166" s="154">
        <v>0</v>
      </c>
      <c r="M1166" s="154">
        <v>0</v>
      </c>
      <c r="N1166" s="154">
        <v>8</v>
      </c>
      <c r="O1166" s="154">
        <v>8</v>
      </c>
      <c r="P1166" s="154">
        <v>2</v>
      </c>
      <c r="Q1166" s="154">
        <v>0</v>
      </c>
      <c r="R1166" s="157">
        <v>0</v>
      </c>
      <c r="S1166" s="154">
        <v>0</v>
      </c>
      <c r="T1166" s="154">
        <v>1</v>
      </c>
      <c r="U1166" s="154">
        <v>0</v>
      </c>
      <c r="V1166" s="154">
        <v>0</v>
      </c>
      <c r="W1166" s="158">
        <v>0</v>
      </c>
      <c r="X1166" s="158">
        <v>0</v>
      </c>
      <c r="Y1166" s="154">
        <v>0</v>
      </c>
      <c r="Z1166" s="154">
        <v>0</v>
      </c>
      <c r="AA1166" s="154">
        <v>0</v>
      </c>
      <c r="AB1166" s="154">
        <v>1</v>
      </c>
      <c r="AC1166" s="154">
        <v>0</v>
      </c>
      <c r="AD1166" s="154">
        <v>0</v>
      </c>
      <c r="AE1166" s="154">
        <v>0</v>
      </c>
      <c r="AF1166" s="154" t="s">
        <v>160</v>
      </c>
      <c r="AG1166" s="157">
        <v>0</v>
      </c>
      <c r="AH1166" s="157">
        <v>0</v>
      </c>
      <c r="AI1166" s="157">
        <v>0</v>
      </c>
      <c r="AJ1166" s="157">
        <v>0</v>
      </c>
      <c r="AK1166" s="154">
        <v>0</v>
      </c>
      <c r="AL1166" s="154">
        <v>0</v>
      </c>
      <c r="AM1166" s="154">
        <v>0</v>
      </c>
      <c r="AN1166" s="154">
        <v>0</v>
      </c>
      <c r="AO1166" s="154">
        <v>0</v>
      </c>
      <c r="AP1166" s="154">
        <v>0</v>
      </c>
      <c r="AQ1166" s="154">
        <v>0</v>
      </c>
      <c r="AR1166" s="157">
        <v>90000006</v>
      </c>
      <c r="AS1166" s="154" t="s">
        <v>160</v>
      </c>
      <c r="AT1166" s="155" t="s">
        <v>160</v>
      </c>
      <c r="AU1166" s="154">
        <v>0</v>
      </c>
      <c r="AV1166" s="158">
        <v>0</v>
      </c>
      <c r="AW1166" s="158">
        <v>0</v>
      </c>
      <c r="AX1166" s="155" t="s">
        <v>160</v>
      </c>
      <c r="AY1166" s="154" t="s">
        <v>1315</v>
      </c>
      <c r="AZ1166" s="156"/>
      <c r="BA1166" s="156"/>
      <c r="BB1166" s="187" t="s">
        <v>1316</v>
      </c>
      <c r="BC1166" s="154">
        <v>0</v>
      </c>
      <c r="BD1166" s="154">
        <v>0</v>
      </c>
      <c r="BE1166" s="154">
        <v>0</v>
      </c>
      <c r="BF1166" s="154">
        <v>0</v>
      </c>
      <c r="BG1166" s="154">
        <v>0</v>
      </c>
      <c r="BH1166" s="154">
        <v>0</v>
      </c>
      <c r="BI1166" s="160">
        <v>0</v>
      </c>
      <c r="BJ1166" s="157">
        <v>0</v>
      </c>
      <c r="BK1166" s="157">
        <v>0</v>
      </c>
      <c r="BL1166" s="157">
        <v>0</v>
      </c>
      <c r="BM1166" s="157">
        <v>0</v>
      </c>
      <c r="BN1166" s="157">
        <v>0</v>
      </c>
      <c r="BO1166" s="157">
        <v>0</v>
      </c>
      <c r="BP1166" s="8">
        <v>0</v>
      </c>
      <c r="BQ1166" s="43">
        <v>0</v>
      </c>
    </row>
    <row r="1167" spans="1:69" ht="20.100000000000001" customHeight="1">
      <c r="C1167" s="154">
        <v>63203004</v>
      </c>
      <c r="D1167" s="192" t="s">
        <v>1328</v>
      </c>
      <c r="E1167" s="13">
        <v>1</v>
      </c>
      <c r="F1167" s="13">
        <v>63002003</v>
      </c>
      <c r="G1167" s="13">
        <v>0</v>
      </c>
      <c r="H1167" s="15">
        <v>0</v>
      </c>
      <c r="I1167" s="16">
        <v>1</v>
      </c>
      <c r="J1167" s="16">
        <v>0</v>
      </c>
      <c r="K1167" s="13">
        <v>0</v>
      </c>
      <c r="L1167" s="13">
        <v>0</v>
      </c>
      <c r="M1167" s="13">
        <v>0</v>
      </c>
      <c r="N1167" s="13">
        <v>8</v>
      </c>
      <c r="O1167" s="13">
        <v>8</v>
      </c>
      <c r="P1167" s="13">
        <v>1</v>
      </c>
      <c r="Q1167" s="13">
        <v>0</v>
      </c>
      <c r="R1167" s="8">
        <v>0</v>
      </c>
      <c r="S1167" s="13">
        <v>0</v>
      </c>
      <c r="T1167" s="13">
        <v>1</v>
      </c>
      <c r="U1167" s="13">
        <v>0</v>
      </c>
      <c r="V1167" s="13">
        <v>0</v>
      </c>
      <c r="W1167" s="16">
        <v>0</v>
      </c>
      <c r="X1167" s="16">
        <v>0</v>
      </c>
      <c r="Y1167" s="13">
        <v>0</v>
      </c>
      <c r="Z1167" s="13">
        <v>0</v>
      </c>
      <c r="AA1167" s="13">
        <v>0</v>
      </c>
      <c r="AB1167" s="13">
        <v>1</v>
      </c>
      <c r="AC1167" s="13">
        <v>0</v>
      </c>
      <c r="AD1167" s="13">
        <v>0</v>
      </c>
      <c r="AE1167" s="13">
        <v>0</v>
      </c>
      <c r="AF1167" s="13" t="s">
        <v>160</v>
      </c>
      <c r="AG1167" s="8">
        <v>0</v>
      </c>
      <c r="AH1167" s="8">
        <v>0</v>
      </c>
      <c r="AI1167" s="8">
        <v>0</v>
      </c>
      <c r="AJ1167" s="8">
        <v>0</v>
      </c>
      <c r="AK1167" s="13">
        <v>0</v>
      </c>
      <c r="AL1167" s="13">
        <v>0</v>
      </c>
      <c r="AM1167" s="13">
        <v>0</v>
      </c>
      <c r="AN1167" s="13">
        <v>0</v>
      </c>
      <c r="AO1167" s="13">
        <v>0</v>
      </c>
      <c r="AP1167" s="13">
        <v>0</v>
      </c>
      <c r="AQ1167" s="13">
        <v>0</v>
      </c>
      <c r="AR1167" s="8">
        <v>90000006</v>
      </c>
      <c r="AS1167" s="13" t="s">
        <v>160</v>
      </c>
      <c r="AT1167" s="14" t="s">
        <v>160</v>
      </c>
      <c r="AU1167" s="13">
        <v>0</v>
      </c>
      <c r="AV1167" s="16">
        <v>0</v>
      </c>
      <c r="AW1167" s="16">
        <v>0</v>
      </c>
      <c r="AX1167" s="14" t="s">
        <v>160</v>
      </c>
      <c r="AY1167" s="13" t="s">
        <v>1329</v>
      </c>
      <c r="AZ1167" s="15"/>
      <c r="BA1167" s="15"/>
      <c r="BB1167" s="36" t="s">
        <v>1330</v>
      </c>
      <c r="BC1167" s="13">
        <v>0</v>
      </c>
      <c r="BD1167" s="13">
        <v>0</v>
      </c>
      <c r="BE1167" s="13">
        <v>0</v>
      </c>
      <c r="BF1167" s="13">
        <v>0</v>
      </c>
      <c r="BG1167" s="13">
        <v>0</v>
      </c>
      <c r="BH1167" s="13">
        <v>0</v>
      </c>
      <c r="BI1167" s="11">
        <v>0</v>
      </c>
      <c r="BJ1167" s="8">
        <v>0</v>
      </c>
      <c r="BK1167" s="8">
        <v>0</v>
      </c>
      <c r="BL1167" s="8">
        <v>0</v>
      </c>
      <c r="BM1167" s="8">
        <v>0</v>
      </c>
      <c r="BN1167" s="8">
        <v>0</v>
      </c>
      <c r="BO1167" s="8">
        <v>0</v>
      </c>
      <c r="BP1167" s="8">
        <v>0</v>
      </c>
      <c r="BQ1167" s="43">
        <v>0</v>
      </c>
    </row>
    <row r="1168" spans="1:69" s="325" customFormat="1" ht="20.100000000000001" customHeight="1">
      <c r="A1168" s="324"/>
      <c r="B1168" s="324"/>
      <c r="C1168" s="60">
        <v>63301001</v>
      </c>
      <c r="D1168" s="54" t="s">
        <v>2851</v>
      </c>
      <c r="E1168" s="84">
        <v>1</v>
      </c>
      <c r="F1168" s="55">
        <v>63021101</v>
      </c>
      <c r="G1168" s="60">
        <v>0</v>
      </c>
      <c r="H1168" s="61">
        <v>0</v>
      </c>
      <c r="I1168" s="60">
        <v>1</v>
      </c>
      <c r="J1168" s="55">
        <v>0</v>
      </c>
      <c r="K1168" s="60">
        <v>0</v>
      </c>
      <c r="L1168" s="55">
        <v>0</v>
      </c>
      <c r="M1168" s="55">
        <v>0</v>
      </c>
      <c r="N1168" s="55">
        <v>2</v>
      </c>
      <c r="O1168" s="55">
        <v>7</v>
      </c>
      <c r="P1168" s="55">
        <v>0.15</v>
      </c>
      <c r="Q1168" s="55">
        <v>0</v>
      </c>
      <c r="R1168" s="63">
        <v>0</v>
      </c>
      <c r="S1168" s="55">
        <v>0</v>
      </c>
      <c r="T1168" s="55">
        <v>1</v>
      </c>
      <c r="U1168" s="55">
        <v>1</v>
      </c>
      <c r="V1168" s="55">
        <v>0</v>
      </c>
      <c r="W1168" s="55">
        <v>0</v>
      </c>
      <c r="X1168" s="55">
        <v>0</v>
      </c>
      <c r="Y1168" s="55">
        <v>0</v>
      </c>
      <c r="Z1168" s="55">
        <v>0</v>
      </c>
      <c r="AA1168" s="55">
        <v>0</v>
      </c>
      <c r="AB1168" s="55">
        <v>0</v>
      </c>
      <c r="AC1168" s="55">
        <v>0</v>
      </c>
      <c r="AD1168" s="55">
        <v>0</v>
      </c>
      <c r="AE1168" s="55">
        <v>0</v>
      </c>
      <c r="AF1168" s="55">
        <v>0</v>
      </c>
      <c r="AG1168" s="63">
        <v>0</v>
      </c>
      <c r="AH1168" s="63">
        <v>0</v>
      </c>
      <c r="AI1168" s="63">
        <v>0</v>
      </c>
      <c r="AJ1168" s="63">
        <v>1.5</v>
      </c>
      <c r="AK1168" s="55">
        <v>0</v>
      </c>
      <c r="AL1168" s="55">
        <v>0</v>
      </c>
      <c r="AM1168" s="55">
        <v>0</v>
      </c>
      <c r="AN1168" s="60">
        <v>0</v>
      </c>
      <c r="AO1168" s="55">
        <v>3000</v>
      </c>
      <c r="AP1168" s="55">
        <v>0.1</v>
      </c>
      <c r="AQ1168" s="55">
        <v>0</v>
      </c>
      <c r="AR1168" s="63">
        <v>0</v>
      </c>
      <c r="AS1168" s="55" t="s">
        <v>160</v>
      </c>
      <c r="AT1168" s="54" t="s">
        <v>160</v>
      </c>
      <c r="AU1168" s="55" t="s">
        <v>358</v>
      </c>
      <c r="AV1168" s="60">
        <v>0</v>
      </c>
      <c r="AW1168" s="60">
        <v>0</v>
      </c>
      <c r="AX1168" s="54" t="s">
        <v>2751</v>
      </c>
      <c r="AY1168" s="315" t="s">
        <v>2845</v>
      </c>
      <c r="AZ1168" s="61">
        <v>0</v>
      </c>
      <c r="BA1168" s="61">
        <v>0</v>
      </c>
      <c r="BB1168" s="78" t="s">
        <v>2865</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20.100000000000001" customHeight="1">
      <c r="C1169" s="60">
        <v>63301002</v>
      </c>
      <c r="D1169" s="54" t="s">
        <v>494</v>
      </c>
      <c r="E1169" s="84">
        <v>1</v>
      </c>
      <c r="F1169" s="84">
        <v>0</v>
      </c>
      <c r="G1169" s="55">
        <v>0</v>
      </c>
      <c r="H1169" s="61">
        <v>0</v>
      </c>
      <c r="I1169" s="60">
        <v>1</v>
      </c>
      <c r="J1169" s="60">
        <v>0</v>
      </c>
      <c r="K1169" s="60">
        <v>0</v>
      </c>
      <c r="L1169" s="55">
        <v>0</v>
      </c>
      <c r="M1169" s="55">
        <v>0</v>
      </c>
      <c r="N1169" s="55">
        <v>2</v>
      </c>
      <c r="O1169" s="55">
        <v>1</v>
      </c>
      <c r="P1169" s="55">
        <v>0.2</v>
      </c>
      <c r="Q1169" s="55">
        <v>0</v>
      </c>
      <c r="R1169" s="63">
        <v>0</v>
      </c>
      <c r="S1169" s="55">
        <v>0</v>
      </c>
      <c r="T1169" s="55">
        <v>1</v>
      </c>
      <c r="U1169" s="84">
        <v>1</v>
      </c>
      <c r="V1169" s="55">
        <v>0</v>
      </c>
      <c r="W1169" s="55">
        <v>1</v>
      </c>
      <c r="X1169" s="55">
        <v>150</v>
      </c>
      <c r="Y1169" s="55">
        <v>1</v>
      </c>
      <c r="Z1169" s="55">
        <v>0</v>
      </c>
      <c r="AA1169" s="55">
        <v>0</v>
      </c>
      <c r="AB1169" s="55">
        <v>0</v>
      </c>
      <c r="AC1169" s="55">
        <v>1</v>
      </c>
      <c r="AD1169" s="55">
        <v>12</v>
      </c>
      <c r="AE1169" s="55">
        <v>2</v>
      </c>
      <c r="AF1169" s="55" t="s">
        <v>169</v>
      </c>
      <c r="AG1169" s="63">
        <v>0</v>
      </c>
      <c r="AH1169" s="63">
        <v>2</v>
      </c>
      <c r="AI1169" s="63">
        <v>0</v>
      </c>
      <c r="AJ1169" s="63">
        <v>1.5</v>
      </c>
      <c r="AK1169" s="55">
        <v>0</v>
      </c>
      <c r="AL1169" s="55">
        <v>0</v>
      </c>
      <c r="AM1169" s="55">
        <v>0</v>
      </c>
      <c r="AN1169" s="60">
        <v>0</v>
      </c>
      <c r="AO1169" s="55">
        <v>1600</v>
      </c>
      <c r="AP1169" s="55">
        <v>1</v>
      </c>
      <c r="AQ1169" s="55">
        <v>15</v>
      </c>
      <c r="AR1169" s="294">
        <v>0</v>
      </c>
      <c r="AS1169" s="286" t="s">
        <v>2843</v>
      </c>
      <c r="AT1169" s="54" t="s">
        <v>2762</v>
      </c>
      <c r="AU1169" s="55" t="s">
        <v>171</v>
      </c>
      <c r="AV1169" s="60">
        <v>10000011</v>
      </c>
      <c r="AW1169" s="60">
        <v>77005105</v>
      </c>
      <c r="AX1169" s="54" t="s">
        <v>172</v>
      </c>
      <c r="AY1169" s="55">
        <v>0</v>
      </c>
      <c r="AZ1169" s="61">
        <v>0</v>
      </c>
      <c r="BA1169" s="61">
        <v>0</v>
      </c>
      <c r="BB1169" s="78" t="s">
        <v>2788</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19.5" customHeight="1">
      <c r="A1170" s="324"/>
      <c r="B1170" s="324"/>
      <c r="C1170" s="60">
        <v>63302001</v>
      </c>
      <c r="D1170" s="54" t="s">
        <v>2852</v>
      </c>
      <c r="E1170" s="60">
        <v>1</v>
      </c>
      <c r="F1170" s="60">
        <v>0</v>
      </c>
      <c r="G1170" s="60">
        <v>0</v>
      </c>
      <c r="H1170" s="61">
        <v>0</v>
      </c>
      <c r="I1170" s="60">
        <v>1</v>
      </c>
      <c r="J1170" s="60">
        <v>0</v>
      </c>
      <c r="K1170" s="60">
        <v>0</v>
      </c>
      <c r="L1170" s="55">
        <v>0</v>
      </c>
      <c r="M1170" s="55">
        <v>0</v>
      </c>
      <c r="N1170" s="55">
        <v>2</v>
      </c>
      <c r="O1170" s="55">
        <v>16</v>
      </c>
      <c r="P1170" s="55">
        <v>3</v>
      </c>
      <c r="Q1170" s="55">
        <v>0</v>
      </c>
      <c r="R1170" s="63">
        <v>0</v>
      </c>
      <c r="S1170" s="55">
        <v>0</v>
      </c>
      <c r="T1170" s="55">
        <v>1</v>
      </c>
      <c r="U1170" s="55">
        <v>2</v>
      </c>
      <c r="V1170" s="55">
        <v>0</v>
      </c>
      <c r="W1170" s="55">
        <v>0</v>
      </c>
      <c r="X1170" s="55">
        <v>0</v>
      </c>
      <c r="Y1170" s="55">
        <v>1</v>
      </c>
      <c r="Z1170" s="55">
        <v>0</v>
      </c>
      <c r="AA1170" s="55">
        <v>0</v>
      </c>
      <c r="AB1170" s="55">
        <v>0</v>
      </c>
      <c r="AC1170" s="55">
        <v>0</v>
      </c>
      <c r="AD1170" s="55">
        <v>0</v>
      </c>
      <c r="AE1170" s="55">
        <v>1</v>
      </c>
      <c r="AF1170" s="55">
        <v>1</v>
      </c>
      <c r="AG1170" s="63">
        <v>7</v>
      </c>
      <c r="AH1170" s="63">
        <v>1</v>
      </c>
      <c r="AI1170" s="63">
        <v>0</v>
      </c>
      <c r="AJ1170" s="63">
        <v>3</v>
      </c>
      <c r="AK1170" s="55">
        <v>0</v>
      </c>
      <c r="AL1170" s="55">
        <v>0</v>
      </c>
      <c r="AM1170" s="55">
        <v>0</v>
      </c>
      <c r="AN1170" s="60">
        <v>0</v>
      </c>
      <c r="AO1170" s="55">
        <v>500</v>
      </c>
      <c r="AP1170" s="55">
        <v>0.1</v>
      </c>
      <c r="AQ1170" s="55">
        <v>0</v>
      </c>
      <c r="AR1170" s="63">
        <v>0</v>
      </c>
      <c r="AS1170" s="286" t="s">
        <v>2842</v>
      </c>
      <c r="AT1170" s="59" t="s">
        <v>160</v>
      </c>
      <c r="AU1170" s="55" t="s">
        <v>351</v>
      </c>
      <c r="AV1170" s="60">
        <v>0</v>
      </c>
      <c r="AW1170" s="60">
        <v>0</v>
      </c>
      <c r="AX1170" s="54" t="s">
        <v>162</v>
      </c>
      <c r="AY1170" s="55">
        <v>0</v>
      </c>
      <c r="AZ1170" s="61">
        <v>0</v>
      </c>
      <c r="BA1170" s="61">
        <v>0</v>
      </c>
      <c r="BB1170" s="78" t="s">
        <v>2803</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63303001</v>
      </c>
      <c r="D1171" s="54" t="s">
        <v>2853</v>
      </c>
      <c r="E1171" s="84">
        <v>1</v>
      </c>
      <c r="F1171" s="55">
        <v>63021101</v>
      </c>
      <c r="G1171" s="60">
        <v>0</v>
      </c>
      <c r="H1171" s="61">
        <v>0</v>
      </c>
      <c r="I1171" s="60">
        <v>1</v>
      </c>
      <c r="J1171" s="55">
        <v>0</v>
      </c>
      <c r="K1171" s="60">
        <v>0</v>
      </c>
      <c r="L1171" s="55">
        <v>0</v>
      </c>
      <c r="M1171" s="55">
        <v>0</v>
      </c>
      <c r="N1171" s="55">
        <v>1</v>
      </c>
      <c r="O1171" s="55">
        <v>1</v>
      </c>
      <c r="P1171" s="55">
        <v>0.1</v>
      </c>
      <c r="Q1171" s="55">
        <v>0</v>
      </c>
      <c r="R1171" s="63">
        <v>0</v>
      </c>
      <c r="S1171" s="55">
        <v>0</v>
      </c>
      <c r="T1171" s="55">
        <v>1</v>
      </c>
      <c r="U1171" s="55">
        <v>1</v>
      </c>
      <c r="V1171" s="55">
        <v>0</v>
      </c>
      <c r="W1171" s="55">
        <v>0</v>
      </c>
      <c r="X1171" s="55">
        <v>0</v>
      </c>
      <c r="Y1171" s="55">
        <v>0</v>
      </c>
      <c r="Z1171" s="55">
        <v>0</v>
      </c>
      <c r="AA1171" s="55">
        <v>0</v>
      </c>
      <c r="AB1171" s="55">
        <v>0</v>
      </c>
      <c r="AC1171" s="55">
        <v>0</v>
      </c>
      <c r="AD1171" s="55">
        <v>24</v>
      </c>
      <c r="AE1171" s="55">
        <v>0</v>
      </c>
      <c r="AF1171" s="55">
        <v>0</v>
      </c>
      <c r="AG1171" s="63">
        <v>0</v>
      </c>
      <c r="AH1171" s="63">
        <v>0</v>
      </c>
      <c r="AI1171" s="63">
        <v>0</v>
      </c>
      <c r="AJ1171" s="63">
        <v>1.5</v>
      </c>
      <c r="AK1171" s="55">
        <v>0</v>
      </c>
      <c r="AL1171" s="55">
        <v>0</v>
      </c>
      <c r="AM1171" s="55">
        <v>0</v>
      </c>
      <c r="AN1171" s="60">
        <v>0</v>
      </c>
      <c r="AO1171" s="55">
        <v>3000</v>
      </c>
      <c r="AP1171" s="55">
        <v>0.1</v>
      </c>
      <c r="AQ1171" s="55">
        <v>0</v>
      </c>
      <c r="AR1171" s="63">
        <v>0</v>
      </c>
      <c r="AS1171" s="55" t="s">
        <v>160</v>
      </c>
      <c r="AT1171" s="54" t="s">
        <v>160</v>
      </c>
      <c r="AU1171" s="55" t="s">
        <v>358</v>
      </c>
      <c r="AV1171" s="60">
        <v>0</v>
      </c>
      <c r="AW1171" s="60">
        <v>0</v>
      </c>
      <c r="AX1171" s="54" t="s">
        <v>2751</v>
      </c>
      <c r="AY1171" s="315" t="s">
        <v>2847</v>
      </c>
      <c r="AZ1171" s="61">
        <v>0</v>
      </c>
      <c r="BA1171" s="61">
        <v>0</v>
      </c>
      <c r="BB1171" s="78" t="s">
        <v>2840</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63304001</v>
      </c>
      <c r="D1172" s="54" t="s">
        <v>2806</v>
      </c>
      <c r="E1172" s="84">
        <v>1</v>
      </c>
      <c r="F1172" s="55">
        <v>63021101</v>
      </c>
      <c r="G1172" s="60">
        <v>0</v>
      </c>
      <c r="H1172" s="61">
        <v>0</v>
      </c>
      <c r="I1172" s="60">
        <v>1</v>
      </c>
      <c r="J1172" s="55">
        <v>0</v>
      </c>
      <c r="K1172" s="60">
        <v>0</v>
      </c>
      <c r="L1172" s="55">
        <v>0</v>
      </c>
      <c r="M1172" s="55">
        <v>0</v>
      </c>
      <c r="N1172" s="55">
        <v>2</v>
      </c>
      <c r="O1172" s="55">
        <v>1</v>
      </c>
      <c r="P1172" s="55">
        <v>0.3</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0</v>
      </c>
      <c r="AF1172" s="55">
        <v>0</v>
      </c>
      <c r="AG1172" s="63">
        <v>0</v>
      </c>
      <c r="AH1172" s="63">
        <v>0</v>
      </c>
      <c r="AI1172" s="63">
        <v>0</v>
      </c>
      <c r="AJ1172" s="63">
        <v>1.5</v>
      </c>
      <c r="AK1172" s="55">
        <v>0</v>
      </c>
      <c r="AL1172" s="55">
        <v>0</v>
      </c>
      <c r="AM1172" s="55">
        <v>0</v>
      </c>
      <c r="AN1172" s="60">
        <v>0</v>
      </c>
      <c r="AO1172" s="55">
        <v>1000</v>
      </c>
      <c r="AP1172" s="55">
        <v>0</v>
      </c>
      <c r="AQ1172" s="55">
        <v>0</v>
      </c>
      <c r="AR1172" s="63">
        <v>95201001</v>
      </c>
      <c r="AS1172" s="55">
        <v>0</v>
      </c>
      <c r="AT1172" s="54" t="s">
        <v>160</v>
      </c>
      <c r="AU1172" s="55" t="s">
        <v>358</v>
      </c>
      <c r="AV1172" s="60">
        <v>0</v>
      </c>
      <c r="AW1172" s="60">
        <v>0</v>
      </c>
      <c r="AX1172" s="54" t="s">
        <v>2750</v>
      </c>
      <c r="AY1172" s="315">
        <v>0</v>
      </c>
      <c r="AZ1172" s="61">
        <v>0</v>
      </c>
      <c r="BA1172" s="61">
        <v>0</v>
      </c>
      <c r="BB1172" s="78" t="s">
        <v>2841</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20.100000000000001" customHeight="1">
      <c r="A1173" s="324"/>
      <c r="B1173" s="324"/>
      <c r="C1173" s="60">
        <v>63304002</v>
      </c>
      <c r="D1173" s="54" t="s">
        <v>2854</v>
      </c>
      <c r="E1173" s="84">
        <v>1</v>
      </c>
      <c r="F1173" s="55">
        <v>63021101</v>
      </c>
      <c r="G1173" s="60">
        <v>0</v>
      </c>
      <c r="H1173" s="61">
        <v>0</v>
      </c>
      <c r="I1173" s="60">
        <v>1</v>
      </c>
      <c r="J1173" s="55">
        <v>0</v>
      </c>
      <c r="K1173" s="60">
        <v>0</v>
      </c>
      <c r="L1173" s="55">
        <v>0</v>
      </c>
      <c r="M1173" s="55">
        <v>0</v>
      </c>
      <c r="N1173" s="55">
        <v>2</v>
      </c>
      <c r="O1173" s="55">
        <v>16</v>
      </c>
      <c r="P1173" s="55">
        <v>5</v>
      </c>
      <c r="Q1173" s="55">
        <v>0</v>
      </c>
      <c r="R1173" s="63">
        <v>0</v>
      </c>
      <c r="S1173" s="55">
        <v>0</v>
      </c>
      <c r="T1173" s="55">
        <v>1</v>
      </c>
      <c r="U1173" s="55">
        <v>1</v>
      </c>
      <c r="V1173" s="55">
        <v>0</v>
      </c>
      <c r="W1173" s="55">
        <v>0</v>
      </c>
      <c r="X1173" s="55">
        <v>0</v>
      </c>
      <c r="Y1173" s="55">
        <v>0</v>
      </c>
      <c r="Z1173" s="55">
        <v>0</v>
      </c>
      <c r="AA1173" s="55">
        <v>0</v>
      </c>
      <c r="AB1173" s="55">
        <v>0</v>
      </c>
      <c r="AC1173" s="55">
        <v>0</v>
      </c>
      <c r="AD1173" s="55">
        <v>0</v>
      </c>
      <c r="AE1173" s="55">
        <v>1</v>
      </c>
      <c r="AF1173" s="55">
        <v>1</v>
      </c>
      <c r="AG1173" s="63">
        <v>7</v>
      </c>
      <c r="AH1173" s="63">
        <v>1</v>
      </c>
      <c r="AI1173" s="63">
        <v>0</v>
      </c>
      <c r="AJ1173" s="63">
        <v>1.5</v>
      </c>
      <c r="AK1173" s="55">
        <v>0</v>
      </c>
      <c r="AL1173" s="55">
        <v>0</v>
      </c>
      <c r="AM1173" s="55">
        <v>0</v>
      </c>
      <c r="AN1173" s="60">
        <v>0</v>
      </c>
      <c r="AO1173" s="55">
        <v>1000</v>
      </c>
      <c r="AP1173" s="55">
        <v>0</v>
      </c>
      <c r="AQ1173" s="55">
        <v>0</v>
      </c>
      <c r="AR1173" s="63">
        <v>0</v>
      </c>
      <c r="AS1173" s="55">
        <v>95201002</v>
      </c>
      <c r="AT1173" s="54" t="s">
        <v>160</v>
      </c>
      <c r="AU1173" s="55" t="s">
        <v>358</v>
      </c>
      <c r="AV1173" s="60">
        <v>0</v>
      </c>
      <c r="AW1173" s="60">
        <v>0</v>
      </c>
      <c r="AX1173" s="54" t="s">
        <v>2750</v>
      </c>
      <c r="AY1173" s="315">
        <v>0</v>
      </c>
      <c r="AZ1173" s="61">
        <v>0</v>
      </c>
      <c r="BA1173" s="61">
        <v>0</v>
      </c>
      <c r="BB1173" s="78" t="s">
        <v>2855</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63304003</v>
      </c>
      <c r="D1174" s="54" t="s">
        <v>2856</v>
      </c>
      <c r="E1174" s="60">
        <v>1</v>
      </c>
      <c r="F1174" s="60">
        <v>0</v>
      </c>
      <c r="G1174" s="60">
        <v>0</v>
      </c>
      <c r="H1174" s="61">
        <v>0</v>
      </c>
      <c r="I1174" s="60">
        <v>1</v>
      </c>
      <c r="J1174" s="60">
        <v>0</v>
      </c>
      <c r="K1174" s="60">
        <v>0</v>
      </c>
      <c r="L1174" s="55">
        <v>0</v>
      </c>
      <c r="M1174" s="55">
        <v>0</v>
      </c>
      <c r="N1174" s="55">
        <v>2</v>
      </c>
      <c r="O1174" s="55">
        <v>3</v>
      </c>
      <c r="P1174" s="55">
        <v>0.3</v>
      </c>
      <c r="Q1174" s="55">
        <v>0</v>
      </c>
      <c r="R1174" s="63">
        <v>1</v>
      </c>
      <c r="S1174" s="55">
        <v>0</v>
      </c>
      <c r="T1174" s="55">
        <v>1</v>
      </c>
      <c r="U1174" s="55">
        <v>2</v>
      </c>
      <c r="V1174" s="55">
        <v>0</v>
      </c>
      <c r="W1174" s="55">
        <v>1.2</v>
      </c>
      <c r="X1174" s="55">
        <v>0</v>
      </c>
      <c r="Y1174" s="55">
        <v>1</v>
      </c>
      <c r="Z1174" s="55">
        <v>0</v>
      </c>
      <c r="AA1174" s="55">
        <v>0</v>
      </c>
      <c r="AB1174" s="55">
        <v>1</v>
      </c>
      <c r="AC1174" s="55">
        <v>1</v>
      </c>
      <c r="AD1174" s="55">
        <v>4</v>
      </c>
      <c r="AE1174" s="55">
        <v>1</v>
      </c>
      <c r="AF1174" s="55">
        <v>3</v>
      </c>
      <c r="AG1174" s="63">
        <v>0</v>
      </c>
      <c r="AH1174" s="63">
        <v>1</v>
      </c>
      <c r="AI1174" s="63">
        <v>0</v>
      </c>
      <c r="AJ1174" s="63">
        <v>3</v>
      </c>
      <c r="AK1174" s="55">
        <v>0</v>
      </c>
      <c r="AL1174" s="55">
        <v>0</v>
      </c>
      <c r="AM1174" s="55">
        <v>0</v>
      </c>
      <c r="AN1174" s="55">
        <v>0</v>
      </c>
      <c r="AO1174" s="55">
        <v>500</v>
      </c>
      <c r="AP1174" s="55">
        <v>0.3</v>
      </c>
      <c r="AQ1174" s="55">
        <v>0</v>
      </c>
      <c r="AR1174" s="63">
        <v>0</v>
      </c>
      <c r="AS1174" s="286" t="s">
        <v>2858</v>
      </c>
      <c r="AT1174" s="59" t="s">
        <v>160</v>
      </c>
      <c r="AU1174" s="55" t="s">
        <v>351</v>
      </c>
      <c r="AV1174" s="60">
        <v>0</v>
      </c>
      <c r="AW1174" s="60">
        <v>77005401</v>
      </c>
      <c r="AX1174" s="54" t="s">
        <v>162</v>
      </c>
      <c r="AY1174" s="55">
        <v>0</v>
      </c>
      <c r="AZ1174" s="61">
        <v>0</v>
      </c>
      <c r="BA1174" s="61">
        <v>0</v>
      </c>
      <c r="BB1174" s="78" t="s">
        <v>2857</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63304004</v>
      </c>
      <c r="D1175" s="54" t="s">
        <v>2860</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95201004</v>
      </c>
      <c r="AS1175" s="286">
        <v>0</v>
      </c>
      <c r="AT1175" s="59" t="s">
        <v>160</v>
      </c>
      <c r="AU1175" s="55" t="s">
        <v>351</v>
      </c>
      <c r="AV1175" s="60">
        <v>0</v>
      </c>
      <c r="AW1175" s="60">
        <v>0</v>
      </c>
      <c r="AX1175" s="54" t="s">
        <v>162</v>
      </c>
      <c r="AY1175" s="55">
        <v>0</v>
      </c>
      <c r="AZ1175" s="61">
        <v>0</v>
      </c>
      <c r="BA1175" s="61">
        <v>0</v>
      </c>
      <c r="BB1175" s="78" t="s">
        <v>2859</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19.5" customHeight="1">
      <c r="C1176" s="60">
        <v>63304005</v>
      </c>
      <c r="D1176" s="54" t="s">
        <v>2861</v>
      </c>
      <c r="E1176" s="60">
        <v>1</v>
      </c>
      <c r="F1176" s="60">
        <v>0</v>
      </c>
      <c r="G1176" s="60">
        <v>0</v>
      </c>
      <c r="H1176" s="61">
        <v>0</v>
      </c>
      <c r="I1176" s="60">
        <v>1</v>
      </c>
      <c r="J1176" s="60">
        <v>0</v>
      </c>
      <c r="K1176" s="60">
        <v>0</v>
      </c>
      <c r="L1176" s="55">
        <v>0</v>
      </c>
      <c r="M1176" s="55">
        <v>0</v>
      </c>
      <c r="N1176" s="55">
        <v>2</v>
      </c>
      <c r="O1176" s="55">
        <v>3</v>
      </c>
      <c r="P1176" s="55">
        <v>1</v>
      </c>
      <c r="Q1176" s="55">
        <v>1</v>
      </c>
      <c r="R1176" s="63">
        <v>1</v>
      </c>
      <c r="S1176" s="55">
        <v>0</v>
      </c>
      <c r="T1176" s="55">
        <v>1</v>
      </c>
      <c r="U1176" s="55">
        <v>2</v>
      </c>
      <c r="V1176" s="55">
        <v>0</v>
      </c>
      <c r="W1176" s="55">
        <v>0</v>
      </c>
      <c r="X1176" s="55">
        <v>0</v>
      </c>
      <c r="Y1176" s="55">
        <v>1</v>
      </c>
      <c r="Z1176" s="55">
        <v>0</v>
      </c>
      <c r="AA1176" s="55">
        <v>0</v>
      </c>
      <c r="AB1176" s="55">
        <v>1</v>
      </c>
      <c r="AC1176" s="55">
        <v>1</v>
      </c>
      <c r="AD1176" s="55">
        <v>0</v>
      </c>
      <c r="AE1176" s="55">
        <v>1</v>
      </c>
      <c r="AF1176" s="55">
        <v>3</v>
      </c>
      <c r="AG1176" s="63">
        <v>0</v>
      </c>
      <c r="AH1176" s="63">
        <v>1</v>
      </c>
      <c r="AI1176" s="63">
        <v>0</v>
      </c>
      <c r="AJ1176" s="63">
        <v>3</v>
      </c>
      <c r="AK1176" s="55">
        <v>0</v>
      </c>
      <c r="AL1176" s="55">
        <v>0</v>
      </c>
      <c r="AM1176" s="55">
        <v>0</v>
      </c>
      <c r="AN1176" s="55">
        <v>0</v>
      </c>
      <c r="AO1176" s="55">
        <v>500</v>
      </c>
      <c r="AP1176" s="55">
        <v>0</v>
      </c>
      <c r="AQ1176" s="55">
        <v>0</v>
      </c>
      <c r="AR1176" s="63">
        <v>95201005</v>
      </c>
      <c r="AS1176" s="286">
        <v>0</v>
      </c>
      <c r="AT1176" s="59" t="s">
        <v>160</v>
      </c>
      <c r="AU1176" s="55" t="s">
        <v>351</v>
      </c>
      <c r="AV1176" s="60">
        <v>0</v>
      </c>
      <c r="AW1176" s="60">
        <v>0</v>
      </c>
      <c r="AX1176" s="54" t="s">
        <v>162</v>
      </c>
      <c r="AY1176" s="55">
        <v>0</v>
      </c>
      <c r="AZ1176" s="61">
        <v>0</v>
      </c>
      <c r="BA1176" s="61">
        <v>0</v>
      </c>
      <c r="BB1176" s="78" t="s">
        <v>2862</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s="325" customFormat="1" ht="20.100000000000001" customHeight="1">
      <c r="A1177" s="324"/>
      <c r="B1177" s="324"/>
      <c r="C1177" s="60">
        <v>63304006</v>
      </c>
      <c r="D1177" s="54" t="s">
        <v>2863</v>
      </c>
      <c r="E1177" s="84">
        <v>1</v>
      </c>
      <c r="F1177" s="55">
        <v>63021101</v>
      </c>
      <c r="G1177" s="60">
        <v>0</v>
      </c>
      <c r="H1177" s="61">
        <v>0</v>
      </c>
      <c r="I1177" s="60">
        <v>1</v>
      </c>
      <c r="J1177" s="55">
        <v>0</v>
      </c>
      <c r="K1177" s="60">
        <v>0</v>
      </c>
      <c r="L1177" s="55">
        <v>0</v>
      </c>
      <c r="M1177" s="55">
        <v>0</v>
      </c>
      <c r="N1177" s="55">
        <v>2</v>
      </c>
      <c r="O1177" s="55">
        <v>1</v>
      </c>
      <c r="P1177" s="55">
        <v>1</v>
      </c>
      <c r="Q1177" s="55">
        <v>0</v>
      </c>
      <c r="R1177" s="63">
        <v>0</v>
      </c>
      <c r="S1177" s="55">
        <v>0</v>
      </c>
      <c r="T1177" s="55">
        <v>1</v>
      </c>
      <c r="U1177" s="55">
        <v>1</v>
      </c>
      <c r="V1177" s="55">
        <v>0</v>
      </c>
      <c r="W1177" s="55">
        <v>0</v>
      </c>
      <c r="X1177" s="55">
        <v>0</v>
      </c>
      <c r="Y1177" s="55">
        <v>0</v>
      </c>
      <c r="Z1177" s="55">
        <v>0</v>
      </c>
      <c r="AA1177" s="55">
        <v>0</v>
      </c>
      <c r="AB1177" s="55">
        <v>0</v>
      </c>
      <c r="AC1177" s="55">
        <v>0</v>
      </c>
      <c r="AD1177" s="55">
        <v>0</v>
      </c>
      <c r="AE1177" s="55">
        <v>1</v>
      </c>
      <c r="AF1177" s="55">
        <v>1</v>
      </c>
      <c r="AG1177" s="63">
        <v>0</v>
      </c>
      <c r="AH1177" s="63">
        <v>1</v>
      </c>
      <c r="AI1177" s="63">
        <v>0</v>
      </c>
      <c r="AJ1177" s="63">
        <v>1.5</v>
      </c>
      <c r="AK1177" s="55">
        <v>0</v>
      </c>
      <c r="AL1177" s="55">
        <v>0</v>
      </c>
      <c r="AM1177" s="55">
        <v>0</v>
      </c>
      <c r="AN1177" s="60">
        <v>0</v>
      </c>
      <c r="AO1177" s="55">
        <v>500</v>
      </c>
      <c r="AP1177" s="55">
        <v>0</v>
      </c>
      <c r="AQ1177" s="55">
        <v>0</v>
      </c>
      <c r="AR1177" s="294" t="s">
        <v>2864</v>
      </c>
      <c r="AS1177" s="55">
        <v>0</v>
      </c>
      <c r="AT1177" s="54" t="s">
        <v>160</v>
      </c>
      <c r="AU1177" s="55" t="s">
        <v>358</v>
      </c>
      <c r="AV1177" s="60">
        <v>0</v>
      </c>
      <c r="AW1177" s="60">
        <v>0</v>
      </c>
      <c r="AX1177" s="54" t="s">
        <v>2750</v>
      </c>
      <c r="AY1177" s="315">
        <v>0</v>
      </c>
      <c r="AZ1177" s="61">
        <v>0</v>
      </c>
      <c r="BA1177" s="61">
        <v>0</v>
      </c>
      <c r="BB1177" s="78" t="s">
        <v>2855</v>
      </c>
      <c r="BC1177" s="55">
        <v>0</v>
      </c>
      <c r="BD1177" s="55">
        <v>0</v>
      </c>
      <c r="BE1177" s="55">
        <v>0</v>
      </c>
      <c r="BF1177" s="55">
        <v>0</v>
      </c>
      <c r="BG1177" s="55">
        <v>0</v>
      </c>
      <c r="BH1177" s="55">
        <v>0</v>
      </c>
      <c r="BI1177" s="84">
        <v>0</v>
      </c>
      <c r="BJ1177" s="63">
        <v>0</v>
      </c>
      <c r="BK1177" s="63">
        <v>0</v>
      </c>
      <c r="BL1177" s="63">
        <v>0</v>
      </c>
      <c r="BM1177" s="63">
        <v>0</v>
      </c>
      <c r="BN1177" s="63">
        <v>0</v>
      </c>
      <c r="BO1177" s="63">
        <v>0</v>
      </c>
      <c r="BP1177" s="63">
        <v>0</v>
      </c>
      <c r="BQ1177" s="63">
        <v>0</v>
      </c>
    </row>
    <row r="1178" spans="1:69" ht="20.100000000000001" customHeight="1">
      <c r="C1178" s="16">
        <v>64000001</v>
      </c>
      <c r="D1178" s="17" t="s">
        <v>299</v>
      </c>
      <c r="E1178" s="16">
        <v>1</v>
      </c>
      <c r="F1178" s="16">
        <v>10041</v>
      </c>
      <c r="G1178" s="16">
        <v>0</v>
      </c>
      <c r="H1178" s="15">
        <v>0</v>
      </c>
      <c r="I1178" s="16">
        <v>1</v>
      </c>
      <c r="J1178" s="16">
        <v>0</v>
      </c>
      <c r="K1178" s="13">
        <v>0</v>
      </c>
      <c r="L1178" s="16">
        <v>0</v>
      </c>
      <c r="M1178" s="16">
        <v>0</v>
      </c>
      <c r="N1178" s="16">
        <v>2</v>
      </c>
      <c r="O1178" s="16">
        <v>1</v>
      </c>
      <c r="P1178" s="16">
        <v>0.5</v>
      </c>
      <c r="Q1178" s="16">
        <v>0</v>
      </c>
      <c r="R1178" s="8">
        <v>0</v>
      </c>
      <c r="S1178" s="15">
        <v>0</v>
      </c>
      <c r="T1178" s="13">
        <v>1</v>
      </c>
      <c r="U1178" s="16">
        <v>2</v>
      </c>
      <c r="V1178" s="16">
        <v>0</v>
      </c>
      <c r="W1178" s="16">
        <v>0</v>
      </c>
      <c r="X1178" s="16">
        <v>0</v>
      </c>
      <c r="Y1178" s="16">
        <v>0</v>
      </c>
      <c r="Z1178" s="16">
        <v>0</v>
      </c>
      <c r="AA1178" s="16">
        <v>0</v>
      </c>
      <c r="AB1178" s="13">
        <v>1</v>
      </c>
      <c r="AC1178" s="16">
        <v>0</v>
      </c>
      <c r="AD1178" s="16">
        <v>18</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90600010</v>
      </c>
      <c r="AS1178" s="16" t="s">
        <v>160</v>
      </c>
      <c r="AT1178" s="17" t="s">
        <v>161</v>
      </c>
      <c r="AU1178" s="16" t="s">
        <v>986</v>
      </c>
      <c r="AV1178" s="16">
        <v>0</v>
      </c>
      <c r="AW1178" s="16">
        <v>40000003</v>
      </c>
      <c r="AX1178" s="17" t="s">
        <v>162</v>
      </c>
      <c r="AY1178" s="17" t="s">
        <v>160</v>
      </c>
      <c r="AZ1178" s="15">
        <v>0</v>
      </c>
      <c r="BA1178" s="15">
        <v>0</v>
      </c>
      <c r="BB1178" s="73" t="s">
        <v>1331</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64000002</v>
      </c>
      <c r="D1179" s="17" t="s">
        <v>1167</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3">
        <v>0</v>
      </c>
      <c r="AO1179" s="16">
        <v>1000</v>
      </c>
      <c r="AP1179" s="16">
        <v>0</v>
      </c>
      <c r="AQ1179" s="16">
        <v>0</v>
      </c>
      <c r="AR1179" s="8">
        <v>90600020</v>
      </c>
      <c r="AS1179" s="16" t="s">
        <v>160</v>
      </c>
      <c r="AT1179" s="17" t="s">
        <v>161</v>
      </c>
      <c r="AU1179" s="16" t="s">
        <v>986</v>
      </c>
      <c r="AV1179" s="16">
        <v>0</v>
      </c>
      <c r="AW1179" s="16">
        <v>0</v>
      </c>
      <c r="AX1179" s="17" t="s">
        <v>162</v>
      </c>
      <c r="AY1179" s="17" t="s">
        <v>160</v>
      </c>
      <c r="AZ1179" s="15">
        <v>0</v>
      </c>
      <c r="BA1179" s="15">
        <v>0</v>
      </c>
      <c r="BB1179" s="73" t="s">
        <v>1332</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64000003</v>
      </c>
      <c r="D1180" s="17" t="s">
        <v>1333</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90600030</v>
      </c>
      <c r="AS1180" s="16" t="s">
        <v>160</v>
      </c>
      <c r="AT1180" s="17" t="s">
        <v>161</v>
      </c>
      <c r="AU1180" s="16" t="s">
        <v>986</v>
      </c>
      <c r="AV1180" s="16">
        <v>0</v>
      </c>
      <c r="AW1180" s="16">
        <v>0</v>
      </c>
      <c r="AX1180" s="17" t="s">
        <v>162</v>
      </c>
      <c r="AY1180" s="17" t="s">
        <v>160</v>
      </c>
      <c r="AZ1180" s="15">
        <v>0</v>
      </c>
      <c r="BA1180" s="15">
        <v>0</v>
      </c>
      <c r="BB1180" s="73" t="s">
        <v>1334</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64000004</v>
      </c>
      <c r="D1181" s="17" t="s">
        <v>1335</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90600040</v>
      </c>
      <c r="AS1181" s="16" t="s">
        <v>160</v>
      </c>
      <c r="AT1181" s="17" t="s">
        <v>161</v>
      </c>
      <c r="AU1181" s="16" t="s">
        <v>986</v>
      </c>
      <c r="AV1181" s="16">
        <v>0</v>
      </c>
      <c r="AW1181" s="16">
        <v>0</v>
      </c>
      <c r="AX1181" s="17" t="s">
        <v>162</v>
      </c>
      <c r="AY1181" s="17" t="s">
        <v>160</v>
      </c>
      <c r="AZ1181" s="15">
        <v>0</v>
      </c>
      <c r="BA1181" s="15">
        <v>0</v>
      </c>
      <c r="BB1181" s="73" t="s">
        <v>1336</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64000005</v>
      </c>
      <c r="D1182" s="17" t="s">
        <v>371</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90600050</v>
      </c>
      <c r="AS1182" s="16" t="s">
        <v>160</v>
      </c>
      <c r="AT1182" s="17" t="s">
        <v>161</v>
      </c>
      <c r="AU1182" s="16" t="s">
        <v>986</v>
      </c>
      <c r="AV1182" s="16">
        <v>0</v>
      </c>
      <c r="AW1182" s="16">
        <v>0</v>
      </c>
      <c r="AX1182" s="17" t="s">
        <v>162</v>
      </c>
      <c r="AY1182" s="17" t="s">
        <v>160</v>
      </c>
      <c r="AZ1182" s="15">
        <v>0</v>
      </c>
      <c r="BA1182" s="15">
        <v>0</v>
      </c>
      <c r="BB1182" s="73" t="s">
        <v>1337</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64000006</v>
      </c>
      <c r="D1183" s="17" t="s">
        <v>1338</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90600060</v>
      </c>
      <c r="AS1183" s="16" t="s">
        <v>160</v>
      </c>
      <c r="AT1183" s="17" t="s">
        <v>161</v>
      </c>
      <c r="AU1183" s="16" t="s">
        <v>986</v>
      </c>
      <c r="AV1183" s="16">
        <v>0</v>
      </c>
      <c r="AW1183" s="16">
        <v>0</v>
      </c>
      <c r="AX1183" s="17" t="s">
        <v>162</v>
      </c>
      <c r="AY1183" s="17" t="s">
        <v>160</v>
      </c>
      <c r="AZ1183" s="15">
        <v>0</v>
      </c>
      <c r="BA1183" s="15">
        <v>0</v>
      </c>
      <c r="BB1183" s="73" t="s">
        <v>1339</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64000007</v>
      </c>
      <c r="D1184" s="17" t="s">
        <v>1340</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90600070</v>
      </c>
      <c r="AS1184" s="16" t="s">
        <v>160</v>
      </c>
      <c r="AT1184" s="17" t="s">
        <v>161</v>
      </c>
      <c r="AU1184" s="16" t="s">
        <v>986</v>
      </c>
      <c r="AV1184" s="16">
        <v>0</v>
      </c>
      <c r="AW1184" s="16">
        <v>0</v>
      </c>
      <c r="AX1184" s="17" t="s">
        <v>162</v>
      </c>
      <c r="AY1184" s="17" t="s">
        <v>160</v>
      </c>
      <c r="AZ1184" s="15">
        <v>0</v>
      </c>
      <c r="BA1184" s="15">
        <v>0</v>
      </c>
      <c r="BB1184" s="73" t="s">
        <v>1341</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64000008</v>
      </c>
      <c r="D1185" s="17" t="s">
        <v>403</v>
      </c>
      <c r="E1185" s="16">
        <v>1</v>
      </c>
      <c r="F1185" s="16">
        <v>60010500</v>
      </c>
      <c r="G1185" s="16">
        <v>0</v>
      </c>
      <c r="H1185" s="15">
        <v>0</v>
      </c>
      <c r="I1185" s="16">
        <v>1</v>
      </c>
      <c r="J1185" s="16">
        <v>0</v>
      </c>
      <c r="K1185" s="13">
        <v>0</v>
      </c>
      <c r="L1185" s="16">
        <v>0</v>
      </c>
      <c r="M1185" s="16">
        <v>0</v>
      </c>
      <c r="N1185" s="16">
        <v>2</v>
      </c>
      <c r="O1185" s="16">
        <v>2</v>
      </c>
      <c r="P1185" s="16">
        <v>0.6</v>
      </c>
      <c r="Q1185" s="16">
        <v>0</v>
      </c>
      <c r="R1185" s="8">
        <v>0</v>
      </c>
      <c r="S1185" s="15">
        <v>0</v>
      </c>
      <c r="T1185" s="13">
        <v>1</v>
      </c>
      <c r="U1185" s="16">
        <v>2</v>
      </c>
      <c r="V1185" s="16">
        <v>0</v>
      </c>
      <c r="W1185" s="16">
        <v>0</v>
      </c>
      <c r="X1185" s="16">
        <v>0</v>
      </c>
      <c r="Y1185" s="16">
        <v>0</v>
      </c>
      <c r="Z1185" s="16">
        <v>0</v>
      </c>
      <c r="AA1185" s="16">
        <v>0</v>
      </c>
      <c r="AB1185" s="13">
        <v>1</v>
      </c>
      <c r="AC1185" s="16">
        <v>0</v>
      </c>
      <c r="AD1185" s="13">
        <v>99999</v>
      </c>
      <c r="AE1185" s="16">
        <v>0</v>
      </c>
      <c r="AF1185" s="16">
        <v>0</v>
      </c>
      <c r="AG1185" s="8">
        <v>2</v>
      </c>
      <c r="AH1185" s="8">
        <v>0</v>
      </c>
      <c r="AI1185" s="8">
        <v>0</v>
      </c>
      <c r="AJ1185" s="8">
        <v>0</v>
      </c>
      <c r="AK1185" s="16">
        <v>0</v>
      </c>
      <c r="AL1185" s="16">
        <v>0</v>
      </c>
      <c r="AM1185" s="16">
        <v>0</v>
      </c>
      <c r="AN1185" s="16">
        <v>0</v>
      </c>
      <c r="AO1185" s="16">
        <v>1000</v>
      </c>
      <c r="AP1185" s="16">
        <v>0</v>
      </c>
      <c r="AQ1185" s="16">
        <v>0</v>
      </c>
      <c r="AR1185" s="8">
        <v>0</v>
      </c>
      <c r="AS1185" s="16" t="s">
        <v>160</v>
      </c>
      <c r="AT1185" s="17" t="s">
        <v>161</v>
      </c>
      <c r="AU1185" s="16" t="s">
        <v>986</v>
      </c>
      <c r="AV1185" s="16">
        <v>0</v>
      </c>
      <c r="AW1185" s="16">
        <v>0</v>
      </c>
      <c r="AX1185" s="17" t="s">
        <v>162</v>
      </c>
      <c r="AY1185" s="17" t="s">
        <v>160</v>
      </c>
      <c r="AZ1185" s="15">
        <v>0</v>
      </c>
      <c r="BA1185" s="15">
        <v>0</v>
      </c>
      <c r="BB1185" s="73" t="s">
        <v>1342</v>
      </c>
      <c r="BC1185" s="16">
        <v>0</v>
      </c>
      <c r="BD1185" s="13">
        <v>0</v>
      </c>
      <c r="BE1185" s="16">
        <v>0</v>
      </c>
      <c r="BF1185" s="16">
        <v>0</v>
      </c>
      <c r="BG1185" s="16">
        <v>0</v>
      </c>
      <c r="BH1185" s="16">
        <v>0</v>
      </c>
      <c r="BI1185" s="11">
        <v>0</v>
      </c>
      <c r="BJ1185" s="8">
        <v>0</v>
      </c>
      <c r="BK1185" s="8">
        <v>0</v>
      </c>
      <c r="BL1185" s="8">
        <v>0</v>
      </c>
      <c r="BM1185" s="8">
        <v>0</v>
      </c>
      <c r="BN1185" s="8">
        <v>0</v>
      </c>
      <c r="BO1185" s="8">
        <v>0</v>
      </c>
      <c r="BP1185" s="8">
        <v>0</v>
      </c>
      <c r="BQ1185" s="43">
        <v>0</v>
      </c>
    </row>
    <row r="1186" spans="3:69" ht="20.100000000000001" customHeight="1">
      <c r="C1186" s="16">
        <v>64100001</v>
      </c>
      <c r="D1186" s="17" t="s">
        <v>1343</v>
      </c>
      <c r="E1186" s="13">
        <v>1</v>
      </c>
      <c r="F1186" s="8">
        <v>0</v>
      </c>
      <c r="G1186" s="16">
        <v>0</v>
      </c>
      <c r="H1186" s="8">
        <v>0</v>
      </c>
      <c r="I1186" s="13">
        <v>0</v>
      </c>
      <c r="J1186" s="16">
        <v>0</v>
      </c>
      <c r="K1186" s="13">
        <v>0</v>
      </c>
      <c r="L1186" s="8">
        <v>0</v>
      </c>
      <c r="M1186" s="8">
        <v>0</v>
      </c>
      <c r="N1186" s="16">
        <v>2</v>
      </c>
      <c r="O1186" s="16">
        <v>3</v>
      </c>
      <c r="P1186" s="16">
        <v>0.05</v>
      </c>
      <c r="Q1186" s="8">
        <v>0</v>
      </c>
      <c r="R1186" s="8">
        <v>0</v>
      </c>
      <c r="S1186" s="8">
        <v>0</v>
      </c>
      <c r="T1186" s="13">
        <v>1</v>
      </c>
      <c r="U1186" s="8">
        <v>2</v>
      </c>
      <c r="V1186" s="8">
        <v>0</v>
      </c>
      <c r="W1186" s="16">
        <v>0</v>
      </c>
      <c r="X1186" s="16">
        <v>0</v>
      </c>
      <c r="Y1186" s="8">
        <v>0</v>
      </c>
      <c r="Z1186" s="8">
        <v>0</v>
      </c>
      <c r="AA1186" s="8">
        <v>0</v>
      </c>
      <c r="AB1186" s="16">
        <v>0</v>
      </c>
      <c r="AC1186" s="8">
        <v>0</v>
      </c>
      <c r="AD1186" s="16">
        <v>1</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90610011</v>
      </c>
      <c r="AT1186" s="9" t="s">
        <v>199</v>
      </c>
      <c r="AU1186" s="8" t="s">
        <v>1003</v>
      </c>
      <c r="AV1186" s="8" t="s">
        <v>160</v>
      </c>
      <c r="AW1186" s="8">
        <v>0</v>
      </c>
      <c r="AX1186" s="9" t="s">
        <v>162</v>
      </c>
      <c r="AY1186" s="8">
        <v>0</v>
      </c>
      <c r="AZ1186" s="8">
        <v>0</v>
      </c>
      <c r="BA1186" s="8">
        <v>0</v>
      </c>
      <c r="BB1186" s="34" t="s">
        <v>1344</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64100002</v>
      </c>
      <c r="D1187" s="17" t="s">
        <v>1345</v>
      </c>
      <c r="E1187" s="13">
        <v>1</v>
      </c>
      <c r="F1187" s="8">
        <v>0</v>
      </c>
      <c r="G1187" s="16">
        <v>0</v>
      </c>
      <c r="H1187" s="8">
        <v>0</v>
      </c>
      <c r="I1187" s="13">
        <v>0</v>
      </c>
      <c r="J1187" s="16">
        <v>0</v>
      </c>
      <c r="K1187" s="13">
        <v>0</v>
      </c>
      <c r="L1187" s="8">
        <v>0</v>
      </c>
      <c r="M1187" s="8">
        <v>0</v>
      </c>
      <c r="N1187" s="16">
        <v>2</v>
      </c>
      <c r="O1187" s="16">
        <v>1</v>
      </c>
      <c r="P1187" s="16">
        <v>1</v>
      </c>
      <c r="Q1187" s="8">
        <v>0</v>
      </c>
      <c r="R1187" s="8">
        <v>0</v>
      </c>
      <c r="S1187" s="8">
        <v>0</v>
      </c>
      <c r="T1187" s="13">
        <v>1</v>
      </c>
      <c r="U1187" s="8">
        <v>2</v>
      </c>
      <c r="V1187" s="8">
        <v>0</v>
      </c>
      <c r="W1187" s="16">
        <v>0</v>
      </c>
      <c r="X1187" s="16">
        <v>0</v>
      </c>
      <c r="Y1187" s="8">
        <v>0</v>
      </c>
      <c r="Z1187" s="8">
        <v>0</v>
      </c>
      <c r="AA1187" s="8">
        <v>0</v>
      </c>
      <c r="AB1187" s="16">
        <v>0</v>
      </c>
      <c r="AC1187" s="8">
        <v>0</v>
      </c>
      <c r="AD1187" s="16">
        <v>30</v>
      </c>
      <c r="AE1187" s="8">
        <v>1</v>
      </c>
      <c r="AF1187" s="8">
        <v>3</v>
      </c>
      <c r="AG1187" s="8">
        <v>2</v>
      </c>
      <c r="AH1187" s="8">
        <v>1</v>
      </c>
      <c r="AI1187" s="8">
        <v>1</v>
      </c>
      <c r="AJ1187" s="8">
        <v>6</v>
      </c>
      <c r="AK1187" s="8">
        <v>0</v>
      </c>
      <c r="AL1187" s="8">
        <v>0</v>
      </c>
      <c r="AM1187" s="8">
        <v>0</v>
      </c>
      <c r="AN1187" s="16">
        <v>0</v>
      </c>
      <c r="AO1187" s="8">
        <v>3000</v>
      </c>
      <c r="AP1187" s="8">
        <v>0.1</v>
      </c>
      <c r="AQ1187" s="8">
        <v>0</v>
      </c>
      <c r="AR1187" s="8">
        <v>0</v>
      </c>
      <c r="AS1187" s="16">
        <v>90610021</v>
      </c>
      <c r="AT1187" s="9" t="s">
        <v>199</v>
      </c>
      <c r="AU1187" s="8" t="s">
        <v>1003</v>
      </c>
      <c r="AV1187" s="8" t="s">
        <v>160</v>
      </c>
      <c r="AW1187" s="8">
        <v>0</v>
      </c>
      <c r="AX1187" s="9" t="s">
        <v>162</v>
      </c>
      <c r="AY1187" s="8">
        <v>0</v>
      </c>
      <c r="AZ1187" s="8">
        <v>0</v>
      </c>
      <c r="BA1187" s="8">
        <v>0</v>
      </c>
      <c r="BB1187" s="34" t="s">
        <v>1344</v>
      </c>
      <c r="BC1187" s="8">
        <v>0</v>
      </c>
      <c r="BD1187" s="13">
        <v>0</v>
      </c>
      <c r="BE1187" s="8">
        <v>0</v>
      </c>
      <c r="BF1187" s="8">
        <v>0</v>
      </c>
      <c r="BG1187" s="8">
        <v>0</v>
      </c>
      <c r="BH1187" s="8">
        <v>0</v>
      </c>
      <c r="BI1187" s="11">
        <v>0</v>
      </c>
      <c r="BJ1187" s="8">
        <v>0</v>
      </c>
      <c r="BK1187" s="8">
        <v>0</v>
      </c>
      <c r="BL1187" s="8">
        <v>0</v>
      </c>
      <c r="BM1187" s="8">
        <v>0</v>
      </c>
      <c r="BN1187" s="8">
        <v>0</v>
      </c>
      <c r="BO1187" s="8">
        <v>0</v>
      </c>
      <c r="BP1187" s="8">
        <v>0</v>
      </c>
      <c r="BQ1187" s="43">
        <v>0</v>
      </c>
    </row>
    <row r="1188" spans="3:69" ht="20.100000000000001" customHeight="1">
      <c r="C1188" s="16">
        <v>64100003</v>
      </c>
      <c r="D1188" s="14" t="s">
        <v>1346</v>
      </c>
      <c r="E1188" s="16">
        <v>1</v>
      </c>
      <c r="F1188" s="8">
        <v>0</v>
      </c>
      <c r="G1188" s="16">
        <v>0</v>
      </c>
      <c r="H1188" s="15">
        <v>0</v>
      </c>
      <c r="I1188" s="13">
        <v>0</v>
      </c>
      <c r="J1188" s="16">
        <v>0</v>
      </c>
      <c r="K1188" s="16">
        <v>0</v>
      </c>
      <c r="L1188" s="13">
        <v>0</v>
      </c>
      <c r="M1188" s="13">
        <v>0</v>
      </c>
      <c r="N1188" s="13">
        <v>2</v>
      </c>
      <c r="O1188" s="13">
        <v>3</v>
      </c>
      <c r="P1188" s="13">
        <v>0.2</v>
      </c>
      <c r="Q1188" s="13">
        <v>0</v>
      </c>
      <c r="R1188" s="8">
        <v>1</v>
      </c>
      <c r="S1188" s="13">
        <v>0</v>
      </c>
      <c r="T1188" s="13">
        <v>1</v>
      </c>
      <c r="U1188" s="13">
        <v>2</v>
      </c>
      <c r="V1188" s="13">
        <v>0</v>
      </c>
      <c r="W1188" s="13">
        <v>3</v>
      </c>
      <c r="X1188" s="13">
        <v>0</v>
      </c>
      <c r="Y1188" s="13">
        <v>1</v>
      </c>
      <c r="Z1188" s="13">
        <v>0</v>
      </c>
      <c r="AA1188" s="13">
        <v>0</v>
      </c>
      <c r="AB1188" s="13">
        <v>0</v>
      </c>
      <c r="AC1188" s="13">
        <v>0</v>
      </c>
      <c r="AD1188" s="13">
        <v>8</v>
      </c>
      <c r="AE1188" s="13">
        <v>1</v>
      </c>
      <c r="AF1188" s="13">
        <v>3</v>
      </c>
      <c r="AG1188" s="8">
        <v>1</v>
      </c>
      <c r="AH1188" s="8">
        <v>1</v>
      </c>
      <c r="AI1188" s="8">
        <v>0</v>
      </c>
      <c r="AJ1188" s="8">
        <v>1.5</v>
      </c>
      <c r="AK1188" s="13">
        <v>0</v>
      </c>
      <c r="AL1188" s="13">
        <v>0</v>
      </c>
      <c r="AM1188" s="13">
        <v>0</v>
      </c>
      <c r="AN1188" s="13">
        <v>0</v>
      </c>
      <c r="AO1188" s="13">
        <v>5000</v>
      </c>
      <c r="AP1188" s="13">
        <v>3</v>
      </c>
      <c r="AQ1188" s="13">
        <v>0</v>
      </c>
      <c r="AR1188" s="8">
        <v>0</v>
      </c>
      <c r="AS1188" s="13" t="s">
        <v>160</v>
      </c>
      <c r="AT1188" s="17" t="s">
        <v>161</v>
      </c>
      <c r="AU1188" s="13" t="s">
        <v>351</v>
      </c>
      <c r="AV1188" s="16">
        <v>10000007</v>
      </c>
      <c r="AW1188" s="16">
        <v>70103003</v>
      </c>
      <c r="AX1188" s="14" t="s">
        <v>162</v>
      </c>
      <c r="AY1188" s="13" t="s">
        <v>1347</v>
      </c>
      <c r="AZ1188" s="15">
        <v>0</v>
      </c>
      <c r="BA1188" s="15">
        <v>0</v>
      </c>
      <c r="BB1188" s="36" t="s">
        <v>1348</v>
      </c>
      <c r="BC1188" s="13">
        <v>0</v>
      </c>
      <c r="BD1188" s="13">
        <v>0</v>
      </c>
      <c r="BE1188" s="13">
        <v>0</v>
      </c>
      <c r="BF1188" s="13">
        <v>0</v>
      </c>
      <c r="BG1188" s="13">
        <v>0</v>
      </c>
      <c r="BH1188" s="13">
        <v>0</v>
      </c>
      <c r="BI1188" s="11">
        <v>0</v>
      </c>
      <c r="BJ1188" s="8">
        <v>0</v>
      </c>
      <c r="BK1188" s="8">
        <v>0</v>
      </c>
      <c r="BL1188" s="8">
        <v>0</v>
      </c>
      <c r="BM1188" s="8">
        <v>0</v>
      </c>
      <c r="BN1188" s="8">
        <v>0</v>
      </c>
      <c r="BO1188" s="8">
        <v>0</v>
      </c>
      <c r="BP1188" s="8">
        <v>0</v>
      </c>
      <c r="BQ1188" s="43">
        <v>0</v>
      </c>
    </row>
    <row r="1189" spans="3:69" ht="20.100000000000001" customHeight="1">
      <c r="C1189" s="16">
        <v>64100004</v>
      </c>
      <c r="D1189" s="17" t="s">
        <v>1349</v>
      </c>
      <c r="E1189" s="13">
        <v>1</v>
      </c>
      <c r="F1189" s="8">
        <v>0</v>
      </c>
      <c r="G1189" s="16">
        <v>0</v>
      </c>
      <c r="H1189" s="8">
        <v>0</v>
      </c>
      <c r="I1189" s="13">
        <v>0</v>
      </c>
      <c r="J1189" s="16">
        <v>0</v>
      </c>
      <c r="K1189" s="13">
        <v>0</v>
      </c>
      <c r="L1189" s="8">
        <v>0</v>
      </c>
      <c r="M1189" s="8">
        <v>0</v>
      </c>
      <c r="N1189" s="16">
        <v>2</v>
      </c>
      <c r="O1189" s="16">
        <v>1</v>
      </c>
      <c r="P1189" s="16">
        <v>1</v>
      </c>
      <c r="Q1189" s="8">
        <v>0</v>
      </c>
      <c r="R1189" s="8">
        <v>0</v>
      </c>
      <c r="S1189" s="8">
        <v>0</v>
      </c>
      <c r="T1189" s="13">
        <v>1</v>
      </c>
      <c r="U1189" s="8">
        <v>2</v>
      </c>
      <c r="V1189" s="8">
        <v>0</v>
      </c>
      <c r="W1189" s="16">
        <v>0</v>
      </c>
      <c r="X1189" s="16">
        <v>0</v>
      </c>
      <c r="Y1189" s="8">
        <v>0</v>
      </c>
      <c r="Z1189" s="8">
        <v>0</v>
      </c>
      <c r="AA1189" s="8">
        <v>0</v>
      </c>
      <c r="AB1189" s="16">
        <v>0</v>
      </c>
      <c r="AC1189" s="8">
        <v>0</v>
      </c>
      <c r="AD1189" s="16">
        <v>30</v>
      </c>
      <c r="AE1189" s="8">
        <v>1</v>
      </c>
      <c r="AF1189" s="8">
        <v>3</v>
      </c>
      <c r="AG1189" s="8">
        <v>2</v>
      </c>
      <c r="AH1189" s="8">
        <v>1</v>
      </c>
      <c r="AI1189" s="8">
        <v>1</v>
      </c>
      <c r="AJ1189" s="8">
        <v>6</v>
      </c>
      <c r="AK1189" s="8">
        <v>0</v>
      </c>
      <c r="AL1189" s="8">
        <v>0</v>
      </c>
      <c r="AM1189" s="8">
        <v>0</v>
      </c>
      <c r="AN1189" s="16">
        <v>0</v>
      </c>
      <c r="AO1189" s="8">
        <v>3000</v>
      </c>
      <c r="AP1189" s="8">
        <v>0.1</v>
      </c>
      <c r="AQ1189" s="8">
        <v>0</v>
      </c>
      <c r="AR1189" s="16">
        <v>90610041</v>
      </c>
      <c r="AS1189" s="16">
        <v>90610041</v>
      </c>
      <c r="AT1189" s="9" t="s">
        <v>199</v>
      </c>
      <c r="AU1189" s="8" t="s">
        <v>1003</v>
      </c>
      <c r="AV1189" s="8" t="s">
        <v>160</v>
      </c>
      <c r="AW1189" s="8">
        <v>0</v>
      </c>
      <c r="AX1189" s="9" t="s">
        <v>162</v>
      </c>
      <c r="AY1189" s="8">
        <v>0</v>
      </c>
      <c r="AZ1189" s="8">
        <v>0</v>
      </c>
      <c r="BA1189" s="8">
        <v>0</v>
      </c>
      <c r="BB1189" s="34" t="s">
        <v>1344</v>
      </c>
      <c r="BC1189" s="8">
        <v>0</v>
      </c>
      <c r="BD1189" s="13">
        <v>0</v>
      </c>
      <c r="BE1189" s="8">
        <v>0</v>
      </c>
      <c r="BF1189" s="8">
        <v>0</v>
      </c>
      <c r="BG1189" s="8">
        <v>0</v>
      </c>
      <c r="BH1189" s="8">
        <v>0</v>
      </c>
      <c r="BI1189" s="11">
        <v>0</v>
      </c>
      <c r="BJ1189" s="8">
        <v>0</v>
      </c>
      <c r="BK1189" s="8">
        <v>0</v>
      </c>
      <c r="BL1189" s="8">
        <v>0</v>
      </c>
      <c r="BM1189" s="8">
        <v>0</v>
      </c>
      <c r="BN1189" s="8">
        <v>0</v>
      </c>
      <c r="BO1189" s="8">
        <v>0</v>
      </c>
      <c r="BP1189" s="8">
        <v>0</v>
      </c>
      <c r="BQ1189" s="43">
        <v>0</v>
      </c>
    </row>
    <row r="1190" spans="3:69" ht="20.25" customHeight="1">
      <c r="C1190" s="16">
        <v>64100005</v>
      </c>
      <c r="D1190" s="17" t="s">
        <v>1217</v>
      </c>
      <c r="E1190" s="16">
        <v>1</v>
      </c>
      <c r="F1190" s="8">
        <v>0</v>
      </c>
      <c r="G1190" s="16">
        <v>0</v>
      </c>
      <c r="H1190" s="15">
        <v>0</v>
      </c>
      <c r="I1190" s="13">
        <v>0</v>
      </c>
      <c r="J1190" s="16">
        <v>0</v>
      </c>
      <c r="K1190" s="13">
        <v>0</v>
      </c>
      <c r="L1190" s="16">
        <v>0</v>
      </c>
      <c r="M1190" s="16">
        <v>0</v>
      </c>
      <c r="N1190" s="16">
        <v>2</v>
      </c>
      <c r="O1190" s="16">
        <v>2</v>
      </c>
      <c r="P1190" s="16">
        <v>0.3</v>
      </c>
      <c r="Q1190" s="16">
        <v>0</v>
      </c>
      <c r="R1190" s="8">
        <v>0</v>
      </c>
      <c r="S1190" s="15">
        <v>0</v>
      </c>
      <c r="T1190" s="13">
        <v>1</v>
      </c>
      <c r="U1190" s="16">
        <v>1</v>
      </c>
      <c r="V1190" s="16">
        <v>0</v>
      </c>
      <c r="W1190" s="16">
        <v>3</v>
      </c>
      <c r="X1190" s="16">
        <v>0</v>
      </c>
      <c r="Y1190" s="16">
        <v>0</v>
      </c>
      <c r="Z1190" s="16">
        <v>0</v>
      </c>
      <c r="AA1190" s="16">
        <v>0</v>
      </c>
      <c r="AB1190" s="16">
        <v>1</v>
      </c>
      <c r="AC1190" s="16">
        <v>0</v>
      </c>
      <c r="AD1190" s="16">
        <v>15</v>
      </c>
      <c r="AE1190" s="16">
        <v>0</v>
      </c>
      <c r="AF1190" s="16">
        <v>3</v>
      </c>
      <c r="AG1190" s="8">
        <v>7</v>
      </c>
      <c r="AH1190" s="8">
        <v>0</v>
      </c>
      <c r="AI1190" s="8">
        <v>1</v>
      </c>
      <c r="AJ1190" s="8">
        <v>6</v>
      </c>
      <c r="AK1190" s="16">
        <v>0</v>
      </c>
      <c r="AL1190" s="16">
        <v>0</v>
      </c>
      <c r="AM1190" s="16">
        <v>0</v>
      </c>
      <c r="AN1190" s="16">
        <v>0</v>
      </c>
      <c r="AO1190" s="16">
        <v>3000</v>
      </c>
      <c r="AP1190" s="16">
        <v>0.5</v>
      </c>
      <c r="AQ1190" s="16">
        <v>20</v>
      </c>
      <c r="AR1190" s="8">
        <v>0</v>
      </c>
      <c r="AS1190" s="216">
        <v>90610051</v>
      </c>
      <c r="AT1190" s="14" t="s">
        <v>188</v>
      </c>
      <c r="AU1190" s="16" t="s">
        <v>941</v>
      </c>
      <c r="AV1190" s="16">
        <v>10000011</v>
      </c>
      <c r="AW1190" s="16">
        <v>20001010</v>
      </c>
      <c r="AX1190" s="17" t="s">
        <v>195</v>
      </c>
      <c r="AY1190" s="17" t="s">
        <v>160</v>
      </c>
      <c r="AZ1190" s="15">
        <v>0</v>
      </c>
      <c r="BA1190" s="15">
        <v>0</v>
      </c>
      <c r="BB1190" s="36" t="s">
        <v>1218</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64100006</v>
      </c>
      <c r="D1191" s="17" t="s">
        <v>828</v>
      </c>
      <c r="E1191" s="16">
        <v>1</v>
      </c>
      <c r="F1191" s="16">
        <v>60010500</v>
      </c>
      <c r="G1191" s="16">
        <v>0</v>
      </c>
      <c r="H1191" s="15">
        <v>0</v>
      </c>
      <c r="I1191" s="13">
        <v>0</v>
      </c>
      <c r="J1191" s="16">
        <v>0</v>
      </c>
      <c r="K1191" s="16">
        <v>0</v>
      </c>
      <c r="L1191" s="16">
        <v>0</v>
      </c>
      <c r="M1191" s="16">
        <v>0</v>
      </c>
      <c r="N1191" s="13">
        <v>2</v>
      </c>
      <c r="O1191" s="16">
        <v>7</v>
      </c>
      <c r="P1191" s="16">
        <v>0.1</v>
      </c>
      <c r="Q1191" s="16">
        <v>0</v>
      </c>
      <c r="R1191" s="8">
        <v>0</v>
      </c>
      <c r="S1191" s="15">
        <v>0</v>
      </c>
      <c r="T1191" s="13">
        <v>1</v>
      </c>
      <c r="U1191" s="16">
        <v>1</v>
      </c>
      <c r="V1191" s="16">
        <v>0</v>
      </c>
      <c r="W1191" s="16">
        <v>1</v>
      </c>
      <c r="X1191" s="16">
        <v>0</v>
      </c>
      <c r="Y1191" s="16">
        <v>0</v>
      </c>
      <c r="Z1191" s="16">
        <v>0</v>
      </c>
      <c r="AA1191" s="16">
        <v>0</v>
      </c>
      <c r="AB1191" s="13">
        <v>0</v>
      </c>
      <c r="AC1191" s="16">
        <v>0</v>
      </c>
      <c r="AD1191" s="16">
        <v>15</v>
      </c>
      <c r="AE1191" s="16">
        <v>0</v>
      </c>
      <c r="AF1191" s="16">
        <v>0</v>
      </c>
      <c r="AG1191" s="8">
        <v>7</v>
      </c>
      <c r="AH1191" s="8">
        <v>0</v>
      </c>
      <c r="AI1191" s="8">
        <v>0</v>
      </c>
      <c r="AJ1191" s="8">
        <v>0</v>
      </c>
      <c r="AK1191" s="16">
        <v>0</v>
      </c>
      <c r="AL1191" s="16">
        <v>0</v>
      </c>
      <c r="AM1191" s="16">
        <v>0</v>
      </c>
      <c r="AN1191" s="16">
        <v>0</v>
      </c>
      <c r="AO1191" s="16">
        <v>1000</v>
      </c>
      <c r="AP1191" s="16">
        <v>0.5</v>
      </c>
      <c r="AQ1191" s="16">
        <v>0</v>
      </c>
      <c r="AR1191" s="8">
        <v>0</v>
      </c>
      <c r="AS1191" s="8">
        <v>90202001</v>
      </c>
      <c r="AT1191" s="17" t="s">
        <v>483</v>
      </c>
      <c r="AU1191" s="16">
        <v>0</v>
      </c>
      <c r="AV1191" s="16">
        <v>10007001</v>
      </c>
      <c r="AW1191" s="16">
        <v>0</v>
      </c>
      <c r="AX1191" s="17" t="s">
        <v>162</v>
      </c>
      <c r="AY1191" s="17" t="s">
        <v>160</v>
      </c>
      <c r="AZ1191" s="15">
        <v>0</v>
      </c>
      <c r="BA1191" s="15">
        <v>0</v>
      </c>
      <c r="BB1191" s="73" t="s">
        <v>1350</v>
      </c>
      <c r="BC1191" s="16">
        <v>0</v>
      </c>
      <c r="BD1191" s="13">
        <v>0</v>
      </c>
      <c r="BE1191" s="16">
        <v>0</v>
      </c>
      <c r="BF1191" s="16">
        <v>0</v>
      </c>
      <c r="BG1191" s="16">
        <v>0</v>
      </c>
      <c r="BH1191" s="16">
        <v>0</v>
      </c>
      <c r="BI1191" s="11">
        <v>0</v>
      </c>
      <c r="BJ1191" s="8">
        <v>0</v>
      </c>
      <c r="BK1191" s="8">
        <v>0</v>
      </c>
      <c r="BL1191" s="8">
        <v>0</v>
      </c>
      <c r="BM1191" s="8">
        <v>0</v>
      </c>
      <c r="BN1191" s="8">
        <v>0</v>
      </c>
      <c r="BO1191" s="8">
        <v>0</v>
      </c>
      <c r="BP1191" s="8">
        <v>0</v>
      </c>
      <c r="BQ1191" s="43">
        <v>0</v>
      </c>
    </row>
    <row r="1192" spans="3:69" ht="20.100000000000001" customHeight="1">
      <c r="C1192" s="16">
        <v>64100007</v>
      </c>
      <c r="D1192" s="14" t="s">
        <v>1346</v>
      </c>
      <c r="E1192" s="16">
        <v>1</v>
      </c>
      <c r="F1192" s="8">
        <v>0</v>
      </c>
      <c r="G1192" s="16">
        <v>0</v>
      </c>
      <c r="H1192" s="15">
        <v>0</v>
      </c>
      <c r="I1192" s="13">
        <v>0</v>
      </c>
      <c r="J1192" s="16">
        <v>0</v>
      </c>
      <c r="K1192" s="16">
        <v>0</v>
      </c>
      <c r="L1192" s="13">
        <v>0</v>
      </c>
      <c r="M1192" s="13">
        <v>0</v>
      </c>
      <c r="N1192" s="13">
        <v>2</v>
      </c>
      <c r="O1192" s="13">
        <v>3</v>
      </c>
      <c r="P1192" s="13">
        <v>0.2</v>
      </c>
      <c r="Q1192" s="13">
        <v>0</v>
      </c>
      <c r="R1192" s="8">
        <v>0</v>
      </c>
      <c r="S1192" s="13">
        <v>0</v>
      </c>
      <c r="T1192" s="13">
        <v>1</v>
      </c>
      <c r="U1192" s="13">
        <v>2</v>
      </c>
      <c r="V1192" s="13">
        <v>0</v>
      </c>
      <c r="W1192" s="13">
        <v>3</v>
      </c>
      <c r="X1192" s="13">
        <v>0</v>
      </c>
      <c r="Y1192" s="13">
        <v>1</v>
      </c>
      <c r="Z1192" s="13">
        <v>0</v>
      </c>
      <c r="AA1192" s="13">
        <v>0</v>
      </c>
      <c r="AB1192" s="13">
        <v>0</v>
      </c>
      <c r="AC1192" s="13">
        <v>0</v>
      </c>
      <c r="AD1192" s="13">
        <v>8</v>
      </c>
      <c r="AE1192" s="13">
        <v>1</v>
      </c>
      <c r="AF1192" s="13">
        <v>3</v>
      </c>
      <c r="AG1192" s="8">
        <v>1</v>
      </c>
      <c r="AH1192" s="8">
        <v>1</v>
      </c>
      <c r="AI1192" s="8">
        <v>0</v>
      </c>
      <c r="AJ1192" s="8">
        <v>1.5</v>
      </c>
      <c r="AK1192" s="13">
        <v>0</v>
      </c>
      <c r="AL1192" s="13">
        <v>0</v>
      </c>
      <c r="AM1192" s="13">
        <v>0</v>
      </c>
      <c r="AN1192" s="13">
        <v>0</v>
      </c>
      <c r="AO1192" s="13">
        <v>5000</v>
      </c>
      <c r="AP1192" s="13">
        <v>3</v>
      </c>
      <c r="AQ1192" s="13">
        <v>0</v>
      </c>
      <c r="AR1192" s="8">
        <v>0</v>
      </c>
      <c r="AS1192" s="13" t="s">
        <v>160</v>
      </c>
      <c r="AT1192" s="17" t="s">
        <v>161</v>
      </c>
      <c r="AU1192" s="13" t="s">
        <v>351</v>
      </c>
      <c r="AV1192" s="16">
        <v>10000011</v>
      </c>
      <c r="AW1192" s="16">
        <v>70204001</v>
      </c>
      <c r="AX1192" s="14" t="s">
        <v>162</v>
      </c>
      <c r="AY1192" s="13" t="s">
        <v>1351</v>
      </c>
      <c r="AZ1192" s="15">
        <v>0</v>
      </c>
      <c r="BA1192" s="15">
        <v>0</v>
      </c>
      <c r="BB1192" s="36" t="s">
        <v>1348</v>
      </c>
      <c r="BC1192" s="13">
        <v>0</v>
      </c>
      <c r="BD1192" s="13">
        <v>0</v>
      </c>
      <c r="BE1192" s="13">
        <v>0</v>
      </c>
      <c r="BF1192" s="13">
        <v>0</v>
      </c>
      <c r="BG1192" s="13">
        <v>0</v>
      </c>
      <c r="BH1192" s="13">
        <v>0</v>
      </c>
      <c r="BI1192" s="11">
        <v>0</v>
      </c>
      <c r="BJ1192" s="8">
        <v>0</v>
      </c>
      <c r="BK1192" s="8">
        <v>0</v>
      </c>
      <c r="BL1192" s="8">
        <v>0</v>
      </c>
      <c r="BM1192" s="8">
        <v>0</v>
      </c>
      <c r="BN1192" s="8">
        <v>0</v>
      </c>
      <c r="BO1192" s="8">
        <v>0</v>
      </c>
      <c r="BP1192" s="8">
        <v>0</v>
      </c>
      <c r="BQ1192" s="43">
        <v>0</v>
      </c>
    </row>
    <row r="1193" spans="3:69" ht="20.25" customHeight="1">
      <c r="C1193" s="16">
        <v>641000071</v>
      </c>
      <c r="D1193" s="17" t="s">
        <v>1217</v>
      </c>
      <c r="E1193" s="16">
        <v>1</v>
      </c>
      <c r="F1193" s="8">
        <v>0</v>
      </c>
      <c r="G1193" s="16">
        <v>0</v>
      </c>
      <c r="H1193" s="15">
        <v>0</v>
      </c>
      <c r="I1193" s="13">
        <v>0</v>
      </c>
      <c r="J1193" s="16">
        <v>0</v>
      </c>
      <c r="K1193" s="13">
        <v>0</v>
      </c>
      <c r="L1193" s="16">
        <v>0</v>
      </c>
      <c r="M1193" s="16">
        <v>0</v>
      </c>
      <c r="N1193" s="16">
        <v>2</v>
      </c>
      <c r="O1193" s="16">
        <v>3</v>
      </c>
      <c r="P1193" s="16">
        <v>0.3</v>
      </c>
      <c r="Q1193" s="16">
        <v>0</v>
      </c>
      <c r="R1193" s="8">
        <v>1</v>
      </c>
      <c r="S1193" s="15">
        <v>0</v>
      </c>
      <c r="T1193" s="13">
        <v>1</v>
      </c>
      <c r="U1193" s="16">
        <v>1</v>
      </c>
      <c r="V1193" s="16">
        <v>0</v>
      </c>
      <c r="W1193" s="16">
        <v>3</v>
      </c>
      <c r="X1193" s="16">
        <v>0</v>
      </c>
      <c r="Y1193" s="16">
        <v>0</v>
      </c>
      <c r="Z1193" s="16">
        <v>0</v>
      </c>
      <c r="AA1193" s="16">
        <v>0</v>
      </c>
      <c r="AB1193" s="16">
        <v>1</v>
      </c>
      <c r="AC1193" s="16">
        <v>0</v>
      </c>
      <c r="AD1193" s="16">
        <v>15</v>
      </c>
      <c r="AE1193" s="16">
        <v>0</v>
      </c>
      <c r="AF1193" s="16">
        <v>3</v>
      </c>
      <c r="AG1193" s="8">
        <v>7</v>
      </c>
      <c r="AH1193" s="8">
        <v>0</v>
      </c>
      <c r="AI1193" s="8">
        <v>1</v>
      </c>
      <c r="AJ1193" s="8">
        <v>6</v>
      </c>
      <c r="AK1193" s="16">
        <v>0</v>
      </c>
      <c r="AL1193" s="16">
        <v>0</v>
      </c>
      <c r="AM1193" s="16">
        <v>0</v>
      </c>
      <c r="AN1193" s="16">
        <v>0</v>
      </c>
      <c r="AO1193" s="16">
        <v>3000</v>
      </c>
      <c r="AP1193" s="16">
        <v>0.5</v>
      </c>
      <c r="AQ1193" s="16">
        <v>20</v>
      </c>
      <c r="AR1193" s="8">
        <v>0</v>
      </c>
      <c r="AS1193" s="216">
        <v>0</v>
      </c>
      <c r="AT1193" s="14" t="s">
        <v>188</v>
      </c>
      <c r="AU1193" s="16" t="s">
        <v>941</v>
      </c>
      <c r="AV1193" s="16">
        <v>10000011</v>
      </c>
      <c r="AW1193" s="16">
        <v>70204001</v>
      </c>
      <c r="AX1193" s="17" t="s">
        <v>195</v>
      </c>
      <c r="AY1193" s="17" t="s">
        <v>160</v>
      </c>
      <c r="AZ1193" s="15">
        <v>0</v>
      </c>
      <c r="BA1193" s="15">
        <v>0</v>
      </c>
      <c r="BB1193" s="36" t="s">
        <v>1218</v>
      </c>
      <c r="BC1193" s="16">
        <v>0</v>
      </c>
      <c r="BD1193" s="13">
        <v>0</v>
      </c>
      <c r="BE1193" s="16">
        <v>0</v>
      </c>
      <c r="BF1193" s="16">
        <v>0</v>
      </c>
      <c r="BG1193" s="16">
        <v>0</v>
      </c>
      <c r="BH1193" s="16">
        <v>0</v>
      </c>
      <c r="BI1193" s="11">
        <v>0</v>
      </c>
      <c r="BJ1193" s="8">
        <v>0</v>
      </c>
      <c r="BK1193" s="8">
        <v>0</v>
      </c>
      <c r="BL1193" s="8">
        <v>0</v>
      </c>
      <c r="BM1193" s="8">
        <v>0</v>
      </c>
      <c r="BN1193" s="8">
        <v>0</v>
      </c>
      <c r="BO1193" s="8">
        <v>0</v>
      </c>
      <c r="BP1193" s="8">
        <v>0</v>
      </c>
      <c r="BQ1193" s="43">
        <v>0</v>
      </c>
    </row>
    <row r="1194" spans="3:69" ht="20.100000000000001" customHeight="1">
      <c r="C1194" s="16">
        <v>64100008</v>
      </c>
      <c r="D1194" s="14" t="s">
        <v>1352</v>
      </c>
      <c r="E1194" s="16">
        <v>1</v>
      </c>
      <c r="F1194" s="13">
        <v>62021501</v>
      </c>
      <c r="G1194" s="13">
        <v>0</v>
      </c>
      <c r="H1194" s="15">
        <v>0</v>
      </c>
      <c r="I1194" s="13">
        <v>0</v>
      </c>
      <c r="J1194" s="13">
        <v>0</v>
      </c>
      <c r="K1194" s="16">
        <v>0</v>
      </c>
      <c r="L1194" s="13">
        <v>0</v>
      </c>
      <c r="M1194" s="13">
        <v>0</v>
      </c>
      <c r="N1194" s="13">
        <v>2</v>
      </c>
      <c r="O1194" s="13">
        <v>1</v>
      </c>
      <c r="P1194" s="13">
        <v>0.2</v>
      </c>
      <c r="Q1194" s="13">
        <v>0</v>
      </c>
      <c r="R1194" s="8">
        <v>0</v>
      </c>
      <c r="S1194" s="13">
        <v>0</v>
      </c>
      <c r="T1194" s="13">
        <v>1</v>
      </c>
      <c r="U1194" s="13">
        <v>2</v>
      </c>
      <c r="V1194" s="13">
        <v>0</v>
      </c>
      <c r="W1194" s="13">
        <v>0</v>
      </c>
      <c r="X1194" s="13">
        <v>0</v>
      </c>
      <c r="Y1194" s="13">
        <v>0</v>
      </c>
      <c r="Z1194" s="13">
        <v>0</v>
      </c>
      <c r="AA1194" s="13">
        <v>0</v>
      </c>
      <c r="AB1194" s="13">
        <v>0</v>
      </c>
      <c r="AC1194" s="13">
        <v>0</v>
      </c>
      <c r="AD1194" s="13">
        <v>30</v>
      </c>
      <c r="AE1194" s="13">
        <v>0</v>
      </c>
      <c r="AF1194" s="13">
        <v>0</v>
      </c>
      <c r="AG1194" s="8">
        <v>2</v>
      </c>
      <c r="AH1194" s="8">
        <v>2</v>
      </c>
      <c r="AI1194" s="8">
        <v>0</v>
      </c>
      <c r="AJ1194" s="8">
        <v>1.5</v>
      </c>
      <c r="AK1194" s="13">
        <v>0</v>
      </c>
      <c r="AL1194" s="13">
        <v>0</v>
      </c>
      <c r="AM1194" s="13">
        <v>0</v>
      </c>
      <c r="AN1194" s="16">
        <v>0</v>
      </c>
      <c r="AO1194" s="13">
        <v>3000</v>
      </c>
      <c r="AP1194" s="13">
        <v>0</v>
      </c>
      <c r="AQ1194" s="13">
        <v>0</v>
      </c>
      <c r="AR1194" s="8">
        <v>0</v>
      </c>
      <c r="AS1194" s="13" t="s">
        <v>160</v>
      </c>
      <c r="AT1194" s="14" t="s">
        <v>161</v>
      </c>
      <c r="AU1194" s="13" t="s">
        <v>358</v>
      </c>
      <c r="AV1194" s="16">
        <v>0</v>
      </c>
      <c r="AW1194" s="16">
        <v>21101051</v>
      </c>
      <c r="AX1194" s="14" t="s">
        <v>743</v>
      </c>
      <c r="AY1194" s="304" t="s">
        <v>1353</v>
      </c>
      <c r="AZ1194" s="15">
        <v>0</v>
      </c>
      <c r="BA1194" s="15">
        <v>0</v>
      </c>
      <c r="BB1194" s="36" t="s">
        <v>1354</v>
      </c>
      <c r="BC1194" s="13">
        <v>0</v>
      </c>
      <c r="BD1194" s="13">
        <v>0</v>
      </c>
      <c r="BE1194" s="13">
        <v>0</v>
      </c>
      <c r="BF1194" s="13">
        <v>0</v>
      </c>
      <c r="BG1194" s="13">
        <v>0</v>
      </c>
      <c r="BH1194" s="13">
        <v>0</v>
      </c>
      <c r="BI1194" s="11">
        <v>0</v>
      </c>
      <c r="BJ1194" s="8">
        <v>0</v>
      </c>
      <c r="BK1194" s="8">
        <v>0</v>
      </c>
      <c r="BL1194" s="8">
        <v>0</v>
      </c>
      <c r="BM1194" s="8">
        <v>0</v>
      </c>
      <c r="BN1194" s="8">
        <v>0</v>
      </c>
      <c r="BO1194" s="8">
        <v>0</v>
      </c>
      <c r="BP1194" s="8">
        <v>0</v>
      </c>
      <c r="BQ1194" s="43">
        <v>0</v>
      </c>
    </row>
    <row r="1195" spans="3:69" ht="19.5" customHeight="1">
      <c r="C1195" s="16">
        <v>64100009</v>
      </c>
      <c r="D1195" s="17" t="s">
        <v>964</v>
      </c>
      <c r="E1195" s="13">
        <v>1</v>
      </c>
      <c r="F1195" s="16">
        <v>62021301</v>
      </c>
      <c r="G1195" s="16">
        <v>0</v>
      </c>
      <c r="H1195" s="15">
        <v>0</v>
      </c>
      <c r="I1195" s="13">
        <v>1</v>
      </c>
      <c r="J1195" s="16">
        <v>0</v>
      </c>
      <c r="K1195" s="13">
        <v>0</v>
      </c>
      <c r="L1195" s="16">
        <v>0</v>
      </c>
      <c r="M1195" s="16">
        <v>0</v>
      </c>
      <c r="N1195" s="16">
        <v>2</v>
      </c>
      <c r="O1195" s="16">
        <v>10</v>
      </c>
      <c r="P1195" s="16">
        <v>0.8</v>
      </c>
      <c r="Q1195" s="16">
        <v>0</v>
      </c>
      <c r="R1195" s="8">
        <v>0</v>
      </c>
      <c r="S1195" s="15">
        <v>0</v>
      </c>
      <c r="T1195" s="13">
        <v>1</v>
      </c>
      <c r="U1195" s="16">
        <v>2</v>
      </c>
      <c r="V1195" s="16">
        <v>0</v>
      </c>
      <c r="W1195" s="16">
        <v>2.5</v>
      </c>
      <c r="X1195" s="16">
        <v>1500</v>
      </c>
      <c r="Y1195" s="16">
        <v>0</v>
      </c>
      <c r="Z1195" s="16">
        <v>0</v>
      </c>
      <c r="AA1195" s="16">
        <v>0</v>
      </c>
      <c r="AB1195" s="16">
        <v>0</v>
      </c>
      <c r="AC1195" s="16">
        <v>0</v>
      </c>
      <c r="AD1195" s="16">
        <v>5</v>
      </c>
      <c r="AE1195" s="16">
        <v>1</v>
      </c>
      <c r="AF1195" s="16">
        <v>2</v>
      </c>
      <c r="AG1195" s="8">
        <v>2</v>
      </c>
      <c r="AH1195" s="8">
        <v>2</v>
      </c>
      <c r="AI1195" s="8">
        <v>0</v>
      </c>
      <c r="AJ1195" s="8">
        <v>4</v>
      </c>
      <c r="AK1195" s="16">
        <v>0</v>
      </c>
      <c r="AL1195" s="16">
        <v>0</v>
      </c>
      <c r="AM1195" s="16">
        <v>0</v>
      </c>
      <c r="AN1195" s="16">
        <v>0</v>
      </c>
      <c r="AO1195" s="16">
        <v>30000</v>
      </c>
      <c r="AP1195" s="16">
        <v>0.5</v>
      </c>
      <c r="AQ1195" s="16">
        <v>10</v>
      </c>
      <c r="AR1195" s="8">
        <v>0</v>
      </c>
      <c r="AS1195" s="16">
        <v>92002001</v>
      </c>
      <c r="AT1195" s="17" t="s">
        <v>161</v>
      </c>
      <c r="AU1195" s="16" t="s">
        <v>358</v>
      </c>
      <c r="AV1195" s="16">
        <v>10003002</v>
      </c>
      <c r="AW1195" s="16">
        <v>70204006</v>
      </c>
      <c r="AX1195" s="17" t="s">
        <v>382</v>
      </c>
      <c r="AY1195" s="17">
        <v>0</v>
      </c>
      <c r="AZ1195" s="15">
        <v>0</v>
      </c>
      <c r="BA1195" s="15">
        <v>0</v>
      </c>
      <c r="BB1195" s="165" t="str">
        <f t="shared" ref="BB1195" si="104">"立即对指定前方区域释放冲击波,冲击波对触碰的怪物造成"&amp;W1195*100&amp;"%攻击伤害+"&amp;X1195&amp;"点固定伤害"</f>
        <v>立即对指定前方区域释放冲击波,冲击波对触碰的怪物造成250%攻击伤害+1500点固定伤害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19.5" customHeight="1">
      <c r="C1196" s="16">
        <v>64100010</v>
      </c>
      <c r="D1196" s="17" t="s">
        <v>965</v>
      </c>
      <c r="E1196" s="13">
        <v>1</v>
      </c>
      <c r="F1196" s="16">
        <v>62011101</v>
      </c>
      <c r="G1196" s="13">
        <v>0</v>
      </c>
      <c r="H1196" s="15">
        <v>0</v>
      </c>
      <c r="I1196" s="13">
        <v>1</v>
      </c>
      <c r="J1196" s="13">
        <v>0</v>
      </c>
      <c r="K1196" s="13">
        <v>0</v>
      </c>
      <c r="L1196" s="16">
        <v>0</v>
      </c>
      <c r="M1196" s="16">
        <v>0</v>
      </c>
      <c r="N1196" s="16">
        <v>2</v>
      </c>
      <c r="O1196" s="16">
        <v>10</v>
      </c>
      <c r="P1196" s="16">
        <v>0.8</v>
      </c>
      <c r="Q1196" s="16">
        <v>0</v>
      </c>
      <c r="R1196" s="8">
        <v>0</v>
      </c>
      <c r="S1196" s="15">
        <v>0</v>
      </c>
      <c r="T1196" s="13">
        <v>1</v>
      </c>
      <c r="U1196" s="16">
        <v>2</v>
      </c>
      <c r="V1196" s="16">
        <v>0</v>
      </c>
      <c r="W1196" s="16">
        <v>2.5</v>
      </c>
      <c r="X1196" s="16">
        <v>1000</v>
      </c>
      <c r="Y1196" s="16">
        <v>0</v>
      </c>
      <c r="Z1196" s="16">
        <v>0</v>
      </c>
      <c r="AA1196" s="16">
        <v>0</v>
      </c>
      <c r="AB1196" s="16">
        <v>0</v>
      </c>
      <c r="AC1196" s="16">
        <v>0</v>
      </c>
      <c r="AD1196" s="16">
        <v>8</v>
      </c>
      <c r="AE1196" s="16">
        <v>1</v>
      </c>
      <c r="AF1196" s="16">
        <v>3</v>
      </c>
      <c r="AG1196" s="8">
        <v>2</v>
      </c>
      <c r="AH1196" s="8">
        <v>1</v>
      </c>
      <c r="AI1196" s="8">
        <v>0</v>
      </c>
      <c r="AJ1196" s="8">
        <v>6</v>
      </c>
      <c r="AK1196" s="16">
        <v>0</v>
      </c>
      <c r="AL1196" s="16">
        <v>0</v>
      </c>
      <c r="AM1196" s="16">
        <v>0</v>
      </c>
      <c r="AN1196" s="16">
        <v>0.25</v>
      </c>
      <c r="AO1196" s="16">
        <v>3000</v>
      </c>
      <c r="AP1196" s="16">
        <v>0.5</v>
      </c>
      <c r="AQ1196" s="16">
        <v>0</v>
      </c>
      <c r="AR1196" s="8">
        <v>0</v>
      </c>
      <c r="AS1196" s="16">
        <v>0</v>
      </c>
      <c r="AT1196" s="17" t="s">
        <v>161</v>
      </c>
      <c r="AU1196" s="16" t="s">
        <v>941</v>
      </c>
      <c r="AV1196" s="16">
        <v>10000006</v>
      </c>
      <c r="AW1196" s="16">
        <v>21100010</v>
      </c>
      <c r="AX1196" s="17" t="s">
        <v>162</v>
      </c>
      <c r="AY1196" s="17">
        <v>0</v>
      </c>
      <c r="AZ1196" s="15">
        <v>0</v>
      </c>
      <c r="BA1196" s="15">
        <v>0</v>
      </c>
      <c r="BB1196" s="165" t="str">
        <f t="shared" ref="BB1196" si="105">"立即对目标范围内的怪物造成"&amp;W1196*100&amp;"%攻击伤害+"&amp;X1196&amp;"点固定伤害"</f>
        <v>立即对目标范围内的怪物造成250%攻击伤害+1000点固定伤害</v>
      </c>
      <c r="BC1196" s="16">
        <v>0</v>
      </c>
      <c r="BD1196" s="13">
        <v>0</v>
      </c>
      <c r="BE1196" s="16">
        <v>0</v>
      </c>
      <c r="BF1196" s="16">
        <v>0</v>
      </c>
      <c r="BG1196" s="16">
        <v>0</v>
      </c>
      <c r="BH1196" s="16">
        <v>0</v>
      </c>
      <c r="BI1196" s="11">
        <v>0</v>
      </c>
      <c r="BJ1196" s="8">
        <v>0</v>
      </c>
      <c r="BK1196" s="8">
        <v>0</v>
      </c>
      <c r="BL1196" s="8">
        <v>0</v>
      </c>
      <c r="BM1196" s="8">
        <v>0</v>
      </c>
      <c r="BN1196" s="8">
        <v>0</v>
      </c>
      <c r="BO1196" s="8">
        <v>0</v>
      </c>
      <c r="BP1196" s="8">
        <v>0</v>
      </c>
      <c r="BQ1196" s="43">
        <v>0</v>
      </c>
    </row>
    <row r="1197" spans="3:69" ht="20.100000000000001" customHeight="1">
      <c r="C1197" s="16">
        <v>64100011</v>
      </c>
      <c r="D1197" s="14" t="s">
        <v>1072</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1073</v>
      </c>
      <c r="AZ1197" s="15">
        <v>0</v>
      </c>
      <c r="BA1197" s="15">
        <v>0</v>
      </c>
      <c r="BB1197" s="36" t="s">
        <v>1074</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64100012</v>
      </c>
      <c r="D1198" s="14" t="s">
        <v>1075</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0.5</v>
      </c>
      <c r="AQ1198" s="13">
        <v>0</v>
      </c>
      <c r="AR1198" s="8">
        <v>0</v>
      </c>
      <c r="AS1198" s="13" t="s">
        <v>160</v>
      </c>
      <c r="AT1198" s="14" t="s">
        <v>161</v>
      </c>
      <c r="AU1198" s="13">
        <v>0</v>
      </c>
      <c r="AV1198" s="16">
        <v>0</v>
      </c>
      <c r="AW1198" s="16">
        <v>0</v>
      </c>
      <c r="AX1198" s="14" t="s">
        <v>162</v>
      </c>
      <c r="AY1198" s="13" t="s">
        <v>1076</v>
      </c>
      <c r="AZ1198" s="15">
        <v>0</v>
      </c>
      <c r="BA1198" s="15">
        <v>0</v>
      </c>
      <c r="BB1198" s="36" t="s">
        <v>1077</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64100013</v>
      </c>
      <c r="D1199" s="14" t="s">
        <v>966</v>
      </c>
      <c r="E1199" s="13">
        <v>1</v>
      </c>
      <c r="F1199" s="13">
        <v>60010500</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1355</v>
      </c>
      <c r="AZ1199" s="15">
        <v>0</v>
      </c>
      <c r="BA1199" s="15">
        <v>0</v>
      </c>
      <c r="BB1199" s="36" t="s">
        <v>1033</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16">
        <v>64100014</v>
      </c>
      <c r="D1200" s="14" t="s">
        <v>966</v>
      </c>
      <c r="E1200" s="13">
        <v>1</v>
      </c>
      <c r="F1200" s="13">
        <v>60011301</v>
      </c>
      <c r="G1200" s="16">
        <v>0</v>
      </c>
      <c r="H1200" s="15">
        <v>0</v>
      </c>
      <c r="I1200" s="16">
        <v>1</v>
      </c>
      <c r="J1200" s="16">
        <v>0</v>
      </c>
      <c r="K1200" s="16">
        <v>0</v>
      </c>
      <c r="L1200" s="13">
        <v>0</v>
      </c>
      <c r="M1200" s="13">
        <v>0</v>
      </c>
      <c r="N1200" s="13">
        <v>5</v>
      </c>
      <c r="O1200" s="13">
        <v>0</v>
      </c>
      <c r="P1200" s="13">
        <v>0</v>
      </c>
      <c r="Q1200" s="13">
        <v>0</v>
      </c>
      <c r="R1200" s="8">
        <v>0</v>
      </c>
      <c r="S1200" s="13">
        <v>0</v>
      </c>
      <c r="T1200" s="13">
        <v>1</v>
      </c>
      <c r="U1200" s="13">
        <v>2</v>
      </c>
      <c r="V1200" s="13">
        <v>0</v>
      </c>
      <c r="W1200" s="13">
        <v>0</v>
      </c>
      <c r="X1200" s="13">
        <v>0</v>
      </c>
      <c r="Y1200" s="13">
        <v>0</v>
      </c>
      <c r="Z1200" s="13">
        <v>0</v>
      </c>
      <c r="AA1200" s="13">
        <v>0</v>
      </c>
      <c r="AB1200" s="13">
        <v>0</v>
      </c>
      <c r="AC1200" s="13">
        <v>0</v>
      </c>
      <c r="AD1200" s="13">
        <v>9</v>
      </c>
      <c r="AE1200" s="13">
        <v>2</v>
      </c>
      <c r="AF1200" s="13" t="s">
        <v>169</v>
      </c>
      <c r="AG1200" s="8">
        <v>2</v>
      </c>
      <c r="AH1200" s="8">
        <v>2</v>
      </c>
      <c r="AI1200" s="8">
        <v>0</v>
      </c>
      <c r="AJ1200" s="8">
        <v>1.5</v>
      </c>
      <c r="AK1200" s="13">
        <v>0</v>
      </c>
      <c r="AL1200" s="13">
        <v>0</v>
      </c>
      <c r="AM1200" s="13">
        <v>0</v>
      </c>
      <c r="AN1200" s="13">
        <v>0</v>
      </c>
      <c r="AO1200" s="13">
        <v>3000</v>
      </c>
      <c r="AP1200" s="13">
        <v>0</v>
      </c>
      <c r="AQ1200" s="13">
        <v>0</v>
      </c>
      <c r="AR1200" s="8">
        <v>0</v>
      </c>
      <c r="AS1200" s="13" t="s">
        <v>160</v>
      </c>
      <c r="AT1200" s="14" t="s">
        <v>161</v>
      </c>
      <c r="AU1200" s="13">
        <v>0</v>
      </c>
      <c r="AV1200" s="16">
        <v>0</v>
      </c>
      <c r="AW1200" s="16">
        <v>0</v>
      </c>
      <c r="AX1200" s="14" t="s">
        <v>162</v>
      </c>
      <c r="AY1200" s="13" t="s">
        <v>1356</v>
      </c>
      <c r="AZ1200" s="15">
        <v>0</v>
      </c>
      <c r="BA1200" s="15">
        <v>0</v>
      </c>
      <c r="BB1200" s="36" t="s">
        <v>1124</v>
      </c>
      <c r="BC1200" s="13"/>
      <c r="BD1200" s="13">
        <v>0</v>
      </c>
      <c r="BE1200" s="13"/>
      <c r="BF1200" s="13"/>
      <c r="BG1200" s="13"/>
      <c r="BH1200" s="16"/>
      <c r="BI1200" s="13">
        <v>0</v>
      </c>
      <c r="BJ1200" s="8">
        <v>0</v>
      </c>
      <c r="BK1200" s="8">
        <v>0</v>
      </c>
      <c r="BL1200" s="8">
        <v>0</v>
      </c>
      <c r="BM1200" s="8">
        <v>0</v>
      </c>
      <c r="BN1200" s="8">
        <v>0</v>
      </c>
      <c r="BO1200" s="8">
        <v>0</v>
      </c>
      <c r="BP1200" s="8">
        <v>0</v>
      </c>
      <c r="BQ1200" s="43">
        <v>0</v>
      </c>
    </row>
    <row r="1201" spans="3:69" ht="20.100000000000001" customHeight="1">
      <c r="C1201" s="26">
        <v>65000001</v>
      </c>
      <c r="D1201" s="37" t="s">
        <v>860</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95000001</v>
      </c>
      <c r="AS1201" s="26" t="s">
        <v>160</v>
      </c>
      <c r="AT1201" s="37" t="s">
        <v>161</v>
      </c>
      <c r="AU1201" s="26" t="s">
        <v>1357</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65000002</v>
      </c>
      <c r="D1202" s="37" t="s">
        <v>860</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95000002</v>
      </c>
      <c r="AS1202" s="26" t="s">
        <v>160</v>
      </c>
      <c r="AT1202" s="37" t="s">
        <v>161</v>
      </c>
      <c r="AU1202" s="26" t="s">
        <v>1357</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65000003</v>
      </c>
      <c r="D1203" s="37" t="s">
        <v>860</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95000003</v>
      </c>
      <c r="AS1203" s="26" t="s">
        <v>160</v>
      </c>
      <c r="AT1203" s="37" t="s">
        <v>161</v>
      </c>
      <c r="AU1203" s="26" t="s">
        <v>1357</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65000004</v>
      </c>
      <c r="D1204" s="37" t="s">
        <v>860</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95000004</v>
      </c>
      <c r="AS1204" s="26" t="s">
        <v>160</v>
      </c>
      <c r="AT1204" s="37" t="s">
        <v>161</v>
      </c>
      <c r="AU1204" s="26" t="s">
        <v>1357</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26">
        <v>65000005</v>
      </c>
      <c r="D1205" s="37" t="s">
        <v>860</v>
      </c>
      <c r="E1205" s="26">
        <v>1</v>
      </c>
      <c r="F1205" s="26">
        <v>0</v>
      </c>
      <c r="G1205" s="26">
        <v>0</v>
      </c>
      <c r="H1205" s="26">
        <v>0</v>
      </c>
      <c r="I1205" s="26">
        <v>1</v>
      </c>
      <c r="J1205" s="26">
        <v>0</v>
      </c>
      <c r="K1205" s="26">
        <v>0</v>
      </c>
      <c r="L1205" s="26">
        <v>0</v>
      </c>
      <c r="M1205" s="26">
        <v>0</v>
      </c>
      <c r="N1205" s="26">
        <v>2</v>
      </c>
      <c r="O1205" s="26">
        <v>0</v>
      </c>
      <c r="P1205" s="26">
        <v>0</v>
      </c>
      <c r="Q1205" s="26">
        <v>0</v>
      </c>
      <c r="R1205" s="26">
        <v>0</v>
      </c>
      <c r="S1205" s="26">
        <v>0</v>
      </c>
      <c r="T1205" s="26">
        <v>1</v>
      </c>
      <c r="U1205" s="26">
        <v>2</v>
      </c>
      <c r="V1205" s="26">
        <v>0</v>
      </c>
      <c r="W1205" s="26">
        <v>0</v>
      </c>
      <c r="X1205" s="26">
        <v>0</v>
      </c>
      <c r="Y1205" s="26">
        <v>0</v>
      </c>
      <c r="Z1205" s="26">
        <v>0</v>
      </c>
      <c r="AA1205" s="26">
        <v>0</v>
      </c>
      <c r="AB1205" s="26">
        <v>1</v>
      </c>
      <c r="AC1205" s="26">
        <v>0</v>
      </c>
      <c r="AD1205" s="26">
        <v>18</v>
      </c>
      <c r="AE1205" s="26">
        <v>0</v>
      </c>
      <c r="AF1205" s="26">
        <v>0</v>
      </c>
      <c r="AG1205" s="26">
        <v>2</v>
      </c>
      <c r="AH1205" s="26">
        <v>0</v>
      </c>
      <c r="AI1205" s="26">
        <v>0</v>
      </c>
      <c r="AJ1205" s="26">
        <v>0</v>
      </c>
      <c r="AK1205" s="26">
        <v>0</v>
      </c>
      <c r="AL1205" s="26">
        <v>0</v>
      </c>
      <c r="AM1205" s="26">
        <v>0</v>
      </c>
      <c r="AN1205" s="26">
        <v>0</v>
      </c>
      <c r="AO1205" s="26">
        <v>1000</v>
      </c>
      <c r="AP1205" s="26">
        <v>0</v>
      </c>
      <c r="AQ1205" s="26">
        <v>0</v>
      </c>
      <c r="AR1205" s="26">
        <v>95000005</v>
      </c>
      <c r="AS1205" s="26" t="s">
        <v>160</v>
      </c>
      <c r="AT1205" s="37" t="s">
        <v>161</v>
      </c>
      <c r="AU1205" s="26" t="s">
        <v>1357</v>
      </c>
      <c r="AV1205" s="26">
        <v>0</v>
      </c>
      <c r="AW1205" s="26">
        <v>40000003</v>
      </c>
      <c r="AX1205" s="37" t="s">
        <v>162</v>
      </c>
      <c r="AY1205" s="37" t="s">
        <v>160</v>
      </c>
      <c r="AZ1205" s="26">
        <v>0</v>
      </c>
      <c r="BA1205" s="26">
        <v>0</v>
      </c>
      <c r="BB1205" s="200"/>
      <c r="BC1205" s="26">
        <v>0</v>
      </c>
      <c r="BD1205" s="26">
        <v>0</v>
      </c>
      <c r="BE1205" s="26">
        <v>0</v>
      </c>
      <c r="BF1205" s="26">
        <v>0</v>
      </c>
      <c r="BG1205" s="26">
        <v>0</v>
      </c>
      <c r="BH1205" s="26">
        <v>0</v>
      </c>
      <c r="BI1205" s="19">
        <v>0</v>
      </c>
      <c r="BJ1205" s="26">
        <v>0</v>
      </c>
      <c r="BK1205" s="8">
        <v>0</v>
      </c>
      <c r="BL1205" s="8">
        <v>0</v>
      </c>
      <c r="BM1205" s="8">
        <v>0</v>
      </c>
      <c r="BN1205" s="8">
        <v>0</v>
      </c>
      <c r="BO1205" s="8">
        <v>0</v>
      </c>
      <c r="BP1205" s="8">
        <v>0</v>
      </c>
      <c r="BQ1205" s="43">
        <v>0</v>
      </c>
    </row>
    <row r="1206" spans="3:69" ht="20.100000000000001" customHeight="1">
      <c r="C1206" s="16">
        <v>65001001</v>
      </c>
      <c r="D1206" s="17" t="s">
        <v>1358</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7</v>
      </c>
      <c r="AE1206" s="16">
        <v>0</v>
      </c>
      <c r="AF1206" s="16">
        <v>0</v>
      </c>
      <c r="AG1206" s="8">
        <v>2</v>
      </c>
      <c r="AH1206" s="8">
        <v>0</v>
      </c>
      <c r="AI1206" s="8">
        <v>0</v>
      </c>
      <c r="AJ1206" s="8">
        <v>0</v>
      </c>
      <c r="AK1206" s="16">
        <v>0</v>
      </c>
      <c r="AL1206" s="16">
        <v>0</v>
      </c>
      <c r="AM1206" s="16">
        <v>0</v>
      </c>
      <c r="AN1206" s="16">
        <v>0</v>
      </c>
      <c r="AO1206" s="16">
        <v>1000</v>
      </c>
      <c r="AP1206" s="16">
        <v>0</v>
      </c>
      <c r="AQ1206" s="16">
        <v>0</v>
      </c>
      <c r="AR1206" s="293" t="s">
        <v>1359</v>
      </c>
      <c r="AS1206" s="16" t="s">
        <v>160</v>
      </c>
      <c r="AT1206" s="17" t="s">
        <v>161</v>
      </c>
      <c r="AU1206" s="16" t="s">
        <v>1357</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65001002</v>
      </c>
      <c r="D1207" s="17" t="s">
        <v>1360</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v>95001021</v>
      </c>
      <c r="AS1207" s="16" t="s">
        <v>160</v>
      </c>
      <c r="AT1207" s="17" t="s">
        <v>161</v>
      </c>
      <c r="AU1207" s="16" t="s">
        <v>1357</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65001003</v>
      </c>
      <c r="D1208" s="17" t="s">
        <v>1361</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t="s">
        <v>1362</v>
      </c>
      <c r="AS1208" s="16" t="s">
        <v>160</v>
      </c>
      <c r="AT1208" s="17" t="s">
        <v>161</v>
      </c>
      <c r="AU1208" s="16" t="s">
        <v>1357</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65001004</v>
      </c>
      <c r="D1209" s="17" t="s">
        <v>1363</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95001041</v>
      </c>
      <c r="AS1209" s="16" t="s">
        <v>160</v>
      </c>
      <c r="AT1209" s="17" t="s">
        <v>161</v>
      </c>
      <c r="AU1209" s="16" t="s">
        <v>1357</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65001005</v>
      </c>
      <c r="D1210" s="17" t="s">
        <v>1364</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v>95001051</v>
      </c>
      <c r="AS1210" s="16" t="s">
        <v>160</v>
      </c>
      <c r="AT1210" s="17" t="s">
        <v>161</v>
      </c>
      <c r="AU1210" s="16" t="s">
        <v>1357</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65001006</v>
      </c>
      <c r="D1211" s="17" t="s">
        <v>1365</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t="s">
        <v>1366</v>
      </c>
      <c r="AS1211" s="16" t="s">
        <v>160</v>
      </c>
      <c r="AT1211" s="17" t="s">
        <v>161</v>
      </c>
      <c r="AU1211" s="16" t="s">
        <v>1357</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65001101</v>
      </c>
      <c r="D1212" s="17" t="s">
        <v>1367</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95001101</v>
      </c>
      <c r="AS1212" s="16" t="s">
        <v>160</v>
      </c>
      <c r="AT1212" s="17" t="s">
        <v>161</v>
      </c>
      <c r="AU1212" s="16" t="s">
        <v>1357</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65001102</v>
      </c>
      <c r="D1213" s="17" t="s">
        <v>1368</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95001102</v>
      </c>
      <c r="AS1213" s="16" t="s">
        <v>160</v>
      </c>
      <c r="AT1213" s="17" t="s">
        <v>161</v>
      </c>
      <c r="AU1213" s="16" t="s">
        <v>1357</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65001103</v>
      </c>
      <c r="D1214" s="17" t="s">
        <v>1369</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95001103</v>
      </c>
      <c r="AS1214" s="16" t="s">
        <v>160</v>
      </c>
      <c r="AT1214" s="17" t="s">
        <v>161</v>
      </c>
      <c r="AU1214" s="16" t="s">
        <v>1357</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65001104</v>
      </c>
      <c r="D1215" s="17" t="s">
        <v>1370</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95001104</v>
      </c>
      <c r="AS1215" s="16" t="s">
        <v>160</v>
      </c>
      <c r="AT1215" s="17" t="s">
        <v>161</v>
      </c>
      <c r="AU1215" s="16" t="s">
        <v>1357</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65001105</v>
      </c>
      <c r="D1216" s="17" t="s">
        <v>1371</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v>95001105</v>
      </c>
      <c r="AS1216" s="16" t="s">
        <v>160</v>
      </c>
      <c r="AT1216" s="17" t="s">
        <v>161</v>
      </c>
      <c r="AU1216" s="16" t="s">
        <v>1357</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65002001</v>
      </c>
      <c r="D1217" s="17" t="s">
        <v>1372</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7</v>
      </c>
      <c r="AE1217" s="16">
        <v>0</v>
      </c>
      <c r="AF1217" s="16">
        <v>0</v>
      </c>
      <c r="AG1217" s="8">
        <v>2</v>
      </c>
      <c r="AH1217" s="8">
        <v>0</v>
      </c>
      <c r="AI1217" s="8">
        <v>0</v>
      </c>
      <c r="AJ1217" s="8">
        <v>0</v>
      </c>
      <c r="AK1217" s="16">
        <v>0</v>
      </c>
      <c r="AL1217" s="16">
        <v>0</v>
      </c>
      <c r="AM1217" s="16">
        <v>0</v>
      </c>
      <c r="AN1217" s="16">
        <v>0</v>
      </c>
      <c r="AO1217" s="16">
        <v>1000</v>
      </c>
      <c r="AP1217" s="16">
        <v>0</v>
      </c>
      <c r="AQ1217" s="16">
        <v>0</v>
      </c>
      <c r="AR1217" s="293" t="s">
        <v>1373</v>
      </c>
      <c r="AS1217" s="16" t="s">
        <v>160</v>
      </c>
      <c r="AT1217" s="17" t="s">
        <v>161</v>
      </c>
      <c r="AU1217" s="16" t="s">
        <v>1357</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65002002</v>
      </c>
      <c r="D1218" s="17" t="s">
        <v>1374</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v>95002021</v>
      </c>
      <c r="AS1218" s="16" t="s">
        <v>160</v>
      </c>
      <c r="AT1218" s="17" t="s">
        <v>161</v>
      </c>
      <c r="AU1218" s="16" t="s">
        <v>1357</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65002003</v>
      </c>
      <c r="D1219" s="17" t="s">
        <v>1375</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t="s">
        <v>1376</v>
      </c>
      <c r="AS1219" s="16" t="s">
        <v>160</v>
      </c>
      <c r="AT1219" s="17" t="s">
        <v>161</v>
      </c>
      <c r="AU1219" s="16" t="s">
        <v>1357</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65002004</v>
      </c>
      <c r="D1220" s="17" t="s">
        <v>1377</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95002041</v>
      </c>
      <c r="AS1220" s="16" t="s">
        <v>160</v>
      </c>
      <c r="AT1220" s="17" t="s">
        <v>161</v>
      </c>
      <c r="AU1220" s="16" t="s">
        <v>1357</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65002005</v>
      </c>
      <c r="D1221" s="17" t="s">
        <v>1378</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v>95002051</v>
      </c>
      <c r="AS1221" s="16" t="s">
        <v>160</v>
      </c>
      <c r="AT1221" s="17" t="s">
        <v>161</v>
      </c>
      <c r="AU1221" s="16" t="s">
        <v>1357</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65002006</v>
      </c>
      <c r="D1222" s="17" t="s">
        <v>1379</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t="s">
        <v>1380</v>
      </c>
      <c r="AS1222" s="16" t="s">
        <v>160</v>
      </c>
      <c r="AT1222" s="17" t="s">
        <v>161</v>
      </c>
      <c r="AU1222" s="16" t="s">
        <v>1357</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65002101</v>
      </c>
      <c r="D1223" s="17" t="s">
        <v>1381</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95002101</v>
      </c>
      <c r="AS1223" s="16" t="s">
        <v>160</v>
      </c>
      <c r="AT1223" s="17" t="s">
        <v>161</v>
      </c>
      <c r="AU1223" s="16" t="s">
        <v>1357</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65002102</v>
      </c>
      <c r="D1224" s="17" t="s">
        <v>1382</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95002102</v>
      </c>
      <c r="AS1224" s="16" t="s">
        <v>160</v>
      </c>
      <c r="AT1224" s="17" t="s">
        <v>161</v>
      </c>
      <c r="AU1224" s="16" t="s">
        <v>1357</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65002103</v>
      </c>
      <c r="D1225" s="17" t="s">
        <v>1383</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95002103</v>
      </c>
      <c r="AS1225" s="16" t="s">
        <v>160</v>
      </c>
      <c r="AT1225" s="17" t="s">
        <v>161</v>
      </c>
      <c r="AU1225" s="16" t="s">
        <v>1357</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65002104</v>
      </c>
      <c r="D1226" s="17" t="s">
        <v>1384</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95002104</v>
      </c>
      <c r="AS1226" s="16" t="s">
        <v>160</v>
      </c>
      <c r="AT1226" s="17" t="s">
        <v>161</v>
      </c>
      <c r="AU1226" s="16" t="s">
        <v>1357</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65002105</v>
      </c>
      <c r="D1227" s="17" t="s">
        <v>1385</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v>95002105</v>
      </c>
      <c r="AS1227" s="16" t="s">
        <v>160</v>
      </c>
      <c r="AT1227" s="17" t="s">
        <v>161</v>
      </c>
      <c r="AU1227" s="16" t="s">
        <v>1357</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65003001</v>
      </c>
      <c r="D1228" s="17" t="s">
        <v>1386</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7</v>
      </c>
      <c r="AE1228" s="16">
        <v>0</v>
      </c>
      <c r="AF1228" s="16">
        <v>0</v>
      </c>
      <c r="AG1228" s="8">
        <v>2</v>
      </c>
      <c r="AH1228" s="8">
        <v>0</v>
      </c>
      <c r="AI1228" s="8">
        <v>0</v>
      </c>
      <c r="AJ1228" s="8">
        <v>0</v>
      </c>
      <c r="AK1228" s="16">
        <v>0</v>
      </c>
      <c r="AL1228" s="16">
        <v>0</v>
      </c>
      <c r="AM1228" s="16">
        <v>0</v>
      </c>
      <c r="AN1228" s="16">
        <v>0</v>
      </c>
      <c r="AO1228" s="16">
        <v>1000</v>
      </c>
      <c r="AP1228" s="16">
        <v>0</v>
      </c>
      <c r="AQ1228" s="16">
        <v>0</v>
      </c>
      <c r="AR1228" s="293" t="s">
        <v>1387</v>
      </c>
      <c r="AS1228" s="16" t="s">
        <v>160</v>
      </c>
      <c r="AT1228" s="17" t="s">
        <v>161</v>
      </c>
      <c r="AU1228" s="16" t="s">
        <v>1357</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65003002</v>
      </c>
      <c r="D1229" s="17" t="s">
        <v>1388</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v>95003021</v>
      </c>
      <c r="AS1229" s="16" t="s">
        <v>160</v>
      </c>
      <c r="AT1229" s="17" t="s">
        <v>161</v>
      </c>
      <c r="AU1229" s="16" t="s">
        <v>1357</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65003003</v>
      </c>
      <c r="D1230" s="17" t="s">
        <v>1389</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t="s">
        <v>1390</v>
      </c>
      <c r="AS1230" s="16" t="s">
        <v>160</v>
      </c>
      <c r="AT1230" s="17" t="s">
        <v>161</v>
      </c>
      <c r="AU1230" s="16" t="s">
        <v>1357</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65003004</v>
      </c>
      <c r="D1231" s="17" t="s">
        <v>1391</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95003041</v>
      </c>
      <c r="AS1231" s="16" t="s">
        <v>160</v>
      </c>
      <c r="AT1231" s="17" t="s">
        <v>161</v>
      </c>
      <c r="AU1231" s="16" t="s">
        <v>1357</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65003005</v>
      </c>
      <c r="D1232" s="17" t="s">
        <v>1392</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v>95003051</v>
      </c>
      <c r="AS1232" s="16" t="s">
        <v>160</v>
      </c>
      <c r="AT1232" s="17" t="s">
        <v>161</v>
      </c>
      <c r="AU1232" s="16" t="s">
        <v>1357</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65003006</v>
      </c>
      <c r="D1233" s="17" t="s">
        <v>1393</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t="s">
        <v>1394</v>
      </c>
      <c r="AS1233" s="16" t="s">
        <v>160</v>
      </c>
      <c r="AT1233" s="17" t="s">
        <v>161</v>
      </c>
      <c r="AU1233" s="16" t="s">
        <v>1357</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65003101</v>
      </c>
      <c r="D1234" s="17" t="s">
        <v>1395</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95003101</v>
      </c>
      <c r="AS1234" s="16" t="s">
        <v>160</v>
      </c>
      <c r="AT1234" s="17" t="s">
        <v>161</v>
      </c>
      <c r="AU1234" s="16" t="s">
        <v>1357</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65003102</v>
      </c>
      <c r="D1235" s="17" t="s">
        <v>1396</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95003102</v>
      </c>
      <c r="AS1235" s="16" t="s">
        <v>160</v>
      </c>
      <c r="AT1235" s="17" t="s">
        <v>161</v>
      </c>
      <c r="AU1235" s="16" t="s">
        <v>1357</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65003103</v>
      </c>
      <c r="D1236" s="17" t="s">
        <v>1397</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95003103</v>
      </c>
      <c r="AS1236" s="16" t="s">
        <v>160</v>
      </c>
      <c r="AT1236" s="17" t="s">
        <v>161</v>
      </c>
      <c r="AU1236" s="16" t="s">
        <v>1357</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65003104</v>
      </c>
      <c r="D1237" s="17" t="s">
        <v>1398</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95003104</v>
      </c>
      <c r="AS1237" s="16" t="s">
        <v>160</v>
      </c>
      <c r="AT1237" s="17" t="s">
        <v>161</v>
      </c>
      <c r="AU1237" s="16" t="s">
        <v>1357</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65003105</v>
      </c>
      <c r="D1238" s="17" t="s">
        <v>1399</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v>95003105</v>
      </c>
      <c r="AS1238" s="16" t="s">
        <v>160</v>
      </c>
      <c r="AT1238" s="17" t="s">
        <v>161</v>
      </c>
      <c r="AU1238" s="16" t="s">
        <v>1357</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65004001</v>
      </c>
      <c r="D1239" s="17" t="s">
        <v>1400</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7</v>
      </c>
      <c r="AE1239" s="16">
        <v>0</v>
      </c>
      <c r="AF1239" s="16">
        <v>0</v>
      </c>
      <c r="AG1239" s="8">
        <v>2</v>
      </c>
      <c r="AH1239" s="8">
        <v>0</v>
      </c>
      <c r="AI1239" s="8">
        <v>0</v>
      </c>
      <c r="AJ1239" s="8">
        <v>0</v>
      </c>
      <c r="AK1239" s="16">
        <v>0</v>
      </c>
      <c r="AL1239" s="16">
        <v>0</v>
      </c>
      <c r="AM1239" s="16">
        <v>0</v>
      </c>
      <c r="AN1239" s="16">
        <v>0</v>
      </c>
      <c r="AO1239" s="16">
        <v>1000</v>
      </c>
      <c r="AP1239" s="16">
        <v>0</v>
      </c>
      <c r="AQ1239" s="16">
        <v>0</v>
      </c>
      <c r="AR1239" s="293" t="s">
        <v>1401</v>
      </c>
      <c r="AS1239" s="16" t="s">
        <v>160</v>
      </c>
      <c r="AT1239" s="17" t="s">
        <v>161</v>
      </c>
      <c r="AU1239" s="16" t="s">
        <v>1357</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65004002</v>
      </c>
      <c r="D1240" s="17" t="s">
        <v>1402</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v>95004021</v>
      </c>
      <c r="AS1240" s="16" t="s">
        <v>160</v>
      </c>
      <c r="AT1240" s="17" t="s">
        <v>161</v>
      </c>
      <c r="AU1240" s="16" t="s">
        <v>1357</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65004003</v>
      </c>
      <c r="D1241" s="17" t="s">
        <v>1403</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t="s">
        <v>1404</v>
      </c>
      <c r="AS1241" s="16" t="s">
        <v>160</v>
      </c>
      <c r="AT1241" s="17" t="s">
        <v>161</v>
      </c>
      <c r="AU1241" s="16" t="s">
        <v>1357</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65004004</v>
      </c>
      <c r="D1242" s="17" t="s">
        <v>1405</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95004041</v>
      </c>
      <c r="AS1242" s="16" t="s">
        <v>160</v>
      </c>
      <c r="AT1242" s="17" t="s">
        <v>161</v>
      </c>
      <c r="AU1242" s="16" t="s">
        <v>1357</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65004005</v>
      </c>
      <c r="D1243" s="17" t="s">
        <v>1406</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v>95004051</v>
      </c>
      <c r="AS1243" s="16" t="s">
        <v>160</v>
      </c>
      <c r="AT1243" s="17" t="s">
        <v>161</v>
      </c>
      <c r="AU1243" s="16" t="s">
        <v>1357</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65004006</v>
      </c>
      <c r="D1244" s="17" t="s">
        <v>1407</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t="s">
        <v>1408</v>
      </c>
      <c r="AS1244" s="16" t="s">
        <v>160</v>
      </c>
      <c r="AT1244" s="17" t="s">
        <v>161</v>
      </c>
      <c r="AU1244" s="16" t="s">
        <v>1357</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65004101</v>
      </c>
      <c r="D1245" s="17" t="s">
        <v>1409</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95004101</v>
      </c>
      <c r="AS1245" s="16" t="s">
        <v>160</v>
      </c>
      <c r="AT1245" s="17" t="s">
        <v>161</v>
      </c>
      <c r="AU1245" s="16" t="s">
        <v>1357</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65004102</v>
      </c>
      <c r="D1246" s="17" t="s">
        <v>1410</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95004102</v>
      </c>
      <c r="AS1246" s="16" t="s">
        <v>160</v>
      </c>
      <c r="AT1246" s="17" t="s">
        <v>161</v>
      </c>
      <c r="AU1246" s="16" t="s">
        <v>1357</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65004103</v>
      </c>
      <c r="D1247" s="17" t="s">
        <v>1411</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95004103</v>
      </c>
      <c r="AS1247" s="16" t="s">
        <v>160</v>
      </c>
      <c r="AT1247" s="17" t="s">
        <v>161</v>
      </c>
      <c r="AU1247" s="16" t="s">
        <v>1357</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65004104</v>
      </c>
      <c r="D1248" s="17" t="s">
        <v>1412</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95004104</v>
      </c>
      <c r="AS1248" s="16" t="s">
        <v>160</v>
      </c>
      <c r="AT1248" s="17" t="s">
        <v>161</v>
      </c>
      <c r="AU1248" s="16" t="s">
        <v>1357</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65004105</v>
      </c>
      <c r="D1249" s="17" t="s">
        <v>1413</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v>95004105</v>
      </c>
      <c r="AS1249" s="16" t="s">
        <v>160</v>
      </c>
      <c r="AT1249" s="17" t="s">
        <v>161</v>
      </c>
      <c r="AU1249" s="16" t="s">
        <v>1357</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65005001</v>
      </c>
      <c r="D1250" s="17" t="s">
        <v>1414</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7</v>
      </c>
      <c r="AE1250" s="16">
        <v>0</v>
      </c>
      <c r="AF1250" s="16">
        <v>0</v>
      </c>
      <c r="AG1250" s="8">
        <v>2</v>
      </c>
      <c r="AH1250" s="8">
        <v>0</v>
      </c>
      <c r="AI1250" s="8">
        <v>0</v>
      </c>
      <c r="AJ1250" s="8">
        <v>0</v>
      </c>
      <c r="AK1250" s="16">
        <v>0</v>
      </c>
      <c r="AL1250" s="16">
        <v>0</v>
      </c>
      <c r="AM1250" s="16">
        <v>0</v>
      </c>
      <c r="AN1250" s="16">
        <v>0</v>
      </c>
      <c r="AO1250" s="16">
        <v>1000</v>
      </c>
      <c r="AP1250" s="16">
        <v>0</v>
      </c>
      <c r="AQ1250" s="16">
        <v>0</v>
      </c>
      <c r="AR1250" s="293" t="s">
        <v>1415</v>
      </c>
      <c r="AS1250" s="16" t="s">
        <v>160</v>
      </c>
      <c r="AT1250" s="17" t="s">
        <v>161</v>
      </c>
      <c r="AU1250" s="16" t="s">
        <v>1357</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65005002</v>
      </c>
      <c r="D1251" s="17" t="s">
        <v>1416</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v>95005021</v>
      </c>
      <c r="AS1251" s="16" t="s">
        <v>160</v>
      </c>
      <c r="AT1251" s="17" t="s">
        <v>161</v>
      </c>
      <c r="AU1251" s="16" t="s">
        <v>1357</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65005003</v>
      </c>
      <c r="D1252" s="17" t="s">
        <v>1417</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t="s">
        <v>1418</v>
      </c>
      <c r="AS1252" s="16" t="s">
        <v>160</v>
      </c>
      <c r="AT1252" s="17" t="s">
        <v>161</v>
      </c>
      <c r="AU1252" s="16" t="s">
        <v>1357</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65005004</v>
      </c>
      <c r="D1253" s="17" t="s">
        <v>1419</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95005041</v>
      </c>
      <c r="AS1253" s="16" t="s">
        <v>160</v>
      </c>
      <c r="AT1253" s="17" t="s">
        <v>161</v>
      </c>
      <c r="AU1253" s="16" t="s">
        <v>1357</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65005005</v>
      </c>
      <c r="D1254" s="17" t="s">
        <v>1420</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v>95005051</v>
      </c>
      <c r="AS1254" s="16" t="s">
        <v>160</v>
      </c>
      <c r="AT1254" s="17" t="s">
        <v>161</v>
      </c>
      <c r="AU1254" s="16" t="s">
        <v>1357</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65005006</v>
      </c>
      <c r="D1255" s="17" t="s">
        <v>1421</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t="s">
        <v>1422</v>
      </c>
      <c r="AS1255" s="16" t="s">
        <v>160</v>
      </c>
      <c r="AT1255" s="17" t="s">
        <v>161</v>
      </c>
      <c r="AU1255" s="16" t="s">
        <v>1357</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65005101</v>
      </c>
      <c r="D1256" s="17" t="s">
        <v>1423</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95005101</v>
      </c>
      <c r="AS1256" s="16" t="s">
        <v>160</v>
      </c>
      <c r="AT1256" s="17" t="s">
        <v>161</v>
      </c>
      <c r="AU1256" s="16" t="s">
        <v>1357</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65005102</v>
      </c>
      <c r="D1257" s="17" t="s">
        <v>1424</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95005102</v>
      </c>
      <c r="AS1257" s="16" t="s">
        <v>160</v>
      </c>
      <c r="AT1257" s="17" t="s">
        <v>161</v>
      </c>
      <c r="AU1257" s="16" t="s">
        <v>1357</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65005103</v>
      </c>
      <c r="D1258" s="17" t="s">
        <v>1425</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95005103</v>
      </c>
      <c r="AS1258" s="16" t="s">
        <v>160</v>
      </c>
      <c r="AT1258" s="17" t="s">
        <v>161</v>
      </c>
      <c r="AU1258" s="16" t="s">
        <v>1357</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65005104</v>
      </c>
      <c r="D1259" s="17" t="s">
        <v>1426</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95005104</v>
      </c>
      <c r="AS1259" s="16" t="s">
        <v>160</v>
      </c>
      <c r="AT1259" s="17" t="s">
        <v>161</v>
      </c>
      <c r="AU1259" s="16" t="s">
        <v>1357</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65005105</v>
      </c>
      <c r="D1260" s="17" t="s">
        <v>1427</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v>95005105</v>
      </c>
      <c r="AS1260" s="16" t="s">
        <v>160</v>
      </c>
      <c r="AT1260" s="17" t="s">
        <v>161</v>
      </c>
      <c r="AU1260" s="16" t="s">
        <v>1357</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65006001</v>
      </c>
      <c r="D1261" s="17" t="s">
        <v>1428</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293" t="s">
        <v>1429</v>
      </c>
      <c r="AS1261" s="16" t="s">
        <v>160</v>
      </c>
      <c r="AT1261" s="17" t="s">
        <v>161</v>
      </c>
      <c r="AU1261" s="16" t="s">
        <v>1357</v>
      </c>
      <c r="AV1261" s="16">
        <v>0</v>
      </c>
      <c r="AW1261" s="16">
        <v>40000003</v>
      </c>
      <c r="AX1261" s="17" t="s">
        <v>162</v>
      </c>
      <c r="AY1261" s="17" t="s">
        <v>160</v>
      </c>
      <c r="AZ1261" s="15">
        <v>0</v>
      </c>
      <c r="BA1261" s="15">
        <v>0</v>
      </c>
      <c r="BB1261" s="73"/>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20.100000000000001" customHeight="1">
      <c r="C1262" s="16">
        <v>65006002</v>
      </c>
      <c r="D1262" s="17" t="s">
        <v>1430</v>
      </c>
      <c r="E1262" s="16">
        <v>1</v>
      </c>
      <c r="F1262" s="16">
        <v>0</v>
      </c>
      <c r="G1262" s="16">
        <v>0</v>
      </c>
      <c r="H1262" s="15">
        <v>0</v>
      </c>
      <c r="I1262" s="16">
        <v>1</v>
      </c>
      <c r="J1262" s="16">
        <v>0</v>
      </c>
      <c r="K1262" s="16">
        <v>0</v>
      </c>
      <c r="L1262" s="16">
        <v>0</v>
      </c>
      <c r="M1262" s="16">
        <v>0</v>
      </c>
      <c r="N1262" s="16">
        <v>1</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7</v>
      </c>
      <c r="AE1262" s="16">
        <v>0</v>
      </c>
      <c r="AF1262" s="16">
        <v>0</v>
      </c>
      <c r="AG1262" s="8">
        <v>2</v>
      </c>
      <c r="AH1262" s="8">
        <v>0</v>
      </c>
      <c r="AI1262" s="8">
        <v>0</v>
      </c>
      <c r="AJ1262" s="8">
        <v>0</v>
      </c>
      <c r="AK1262" s="16">
        <v>0</v>
      </c>
      <c r="AL1262" s="16">
        <v>0</v>
      </c>
      <c r="AM1262" s="16">
        <v>0</v>
      </c>
      <c r="AN1262" s="16">
        <v>0</v>
      </c>
      <c r="AO1262" s="16">
        <v>1000</v>
      </c>
      <c r="AP1262" s="16">
        <v>0</v>
      </c>
      <c r="AQ1262" s="16">
        <v>0</v>
      </c>
      <c r="AR1262" s="8">
        <v>95006021</v>
      </c>
      <c r="AS1262" s="16" t="s">
        <v>160</v>
      </c>
      <c r="AT1262" s="17" t="s">
        <v>161</v>
      </c>
      <c r="AU1262" s="16" t="s">
        <v>1357</v>
      </c>
      <c r="AV1262" s="16">
        <v>0</v>
      </c>
      <c r="AW1262" s="16">
        <v>40000003</v>
      </c>
      <c r="AX1262" s="17" t="s">
        <v>162</v>
      </c>
      <c r="AY1262" s="17" t="s">
        <v>160</v>
      </c>
      <c r="AZ1262" s="15">
        <v>0</v>
      </c>
      <c r="BA1262" s="15">
        <v>0</v>
      </c>
      <c r="BB1262" s="73" t="s">
        <v>1431</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19.5" customHeight="1">
      <c r="C1263" s="16">
        <v>65006003</v>
      </c>
      <c r="D1263" s="14" t="s">
        <v>1432</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2.5</v>
      </c>
      <c r="X1263" s="13">
        <v>0</v>
      </c>
      <c r="Y1263" s="13">
        <v>1</v>
      </c>
      <c r="Z1263" s="13">
        <v>0</v>
      </c>
      <c r="AA1263" s="13">
        <v>0</v>
      </c>
      <c r="AB1263" s="13">
        <v>0</v>
      </c>
      <c r="AC1263" s="13">
        <v>0</v>
      </c>
      <c r="AD1263" s="13">
        <v>10</v>
      </c>
      <c r="AE1263" s="13">
        <v>1</v>
      </c>
      <c r="AF1263" s="13">
        <v>3</v>
      </c>
      <c r="AG1263" s="8">
        <v>2</v>
      </c>
      <c r="AH1263" s="8">
        <v>1</v>
      </c>
      <c r="AI1263" s="8">
        <v>0</v>
      </c>
      <c r="AJ1263" s="8">
        <v>6</v>
      </c>
      <c r="AK1263" s="13">
        <v>0</v>
      </c>
      <c r="AL1263" s="13">
        <v>0</v>
      </c>
      <c r="AM1263" s="13">
        <v>0</v>
      </c>
      <c r="AN1263" s="13">
        <v>0</v>
      </c>
      <c r="AO1263" s="13">
        <v>1000</v>
      </c>
      <c r="AP1263" s="13">
        <v>0.5</v>
      </c>
      <c r="AQ1263" s="13">
        <v>0</v>
      </c>
      <c r="AR1263" s="8">
        <v>0</v>
      </c>
      <c r="AS1263" s="13">
        <v>0</v>
      </c>
      <c r="AT1263" s="17" t="s">
        <v>161</v>
      </c>
      <c r="AU1263" s="55" t="s">
        <v>171</v>
      </c>
      <c r="AV1263" s="16">
        <v>10000007</v>
      </c>
      <c r="AW1263" s="16">
        <v>70203006</v>
      </c>
      <c r="AX1263" s="14" t="s">
        <v>162</v>
      </c>
      <c r="AY1263" s="13">
        <v>0</v>
      </c>
      <c r="AZ1263" s="15">
        <v>0</v>
      </c>
      <c r="BA1263" s="15">
        <v>0</v>
      </c>
      <c r="BB1263" s="36" t="s">
        <v>1433</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19.5" customHeight="1">
      <c r="C1264" s="16">
        <v>65006004</v>
      </c>
      <c r="D1264" s="14" t="s">
        <v>1434</v>
      </c>
      <c r="E1264" s="16">
        <v>1</v>
      </c>
      <c r="F1264" s="13">
        <v>60010100</v>
      </c>
      <c r="G1264" s="16">
        <v>0</v>
      </c>
      <c r="H1264" s="15">
        <v>0</v>
      </c>
      <c r="I1264" s="16">
        <v>1</v>
      </c>
      <c r="J1264" s="16">
        <v>0</v>
      </c>
      <c r="K1264" s="16">
        <v>0</v>
      </c>
      <c r="L1264" s="13">
        <v>0</v>
      </c>
      <c r="M1264" s="13">
        <v>0</v>
      </c>
      <c r="N1264" s="13">
        <v>1</v>
      </c>
      <c r="O1264" s="13">
        <v>0</v>
      </c>
      <c r="P1264" s="13">
        <v>0</v>
      </c>
      <c r="Q1264" s="13">
        <v>0</v>
      </c>
      <c r="R1264" s="8">
        <v>0</v>
      </c>
      <c r="S1264" s="13">
        <v>0</v>
      </c>
      <c r="T1264" s="13">
        <v>1</v>
      </c>
      <c r="U1264" s="13">
        <v>2</v>
      </c>
      <c r="V1264" s="13">
        <v>0</v>
      </c>
      <c r="W1264" s="13">
        <v>0.8</v>
      </c>
      <c r="X1264" s="13">
        <v>0</v>
      </c>
      <c r="Y1264" s="13">
        <v>1</v>
      </c>
      <c r="Z1264" s="13">
        <v>0</v>
      </c>
      <c r="AA1264" s="13">
        <v>0</v>
      </c>
      <c r="AB1264" s="13">
        <v>0</v>
      </c>
      <c r="AC1264" s="13">
        <v>0</v>
      </c>
      <c r="AD1264" s="13">
        <v>15</v>
      </c>
      <c r="AE1264" s="13">
        <v>1</v>
      </c>
      <c r="AF1264" s="13">
        <v>3</v>
      </c>
      <c r="AG1264" s="8">
        <v>2</v>
      </c>
      <c r="AH1264" s="8">
        <v>1</v>
      </c>
      <c r="AI1264" s="8">
        <v>0</v>
      </c>
      <c r="AJ1264" s="8">
        <v>6</v>
      </c>
      <c r="AK1264" s="13">
        <v>0</v>
      </c>
      <c r="AL1264" s="13">
        <v>0</v>
      </c>
      <c r="AM1264" s="13">
        <v>0</v>
      </c>
      <c r="AN1264" s="13">
        <v>0</v>
      </c>
      <c r="AO1264" s="13">
        <v>6000</v>
      </c>
      <c r="AP1264" s="13">
        <v>0.5</v>
      </c>
      <c r="AQ1264" s="13">
        <v>0</v>
      </c>
      <c r="AR1264" s="8">
        <v>0</v>
      </c>
      <c r="AS1264" s="13">
        <v>95006031</v>
      </c>
      <c r="AT1264" s="17" t="s">
        <v>400</v>
      </c>
      <c r="AU1264" s="8" t="s">
        <v>941</v>
      </c>
      <c r="AV1264" s="16">
        <v>10000007</v>
      </c>
      <c r="AW1264" s="16">
        <v>70203007</v>
      </c>
      <c r="AX1264" s="17" t="s">
        <v>232</v>
      </c>
      <c r="AY1264" s="17" t="s">
        <v>262</v>
      </c>
      <c r="AZ1264" s="15">
        <v>0</v>
      </c>
      <c r="BA1264" s="15">
        <v>0</v>
      </c>
      <c r="BB1264" s="36" t="s">
        <v>1435</v>
      </c>
      <c r="BC1264" s="13">
        <v>0</v>
      </c>
      <c r="BD1264" s="13">
        <v>0</v>
      </c>
      <c r="BE1264" s="13">
        <v>0</v>
      </c>
      <c r="BF1264" s="13">
        <v>0</v>
      </c>
      <c r="BG1264" s="13">
        <v>0</v>
      </c>
      <c r="BH1264" s="13">
        <v>0</v>
      </c>
      <c r="BI1264" s="11">
        <v>0</v>
      </c>
      <c r="BJ1264" s="8">
        <v>1</v>
      </c>
      <c r="BK1264" s="8">
        <v>0</v>
      </c>
      <c r="BL1264" s="8">
        <v>0</v>
      </c>
      <c r="BM1264" s="8">
        <v>0</v>
      </c>
      <c r="BN1264" s="8">
        <v>0</v>
      </c>
      <c r="BO1264" s="8">
        <v>0</v>
      </c>
      <c r="BP1264" s="8">
        <v>0</v>
      </c>
      <c r="BQ1264" s="43">
        <v>0</v>
      </c>
    </row>
    <row r="1265" spans="3:69" ht="20.100000000000001" customHeight="1">
      <c r="C1265" s="16">
        <v>66001001</v>
      </c>
      <c r="D1265" s="17" t="s">
        <v>267</v>
      </c>
      <c r="E1265" s="16">
        <v>1</v>
      </c>
      <c r="F1265" s="16">
        <v>66001001</v>
      </c>
      <c r="G1265" s="16">
        <v>0</v>
      </c>
      <c r="H1265" s="15">
        <v>0</v>
      </c>
      <c r="I1265" s="16">
        <v>1</v>
      </c>
      <c r="J1265" s="16">
        <v>0</v>
      </c>
      <c r="K1265" s="16">
        <v>0</v>
      </c>
      <c r="L1265" s="16">
        <v>0</v>
      </c>
      <c r="M1265" s="16">
        <v>0</v>
      </c>
      <c r="N1265" s="16">
        <v>1</v>
      </c>
      <c r="O1265" s="16">
        <v>0</v>
      </c>
      <c r="P1265" s="16">
        <v>0</v>
      </c>
      <c r="Q1265" s="16">
        <v>0</v>
      </c>
      <c r="R1265" s="8">
        <v>0</v>
      </c>
      <c r="S1265" s="15">
        <v>0</v>
      </c>
      <c r="T1265" s="13">
        <v>1</v>
      </c>
      <c r="U1265" s="16">
        <v>2</v>
      </c>
      <c r="V1265" s="16">
        <v>0</v>
      </c>
      <c r="W1265" s="16">
        <v>0</v>
      </c>
      <c r="X1265" s="16">
        <v>0</v>
      </c>
      <c r="Y1265" s="16">
        <v>0</v>
      </c>
      <c r="Z1265" s="16">
        <v>0</v>
      </c>
      <c r="AA1265" s="16">
        <v>0</v>
      </c>
      <c r="AB1265" s="16">
        <v>0</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t="s">
        <v>1436</v>
      </c>
      <c r="AS1265" s="16" t="s">
        <v>160</v>
      </c>
      <c r="AT1265" s="17" t="s">
        <v>161</v>
      </c>
      <c r="AU1265" s="16" t="s">
        <v>1357</v>
      </c>
      <c r="AV1265" s="16">
        <v>0</v>
      </c>
      <c r="AW1265" s="16">
        <v>66001001</v>
      </c>
      <c r="AX1265" s="17" t="s">
        <v>162</v>
      </c>
      <c r="AY1265" s="17" t="s">
        <v>160</v>
      </c>
      <c r="AZ1265" s="15">
        <v>0</v>
      </c>
      <c r="BA1265" s="15">
        <v>0</v>
      </c>
      <c r="BB1265" s="73" t="s">
        <v>1437</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66001002</v>
      </c>
      <c r="D1266" s="17" t="s">
        <v>1438</v>
      </c>
      <c r="E1266" s="13">
        <v>1</v>
      </c>
      <c r="F1266" s="16">
        <v>66001002</v>
      </c>
      <c r="G1266" s="16">
        <v>0</v>
      </c>
      <c r="H1266" s="15">
        <v>0</v>
      </c>
      <c r="I1266" s="16">
        <v>1</v>
      </c>
      <c r="J1266" s="16">
        <v>0</v>
      </c>
      <c r="K1266" s="13">
        <v>0</v>
      </c>
      <c r="L1266" s="16">
        <v>0</v>
      </c>
      <c r="M1266" s="16">
        <v>0</v>
      </c>
      <c r="N1266" s="16">
        <v>1</v>
      </c>
      <c r="O1266" s="16">
        <v>0</v>
      </c>
      <c r="P1266" s="16">
        <v>0</v>
      </c>
      <c r="Q1266" s="16">
        <v>0</v>
      </c>
      <c r="R1266" s="8">
        <v>0</v>
      </c>
      <c r="S1266" s="15">
        <v>0</v>
      </c>
      <c r="T1266" s="13">
        <v>1</v>
      </c>
      <c r="U1266" s="16">
        <v>2</v>
      </c>
      <c r="V1266" s="16">
        <v>0</v>
      </c>
      <c r="W1266" s="16">
        <v>0.75</v>
      </c>
      <c r="X1266" s="16">
        <v>0</v>
      </c>
      <c r="Y1266" s="16">
        <v>0</v>
      </c>
      <c r="Z1266" s="16">
        <v>0</v>
      </c>
      <c r="AA1266" s="16">
        <v>0</v>
      </c>
      <c r="AB1266" s="16">
        <v>0</v>
      </c>
      <c r="AC1266" s="16">
        <v>0</v>
      </c>
      <c r="AD1266" s="16">
        <v>24</v>
      </c>
      <c r="AE1266" s="16">
        <v>1</v>
      </c>
      <c r="AF1266" s="16">
        <v>4</v>
      </c>
      <c r="AG1266" s="8">
        <v>2</v>
      </c>
      <c r="AH1266" s="8">
        <v>1</v>
      </c>
      <c r="AI1266" s="8">
        <v>0</v>
      </c>
      <c r="AJ1266" s="8">
        <v>6</v>
      </c>
      <c r="AK1266" s="16">
        <v>0</v>
      </c>
      <c r="AL1266" s="16">
        <v>0</v>
      </c>
      <c r="AM1266" s="16">
        <v>0</v>
      </c>
      <c r="AN1266" s="16">
        <v>0.5</v>
      </c>
      <c r="AO1266" s="16">
        <v>9000</v>
      </c>
      <c r="AP1266" s="16">
        <v>0.5</v>
      </c>
      <c r="AQ1266" s="16">
        <v>0</v>
      </c>
      <c r="AR1266" s="8">
        <v>0</v>
      </c>
      <c r="AS1266" s="16" t="s">
        <v>160</v>
      </c>
      <c r="AT1266" s="17" t="s">
        <v>890</v>
      </c>
      <c r="AU1266" s="16" t="s">
        <v>856</v>
      </c>
      <c r="AV1266" s="16">
        <v>10002001</v>
      </c>
      <c r="AW1266" s="16">
        <v>66001002</v>
      </c>
      <c r="AX1266" s="17" t="s">
        <v>232</v>
      </c>
      <c r="AY1266" s="17" t="s">
        <v>262</v>
      </c>
      <c r="AZ1266" s="15">
        <v>0</v>
      </c>
      <c r="BA1266" s="15">
        <v>0</v>
      </c>
      <c r="BB1266" s="73" t="s">
        <v>1439</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66001003</v>
      </c>
      <c r="D1267" s="17" t="s">
        <v>1440</v>
      </c>
      <c r="E1267" s="16">
        <v>1</v>
      </c>
      <c r="F1267" s="16">
        <v>66001003</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96001003</v>
      </c>
      <c r="AS1267" s="16" t="s">
        <v>160</v>
      </c>
      <c r="AT1267" s="17" t="s">
        <v>161</v>
      </c>
      <c r="AU1267" s="16" t="s">
        <v>1357</v>
      </c>
      <c r="AV1267" s="16">
        <v>0</v>
      </c>
      <c r="AW1267" s="16">
        <v>66001003</v>
      </c>
      <c r="AX1267" s="17" t="s">
        <v>162</v>
      </c>
      <c r="AY1267" s="17" t="s">
        <v>160</v>
      </c>
      <c r="AZ1267" s="15">
        <v>0</v>
      </c>
      <c r="BA1267" s="15">
        <v>0</v>
      </c>
      <c r="BB1267" s="73" t="s">
        <v>1441</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16">
        <v>66001004</v>
      </c>
      <c r="D1268" s="17" t="s">
        <v>1442</v>
      </c>
      <c r="E1268" s="16">
        <v>1</v>
      </c>
      <c r="F1268" s="16">
        <v>66001004</v>
      </c>
      <c r="G1268" s="16">
        <v>0</v>
      </c>
      <c r="H1268" s="15">
        <v>0</v>
      </c>
      <c r="I1268" s="16">
        <v>1</v>
      </c>
      <c r="J1268" s="16">
        <v>0</v>
      </c>
      <c r="K1268" s="16">
        <v>0</v>
      </c>
      <c r="L1268" s="16">
        <v>0</v>
      </c>
      <c r="M1268" s="16">
        <v>0</v>
      </c>
      <c r="N1268" s="16">
        <v>1</v>
      </c>
      <c r="O1268" s="16">
        <v>0</v>
      </c>
      <c r="P1268" s="16">
        <v>0</v>
      </c>
      <c r="Q1268" s="16">
        <v>0</v>
      </c>
      <c r="R1268" s="8">
        <v>0</v>
      </c>
      <c r="S1268" s="15">
        <v>0</v>
      </c>
      <c r="T1268" s="13">
        <v>1</v>
      </c>
      <c r="U1268" s="16">
        <v>2</v>
      </c>
      <c r="V1268" s="16">
        <v>0</v>
      </c>
      <c r="W1268" s="16">
        <v>0</v>
      </c>
      <c r="X1268" s="16">
        <v>0</v>
      </c>
      <c r="Y1268" s="16">
        <v>0</v>
      </c>
      <c r="Z1268" s="16">
        <v>0</v>
      </c>
      <c r="AA1268" s="16">
        <v>0</v>
      </c>
      <c r="AB1268" s="16">
        <v>0</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v>96001004</v>
      </c>
      <c r="AS1268" s="16" t="s">
        <v>160</v>
      </c>
      <c r="AT1268" s="17" t="s">
        <v>161</v>
      </c>
      <c r="AU1268" s="16" t="s">
        <v>1357</v>
      </c>
      <c r="AV1268" s="16">
        <v>0</v>
      </c>
      <c r="AW1268" s="16">
        <v>66001004</v>
      </c>
      <c r="AX1268" s="17" t="s">
        <v>162</v>
      </c>
      <c r="AY1268" s="17" t="s">
        <v>160</v>
      </c>
      <c r="AZ1268" s="15">
        <v>0</v>
      </c>
      <c r="BA1268" s="15">
        <v>0</v>
      </c>
      <c r="BB1268" s="73" t="s">
        <v>1443</v>
      </c>
      <c r="BC1268" s="16">
        <v>0</v>
      </c>
      <c r="BD1268" s="13">
        <v>0</v>
      </c>
      <c r="BE1268" s="16">
        <v>0</v>
      </c>
      <c r="BF1268" s="16">
        <v>0</v>
      </c>
      <c r="BG1268" s="16">
        <v>0</v>
      </c>
      <c r="BH1268" s="16">
        <v>0</v>
      </c>
      <c r="BI1268" s="11">
        <v>0</v>
      </c>
      <c r="BJ1268" s="8">
        <v>1</v>
      </c>
      <c r="BK1268" s="8">
        <v>0</v>
      </c>
      <c r="BL1268" s="8">
        <v>0</v>
      </c>
      <c r="BM1268" s="8">
        <v>0</v>
      </c>
      <c r="BN1268" s="8">
        <v>0</v>
      </c>
      <c r="BO1268" s="8">
        <v>0</v>
      </c>
      <c r="BP1268" s="8">
        <v>0</v>
      </c>
      <c r="BQ1268" s="43">
        <v>0</v>
      </c>
    </row>
    <row r="1269" spans="3:69" ht="20.100000000000001" customHeight="1">
      <c r="C1269" s="8">
        <v>66001005</v>
      </c>
      <c r="D1269" s="9" t="s">
        <v>1444</v>
      </c>
      <c r="E1269" s="8">
        <v>1</v>
      </c>
      <c r="F1269" s="8">
        <v>66001005</v>
      </c>
      <c r="G1269" s="8">
        <v>0</v>
      </c>
      <c r="H1269" s="8">
        <v>0</v>
      </c>
      <c r="I1269" s="16">
        <v>1</v>
      </c>
      <c r="J1269" s="16">
        <v>0</v>
      </c>
      <c r="K1269" s="8">
        <v>0</v>
      </c>
      <c r="L1269" s="8">
        <v>0</v>
      </c>
      <c r="M1269" s="8">
        <v>0</v>
      </c>
      <c r="N1269" s="8">
        <v>1</v>
      </c>
      <c r="O1269" s="8">
        <v>0</v>
      </c>
      <c r="P1269" s="8">
        <v>0</v>
      </c>
      <c r="Q1269" s="8">
        <v>0</v>
      </c>
      <c r="R1269" s="8">
        <v>0</v>
      </c>
      <c r="S1269" s="8">
        <v>0</v>
      </c>
      <c r="T1269" s="13">
        <v>1</v>
      </c>
      <c r="U1269" s="8">
        <v>2</v>
      </c>
      <c r="V1269" s="8">
        <v>0</v>
      </c>
      <c r="W1269" s="8">
        <v>0</v>
      </c>
      <c r="X1269" s="8">
        <v>0</v>
      </c>
      <c r="Y1269" s="8">
        <v>1</v>
      </c>
      <c r="Z1269" s="8">
        <v>0</v>
      </c>
      <c r="AA1269" s="8">
        <v>0</v>
      </c>
      <c r="AB1269" s="16">
        <v>0</v>
      </c>
      <c r="AC1269" s="8">
        <v>0</v>
      </c>
      <c r="AD1269" s="8">
        <v>18</v>
      </c>
      <c r="AE1269" s="8">
        <v>1</v>
      </c>
      <c r="AF1269" s="8">
        <v>3</v>
      </c>
      <c r="AG1269" s="8">
        <v>2</v>
      </c>
      <c r="AH1269" s="8">
        <v>0</v>
      </c>
      <c r="AI1269" s="8">
        <v>1</v>
      </c>
      <c r="AJ1269" s="8">
        <v>1.6</v>
      </c>
      <c r="AK1269" s="8">
        <v>0</v>
      </c>
      <c r="AL1269" s="8">
        <v>0</v>
      </c>
      <c r="AM1269" s="8">
        <v>0</v>
      </c>
      <c r="AN1269" s="8">
        <v>0.25</v>
      </c>
      <c r="AO1269" s="8">
        <v>3000</v>
      </c>
      <c r="AP1269" s="8">
        <v>0.1</v>
      </c>
      <c r="AQ1269" s="8">
        <v>0</v>
      </c>
      <c r="AR1269" s="8">
        <v>0</v>
      </c>
      <c r="AS1269" s="8">
        <v>96001005</v>
      </c>
      <c r="AT1269" s="9" t="s">
        <v>199</v>
      </c>
      <c r="AU1269" s="16" t="s">
        <v>1357</v>
      </c>
      <c r="AV1269" s="8" t="s">
        <v>160</v>
      </c>
      <c r="AW1269" s="8">
        <v>66001005</v>
      </c>
      <c r="AX1269" s="9" t="s">
        <v>162</v>
      </c>
      <c r="AY1269" s="8">
        <v>0</v>
      </c>
      <c r="AZ1269" s="8">
        <v>0</v>
      </c>
      <c r="BA1269" s="8">
        <v>0</v>
      </c>
      <c r="BB1269" s="34" t="s">
        <v>1445</v>
      </c>
      <c r="BC1269" s="8">
        <v>0</v>
      </c>
      <c r="BD1269" s="13">
        <v>0</v>
      </c>
      <c r="BE1269" s="8">
        <v>0</v>
      </c>
      <c r="BF1269" s="8">
        <v>0</v>
      </c>
      <c r="BG1269" s="8">
        <v>0</v>
      </c>
      <c r="BH1269" s="8">
        <v>0</v>
      </c>
      <c r="BI1269" s="11">
        <v>0</v>
      </c>
      <c r="BJ1269" s="8">
        <v>1</v>
      </c>
      <c r="BK1269" s="8">
        <v>0</v>
      </c>
      <c r="BL1269" s="8">
        <v>0</v>
      </c>
      <c r="BM1269" s="8">
        <v>0</v>
      </c>
      <c r="BN1269" s="8">
        <v>0</v>
      </c>
      <c r="BO1269" s="8">
        <v>0</v>
      </c>
      <c r="BP1269" s="8">
        <v>0</v>
      </c>
      <c r="BQ1269" s="43">
        <v>0</v>
      </c>
    </row>
    <row r="1270" spans="3:69" ht="20.100000000000001" customHeight="1">
      <c r="C1270" s="16">
        <v>66001006</v>
      </c>
      <c r="D1270" s="17" t="s">
        <v>1446</v>
      </c>
      <c r="E1270" s="16">
        <v>1</v>
      </c>
      <c r="F1270" s="16">
        <v>66001006</v>
      </c>
      <c r="G1270" s="16">
        <v>0</v>
      </c>
      <c r="H1270" s="15">
        <v>0</v>
      </c>
      <c r="I1270" s="16">
        <v>1</v>
      </c>
      <c r="J1270" s="16">
        <v>0</v>
      </c>
      <c r="K1270" s="16">
        <v>0</v>
      </c>
      <c r="L1270" s="16">
        <v>0</v>
      </c>
      <c r="M1270" s="16">
        <v>0</v>
      </c>
      <c r="N1270" s="16">
        <v>1</v>
      </c>
      <c r="O1270" s="16">
        <v>0</v>
      </c>
      <c r="P1270" s="16">
        <v>0</v>
      </c>
      <c r="Q1270" s="16">
        <v>0</v>
      </c>
      <c r="R1270" s="8">
        <v>0</v>
      </c>
      <c r="S1270" s="15">
        <v>0</v>
      </c>
      <c r="T1270" s="13">
        <v>1</v>
      </c>
      <c r="U1270" s="16">
        <v>2</v>
      </c>
      <c r="V1270" s="16">
        <v>0</v>
      </c>
      <c r="W1270" s="16">
        <v>0</v>
      </c>
      <c r="X1270" s="16">
        <v>0</v>
      </c>
      <c r="Y1270" s="16">
        <v>0</v>
      </c>
      <c r="Z1270" s="16">
        <v>0</v>
      </c>
      <c r="AA1270" s="16">
        <v>0</v>
      </c>
      <c r="AB1270" s="16">
        <v>0</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v>96001006</v>
      </c>
      <c r="AS1270" s="16" t="s">
        <v>160</v>
      </c>
      <c r="AT1270" s="17" t="s">
        <v>161</v>
      </c>
      <c r="AU1270" s="16" t="s">
        <v>1357</v>
      </c>
      <c r="AV1270" s="16">
        <v>0</v>
      </c>
      <c r="AW1270" s="16">
        <v>66001006</v>
      </c>
      <c r="AX1270" s="17" t="s">
        <v>162</v>
      </c>
      <c r="AY1270" s="17" t="s">
        <v>160</v>
      </c>
      <c r="AZ1270" s="15">
        <v>0</v>
      </c>
      <c r="BA1270" s="15">
        <v>0</v>
      </c>
      <c r="BB1270" s="73" t="s">
        <v>1447</v>
      </c>
      <c r="BC1270" s="16">
        <v>0</v>
      </c>
      <c r="BD1270" s="13">
        <v>0</v>
      </c>
      <c r="BE1270" s="16">
        <v>0</v>
      </c>
      <c r="BF1270" s="16">
        <v>0</v>
      </c>
      <c r="BG1270" s="16">
        <v>0</v>
      </c>
      <c r="BH1270" s="16">
        <v>0</v>
      </c>
      <c r="BI1270" s="11">
        <v>0</v>
      </c>
      <c r="BJ1270" s="8">
        <v>1</v>
      </c>
      <c r="BK1270" s="8">
        <v>0</v>
      </c>
      <c r="BL1270" s="8">
        <v>0</v>
      </c>
      <c r="BM1270" s="8">
        <v>0</v>
      </c>
      <c r="BN1270" s="8">
        <v>0</v>
      </c>
      <c r="BO1270" s="8">
        <v>0</v>
      </c>
      <c r="BP1270" s="8">
        <v>0</v>
      </c>
      <c r="BQ1270" s="43">
        <v>0</v>
      </c>
    </row>
    <row r="1271" spans="3:69" ht="20.100000000000001" customHeight="1">
      <c r="C1271" s="16">
        <v>66001007</v>
      </c>
      <c r="D1271" s="9" t="s">
        <v>1448</v>
      </c>
      <c r="E1271" s="16">
        <v>1</v>
      </c>
      <c r="F1271" s="16">
        <v>66001007</v>
      </c>
      <c r="G1271" s="8">
        <v>0</v>
      </c>
      <c r="H1271" s="8">
        <v>0</v>
      </c>
      <c r="I1271" s="16">
        <v>1</v>
      </c>
      <c r="J1271" s="16">
        <v>0</v>
      </c>
      <c r="K1271" s="8">
        <v>0</v>
      </c>
      <c r="L1271" s="8">
        <v>0</v>
      </c>
      <c r="M1271" s="8">
        <v>0</v>
      </c>
      <c r="N1271" s="8">
        <v>1</v>
      </c>
      <c r="O1271" s="8">
        <v>0</v>
      </c>
      <c r="P1271" s="8">
        <v>0</v>
      </c>
      <c r="Q1271" s="8">
        <v>0</v>
      </c>
      <c r="R1271" s="8">
        <v>0</v>
      </c>
      <c r="S1271" s="8">
        <v>0</v>
      </c>
      <c r="T1271" s="13">
        <v>1</v>
      </c>
      <c r="U1271" s="8">
        <v>2</v>
      </c>
      <c r="V1271" s="8">
        <v>0</v>
      </c>
      <c r="W1271" s="8">
        <v>2.75</v>
      </c>
      <c r="X1271" s="8">
        <v>0</v>
      </c>
      <c r="Y1271" s="8">
        <v>0</v>
      </c>
      <c r="Z1271" s="8">
        <v>0</v>
      </c>
      <c r="AA1271" s="8">
        <v>0</v>
      </c>
      <c r="AB1271" s="16">
        <v>0</v>
      </c>
      <c r="AC1271" s="8">
        <v>0</v>
      </c>
      <c r="AD1271" s="8">
        <v>15</v>
      </c>
      <c r="AE1271" s="8">
        <v>0</v>
      </c>
      <c r="AF1271" s="8">
        <v>0</v>
      </c>
      <c r="AG1271" s="8">
        <v>7</v>
      </c>
      <c r="AH1271" s="8">
        <v>0</v>
      </c>
      <c r="AI1271" s="8">
        <v>0</v>
      </c>
      <c r="AJ1271" s="8">
        <v>6</v>
      </c>
      <c r="AK1271" s="8">
        <v>0</v>
      </c>
      <c r="AL1271" s="8">
        <v>0</v>
      </c>
      <c r="AM1271" s="8">
        <v>0</v>
      </c>
      <c r="AN1271" s="8">
        <v>0.25</v>
      </c>
      <c r="AO1271" s="8">
        <v>1000</v>
      </c>
      <c r="AP1271" s="8">
        <v>0</v>
      </c>
      <c r="AQ1271" s="8">
        <v>0</v>
      </c>
      <c r="AR1271" s="8">
        <v>0</v>
      </c>
      <c r="AS1271" s="8" t="s">
        <v>160</v>
      </c>
      <c r="AT1271" s="9" t="s">
        <v>199</v>
      </c>
      <c r="AU1271" s="8" t="s">
        <v>941</v>
      </c>
      <c r="AV1271" s="8" t="s">
        <v>160</v>
      </c>
      <c r="AW1271" s="8" t="s">
        <v>1026</v>
      </c>
      <c r="AX1271" s="9" t="s">
        <v>162</v>
      </c>
      <c r="AY1271" s="8">
        <v>0</v>
      </c>
      <c r="AZ1271" s="15">
        <v>0</v>
      </c>
      <c r="BA1271" s="15">
        <v>0</v>
      </c>
      <c r="BB1271" s="34" t="s">
        <v>1449</v>
      </c>
      <c r="BC1271" s="8">
        <v>0</v>
      </c>
      <c r="BD1271" s="13">
        <v>0</v>
      </c>
      <c r="BE1271" s="8">
        <v>0</v>
      </c>
      <c r="BF1271" s="8">
        <v>0</v>
      </c>
      <c r="BG1271" s="8">
        <v>0</v>
      </c>
      <c r="BH1271" s="8">
        <v>0</v>
      </c>
      <c r="BI1271" s="11">
        <v>0</v>
      </c>
      <c r="BJ1271" s="8">
        <v>0</v>
      </c>
      <c r="BK1271" s="8">
        <v>0</v>
      </c>
      <c r="BL1271" s="8">
        <v>0</v>
      </c>
      <c r="BM1271" s="8">
        <v>0</v>
      </c>
      <c r="BN1271" s="8">
        <v>0</v>
      </c>
      <c r="BO1271" s="8">
        <v>0</v>
      </c>
      <c r="BP1271" s="8">
        <v>0</v>
      </c>
      <c r="BQ1271" s="43">
        <v>0</v>
      </c>
    </row>
    <row r="1272" spans="3:69" ht="19.5" customHeight="1">
      <c r="C1272" s="16">
        <v>66001008</v>
      </c>
      <c r="D1272" s="17" t="s">
        <v>1450</v>
      </c>
      <c r="E1272" s="13">
        <v>1</v>
      </c>
      <c r="F1272" s="16">
        <v>66001008</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2.5</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t="s">
        <v>160</v>
      </c>
      <c r="AT1272" s="17" t="s">
        <v>886</v>
      </c>
      <c r="AU1272" s="16" t="s">
        <v>887</v>
      </c>
      <c r="AV1272" s="16">
        <v>10000006</v>
      </c>
      <c r="AW1272" s="16">
        <v>66001008</v>
      </c>
      <c r="AX1272" s="17" t="s">
        <v>162</v>
      </c>
      <c r="AY1272" s="17">
        <v>0</v>
      </c>
      <c r="AZ1272" s="15">
        <v>0</v>
      </c>
      <c r="BA1272" s="15">
        <v>0</v>
      </c>
      <c r="BB1272" s="73" t="s">
        <v>1451</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19.5" customHeight="1">
      <c r="C1273" s="16">
        <v>66001009</v>
      </c>
      <c r="D1273" s="17" t="s">
        <v>1452</v>
      </c>
      <c r="E1273" s="13">
        <v>1</v>
      </c>
      <c r="F1273" s="16">
        <v>66001009</v>
      </c>
      <c r="G1273" s="16">
        <v>0</v>
      </c>
      <c r="H1273" s="15">
        <v>0</v>
      </c>
      <c r="I1273" s="16">
        <v>1</v>
      </c>
      <c r="J1273" s="16">
        <v>0</v>
      </c>
      <c r="K1273" s="13">
        <v>0</v>
      </c>
      <c r="L1273" s="16">
        <v>0</v>
      </c>
      <c r="M1273" s="16">
        <v>0</v>
      </c>
      <c r="N1273" s="16">
        <v>1</v>
      </c>
      <c r="O1273" s="16">
        <v>0</v>
      </c>
      <c r="P1273" s="16">
        <v>0</v>
      </c>
      <c r="Q1273" s="16">
        <v>0</v>
      </c>
      <c r="R1273" s="8">
        <v>0</v>
      </c>
      <c r="S1273" s="15">
        <v>0</v>
      </c>
      <c r="T1273" s="13">
        <v>1</v>
      </c>
      <c r="U1273" s="16">
        <v>2</v>
      </c>
      <c r="V1273" s="16">
        <v>0</v>
      </c>
      <c r="W1273" s="16">
        <v>2</v>
      </c>
      <c r="X1273" s="16">
        <v>0</v>
      </c>
      <c r="Y1273" s="16">
        <v>0</v>
      </c>
      <c r="Z1273" s="16">
        <v>0</v>
      </c>
      <c r="AA1273" s="16">
        <v>0</v>
      </c>
      <c r="AB1273" s="16">
        <v>0</v>
      </c>
      <c r="AC1273" s="16">
        <v>0</v>
      </c>
      <c r="AD1273" s="16">
        <v>15</v>
      </c>
      <c r="AE1273" s="16">
        <v>1</v>
      </c>
      <c r="AF1273" s="16">
        <v>3</v>
      </c>
      <c r="AG1273" s="8">
        <v>2</v>
      </c>
      <c r="AH1273" s="8">
        <v>1</v>
      </c>
      <c r="AI1273" s="8">
        <v>0</v>
      </c>
      <c r="AJ1273" s="8">
        <v>6</v>
      </c>
      <c r="AK1273" s="16">
        <v>0</v>
      </c>
      <c r="AL1273" s="16">
        <v>0</v>
      </c>
      <c r="AM1273" s="16">
        <v>0</v>
      </c>
      <c r="AN1273" s="16">
        <v>0.75</v>
      </c>
      <c r="AO1273" s="16">
        <v>3000</v>
      </c>
      <c r="AP1273" s="16">
        <v>0.75</v>
      </c>
      <c r="AQ1273" s="16">
        <v>0</v>
      </c>
      <c r="AR1273" s="8">
        <v>0</v>
      </c>
      <c r="AS1273" s="16">
        <v>96001009</v>
      </c>
      <c r="AT1273" s="17" t="s">
        <v>886</v>
      </c>
      <c r="AU1273" s="16" t="s">
        <v>887</v>
      </c>
      <c r="AV1273" s="16">
        <v>10000006</v>
      </c>
      <c r="AW1273" s="16">
        <v>66001009</v>
      </c>
      <c r="AX1273" s="17" t="s">
        <v>162</v>
      </c>
      <c r="AY1273" s="17">
        <v>0</v>
      </c>
      <c r="AZ1273" s="15">
        <v>0</v>
      </c>
      <c r="BA1273" s="15">
        <v>0</v>
      </c>
      <c r="BB1273" s="73" t="s">
        <v>1453</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66001010</v>
      </c>
      <c r="D1274" s="17" t="s">
        <v>581</v>
      </c>
      <c r="E1274" s="16">
        <v>1</v>
      </c>
      <c r="F1274" s="16">
        <v>66001010</v>
      </c>
      <c r="G1274" s="16">
        <v>0</v>
      </c>
      <c r="H1274" s="15">
        <v>0</v>
      </c>
      <c r="I1274" s="16">
        <v>1</v>
      </c>
      <c r="J1274" s="16">
        <v>0</v>
      </c>
      <c r="K1274" s="16">
        <v>0</v>
      </c>
      <c r="L1274" s="16">
        <v>0</v>
      </c>
      <c r="M1274" s="16">
        <v>0</v>
      </c>
      <c r="N1274" s="16">
        <v>1</v>
      </c>
      <c r="O1274" s="16">
        <v>0</v>
      </c>
      <c r="P1274" s="16">
        <v>0</v>
      </c>
      <c r="Q1274" s="16">
        <v>0</v>
      </c>
      <c r="R1274" s="8">
        <v>0</v>
      </c>
      <c r="S1274" s="15">
        <v>0</v>
      </c>
      <c r="T1274" s="13">
        <v>1</v>
      </c>
      <c r="U1274" s="16">
        <v>2</v>
      </c>
      <c r="V1274" s="16">
        <v>0</v>
      </c>
      <c r="W1274" s="16">
        <v>0</v>
      </c>
      <c r="X1274" s="16">
        <v>0</v>
      </c>
      <c r="Y1274" s="16">
        <v>0</v>
      </c>
      <c r="Z1274" s="16">
        <v>0</v>
      </c>
      <c r="AA1274" s="16">
        <v>0</v>
      </c>
      <c r="AB1274" s="16">
        <v>0</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v>96001010</v>
      </c>
      <c r="AS1274" s="16" t="s">
        <v>160</v>
      </c>
      <c r="AT1274" s="17" t="s">
        <v>161</v>
      </c>
      <c r="AU1274" s="16" t="s">
        <v>1357</v>
      </c>
      <c r="AV1274" s="16">
        <v>0</v>
      </c>
      <c r="AW1274" s="16">
        <v>66001010</v>
      </c>
      <c r="AX1274" s="17" t="s">
        <v>162</v>
      </c>
      <c r="AY1274" s="17" t="s">
        <v>160</v>
      </c>
      <c r="AZ1274" s="15">
        <v>0</v>
      </c>
      <c r="BA1274" s="15">
        <v>0</v>
      </c>
      <c r="BB1274" s="73" t="s">
        <v>1454</v>
      </c>
      <c r="BC1274" s="16">
        <v>0</v>
      </c>
      <c r="BD1274" s="13">
        <v>0</v>
      </c>
      <c r="BE1274" s="16">
        <v>0</v>
      </c>
      <c r="BF1274" s="16">
        <v>0</v>
      </c>
      <c r="BG1274" s="16">
        <v>0</v>
      </c>
      <c r="BH1274" s="16">
        <v>0</v>
      </c>
      <c r="BI1274" s="11">
        <v>0</v>
      </c>
      <c r="BJ1274" s="8">
        <v>1</v>
      </c>
      <c r="BK1274" s="8">
        <v>0</v>
      </c>
      <c r="BL1274" s="8">
        <v>0</v>
      </c>
      <c r="BM1274" s="8">
        <v>0</v>
      </c>
      <c r="BN1274" s="8">
        <v>0</v>
      </c>
      <c r="BO1274" s="8">
        <v>0</v>
      </c>
      <c r="BP1274" s="8">
        <v>0</v>
      </c>
      <c r="BQ1274" s="43">
        <v>0</v>
      </c>
    </row>
    <row r="1275" spans="3:69" ht="20.100000000000001" customHeight="1">
      <c r="C1275" s="16">
        <v>66001011</v>
      </c>
      <c r="D1275" s="14" t="s">
        <v>1455</v>
      </c>
      <c r="E1275" s="13">
        <v>1</v>
      </c>
      <c r="F1275" s="16">
        <v>66001011</v>
      </c>
      <c r="G1275" s="13">
        <v>0</v>
      </c>
      <c r="H1275" s="15">
        <v>0</v>
      </c>
      <c r="I1275" s="16">
        <v>1</v>
      </c>
      <c r="J1275" s="16">
        <v>0</v>
      </c>
      <c r="K1275" s="13">
        <v>0</v>
      </c>
      <c r="L1275" s="13">
        <v>0</v>
      </c>
      <c r="M1275" s="13">
        <v>0</v>
      </c>
      <c r="N1275" s="13">
        <v>1</v>
      </c>
      <c r="O1275" s="13">
        <v>0</v>
      </c>
      <c r="P1275" s="13">
        <v>0</v>
      </c>
      <c r="Q1275" s="13">
        <v>0</v>
      </c>
      <c r="R1275" s="8">
        <v>0</v>
      </c>
      <c r="S1275" s="13">
        <v>0</v>
      </c>
      <c r="T1275" s="13">
        <v>1</v>
      </c>
      <c r="U1275" s="13">
        <v>2</v>
      </c>
      <c r="V1275" s="13">
        <v>0</v>
      </c>
      <c r="W1275" s="13">
        <v>3</v>
      </c>
      <c r="X1275" s="13">
        <v>0</v>
      </c>
      <c r="Y1275" s="13">
        <v>0</v>
      </c>
      <c r="Z1275" s="13">
        <v>0</v>
      </c>
      <c r="AA1275" s="13">
        <v>0</v>
      </c>
      <c r="AB1275" s="16">
        <v>0</v>
      </c>
      <c r="AC1275" s="13">
        <v>0</v>
      </c>
      <c r="AD1275" s="13">
        <v>18</v>
      </c>
      <c r="AE1275" s="13">
        <v>2</v>
      </c>
      <c r="AF1275" s="13" t="s">
        <v>867</v>
      </c>
      <c r="AG1275" s="8">
        <v>2</v>
      </c>
      <c r="AH1275" s="8">
        <v>2</v>
      </c>
      <c r="AI1275" s="8">
        <v>0</v>
      </c>
      <c r="AJ1275" s="8">
        <v>1.5</v>
      </c>
      <c r="AK1275" s="13">
        <v>0</v>
      </c>
      <c r="AL1275" s="13">
        <v>0</v>
      </c>
      <c r="AM1275" s="13">
        <v>0</v>
      </c>
      <c r="AN1275" s="13">
        <v>0.25</v>
      </c>
      <c r="AO1275" s="13">
        <v>3000</v>
      </c>
      <c r="AP1275" s="13">
        <v>0.25</v>
      </c>
      <c r="AQ1275" s="13">
        <v>0</v>
      </c>
      <c r="AR1275" s="8">
        <v>0</v>
      </c>
      <c r="AS1275" s="13" t="s">
        <v>160</v>
      </c>
      <c r="AT1275" s="14" t="s">
        <v>216</v>
      </c>
      <c r="AU1275" s="13" t="s">
        <v>868</v>
      </c>
      <c r="AV1275" s="16">
        <v>10001007</v>
      </c>
      <c r="AW1275" s="16">
        <v>66001011</v>
      </c>
      <c r="AX1275" s="14" t="s">
        <v>162</v>
      </c>
      <c r="AY1275" s="13">
        <v>0</v>
      </c>
      <c r="AZ1275" s="15">
        <v>0</v>
      </c>
      <c r="BA1275" s="15">
        <v>0</v>
      </c>
      <c r="BB1275" s="36" t="s">
        <v>1456</v>
      </c>
      <c r="BC1275" s="13">
        <v>0</v>
      </c>
      <c r="BD1275" s="13">
        <v>0</v>
      </c>
      <c r="BE1275" s="13">
        <v>0</v>
      </c>
      <c r="BF1275" s="13">
        <v>0</v>
      </c>
      <c r="BG1275" s="13">
        <v>0</v>
      </c>
      <c r="BH1275" s="13">
        <v>0</v>
      </c>
      <c r="BI1275" s="11">
        <v>0</v>
      </c>
      <c r="BJ1275" s="8">
        <v>0</v>
      </c>
      <c r="BK1275" s="8">
        <v>0</v>
      </c>
      <c r="BL1275" s="8">
        <v>0</v>
      </c>
      <c r="BM1275" s="8">
        <v>0</v>
      </c>
      <c r="BN1275" s="8">
        <v>0</v>
      </c>
      <c r="BO1275" s="8">
        <v>0</v>
      </c>
      <c r="BP1275" s="8">
        <v>0</v>
      </c>
      <c r="BQ1275" s="43">
        <v>0</v>
      </c>
    </row>
    <row r="1276" spans="3:69" ht="19.5" customHeight="1">
      <c r="C1276" s="60">
        <v>66001012</v>
      </c>
      <c r="D1276" s="59" t="s">
        <v>607</v>
      </c>
      <c r="E1276" s="55">
        <v>1</v>
      </c>
      <c r="F1276" s="60">
        <v>66001012</v>
      </c>
      <c r="G1276" s="60">
        <v>0</v>
      </c>
      <c r="H1276" s="61">
        <v>0</v>
      </c>
      <c r="I1276" s="60">
        <v>1</v>
      </c>
      <c r="J1276" s="60">
        <v>0</v>
      </c>
      <c r="K1276" s="55">
        <v>0</v>
      </c>
      <c r="L1276" s="60">
        <v>0</v>
      </c>
      <c r="M1276" s="60">
        <v>0</v>
      </c>
      <c r="N1276" s="60">
        <v>1</v>
      </c>
      <c r="O1276" s="60">
        <v>0</v>
      </c>
      <c r="P1276" s="60">
        <v>0</v>
      </c>
      <c r="Q1276" s="60">
        <v>0</v>
      </c>
      <c r="R1276" s="63">
        <v>0</v>
      </c>
      <c r="S1276" s="61">
        <v>0</v>
      </c>
      <c r="T1276" s="55">
        <v>1</v>
      </c>
      <c r="U1276" s="60">
        <v>2</v>
      </c>
      <c r="V1276" s="60">
        <v>0</v>
      </c>
      <c r="W1276" s="60">
        <v>2.75</v>
      </c>
      <c r="X1276" s="60">
        <v>0</v>
      </c>
      <c r="Y1276" s="60">
        <v>0</v>
      </c>
      <c r="Z1276" s="60">
        <v>0</v>
      </c>
      <c r="AA1276" s="60">
        <v>0</v>
      </c>
      <c r="AB1276" s="60">
        <v>0</v>
      </c>
      <c r="AC1276" s="60">
        <v>0</v>
      </c>
      <c r="AD1276" s="60">
        <v>15</v>
      </c>
      <c r="AE1276" s="60">
        <v>1</v>
      </c>
      <c r="AF1276" s="60">
        <v>3</v>
      </c>
      <c r="AG1276" s="63">
        <v>2</v>
      </c>
      <c r="AH1276" s="63">
        <v>1</v>
      </c>
      <c r="AI1276" s="8">
        <v>0</v>
      </c>
      <c r="AJ1276" s="63">
        <v>6</v>
      </c>
      <c r="AK1276" s="60">
        <v>0</v>
      </c>
      <c r="AL1276" s="60">
        <v>0</v>
      </c>
      <c r="AM1276" s="60">
        <v>0</v>
      </c>
      <c r="AN1276" s="60">
        <v>0.75</v>
      </c>
      <c r="AO1276" s="60">
        <v>3000</v>
      </c>
      <c r="AP1276" s="60">
        <v>1.5</v>
      </c>
      <c r="AQ1276" s="60">
        <v>0</v>
      </c>
      <c r="AR1276" s="63">
        <v>0</v>
      </c>
      <c r="AS1276" s="60" t="s">
        <v>160</v>
      </c>
      <c r="AT1276" s="59" t="s">
        <v>886</v>
      </c>
      <c r="AU1276" s="60" t="s">
        <v>887</v>
      </c>
      <c r="AV1276" s="60">
        <v>10000006</v>
      </c>
      <c r="AW1276" s="60">
        <v>70405004</v>
      </c>
      <c r="AX1276" s="59" t="s">
        <v>162</v>
      </c>
      <c r="AY1276" s="59">
        <v>0</v>
      </c>
      <c r="AZ1276" s="61">
        <v>0</v>
      </c>
      <c r="BA1276" s="61">
        <v>0</v>
      </c>
      <c r="BB1276" s="83" t="s">
        <v>1457</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66001013</v>
      </c>
      <c r="D1277" s="59" t="s">
        <v>1458</v>
      </c>
      <c r="E1277" s="55">
        <v>1</v>
      </c>
      <c r="F1277" s="60">
        <v>66001013</v>
      </c>
      <c r="G1277" s="60">
        <v>0</v>
      </c>
      <c r="H1277" s="61">
        <v>0</v>
      </c>
      <c r="I1277" s="60">
        <v>1</v>
      </c>
      <c r="J1277" s="60">
        <v>0</v>
      </c>
      <c r="K1277" s="55">
        <v>0</v>
      </c>
      <c r="L1277" s="60">
        <v>0</v>
      </c>
      <c r="M1277" s="60">
        <v>0</v>
      </c>
      <c r="N1277" s="60">
        <v>1</v>
      </c>
      <c r="O1277" s="60">
        <v>1</v>
      </c>
      <c r="P1277" s="60">
        <v>0</v>
      </c>
      <c r="Q1277" s="60">
        <v>0</v>
      </c>
      <c r="R1277" s="63">
        <v>0</v>
      </c>
      <c r="S1277" s="61">
        <v>0</v>
      </c>
      <c r="T1277" s="55">
        <v>1</v>
      </c>
      <c r="U1277" s="60">
        <v>2</v>
      </c>
      <c r="V1277" s="60">
        <v>0</v>
      </c>
      <c r="W1277" s="60">
        <v>0.5</v>
      </c>
      <c r="X1277" s="60">
        <v>0</v>
      </c>
      <c r="Y1277" s="60">
        <v>0</v>
      </c>
      <c r="Z1277" s="60">
        <v>0</v>
      </c>
      <c r="AA1277" s="60">
        <v>0</v>
      </c>
      <c r="AB1277" s="60">
        <v>0</v>
      </c>
      <c r="AC1277" s="60">
        <v>0</v>
      </c>
      <c r="AD1277" s="60">
        <v>9</v>
      </c>
      <c r="AE1277" s="60">
        <v>1</v>
      </c>
      <c r="AF1277" s="60">
        <v>4</v>
      </c>
      <c r="AG1277" s="63">
        <v>9</v>
      </c>
      <c r="AH1277" s="63">
        <v>0</v>
      </c>
      <c r="AI1277" s="8">
        <v>0</v>
      </c>
      <c r="AJ1277" s="63">
        <v>6</v>
      </c>
      <c r="AK1277" s="60">
        <v>0</v>
      </c>
      <c r="AL1277" s="60">
        <v>0</v>
      </c>
      <c r="AM1277" s="60">
        <v>0</v>
      </c>
      <c r="AN1277" s="60">
        <v>0.5</v>
      </c>
      <c r="AO1277" s="60">
        <v>30000</v>
      </c>
      <c r="AP1277" s="60">
        <v>0.5</v>
      </c>
      <c r="AQ1277" s="60">
        <v>0</v>
      </c>
      <c r="AR1277" s="63">
        <v>0</v>
      </c>
      <c r="AS1277" s="60">
        <v>96001013</v>
      </c>
      <c r="AT1277" s="59" t="s">
        <v>161</v>
      </c>
      <c r="AU1277" s="60" t="s">
        <v>856</v>
      </c>
      <c r="AV1277" s="60">
        <v>10000009</v>
      </c>
      <c r="AW1277" s="60">
        <v>70405005</v>
      </c>
      <c r="AX1277" s="59" t="s">
        <v>232</v>
      </c>
      <c r="AY1277" s="59" t="s">
        <v>262</v>
      </c>
      <c r="AZ1277" s="61">
        <v>0</v>
      </c>
      <c r="BA1277" s="61">
        <v>0</v>
      </c>
      <c r="BB1277" s="188" t="s">
        <v>1459</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66001014</v>
      </c>
      <c r="D1278" s="59" t="s">
        <v>1460</v>
      </c>
      <c r="E1278" s="55">
        <v>1</v>
      </c>
      <c r="F1278" s="60">
        <v>66001014</v>
      </c>
      <c r="G1278" s="60">
        <v>0</v>
      </c>
      <c r="H1278" s="61">
        <v>0</v>
      </c>
      <c r="I1278" s="60">
        <v>1</v>
      </c>
      <c r="J1278" s="60">
        <v>0</v>
      </c>
      <c r="K1278" s="55">
        <v>0</v>
      </c>
      <c r="L1278" s="60">
        <v>0</v>
      </c>
      <c r="M1278" s="60">
        <v>0</v>
      </c>
      <c r="N1278" s="60">
        <v>1</v>
      </c>
      <c r="O1278" s="60">
        <v>0</v>
      </c>
      <c r="P1278" s="60">
        <v>0</v>
      </c>
      <c r="Q1278" s="60">
        <v>0</v>
      </c>
      <c r="R1278" s="63">
        <v>0</v>
      </c>
      <c r="S1278" s="61">
        <v>0</v>
      </c>
      <c r="T1278" s="55">
        <v>1</v>
      </c>
      <c r="U1278" s="60">
        <v>2</v>
      </c>
      <c r="V1278" s="60">
        <v>0</v>
      </c>
      <c r="W1278" s="60">
        <v>2</v>
      </c>
      <c r="X1278" s="60">
        <v>0</v>
      </c>
      <c r="Y1278" s="60">
        <v>0</v>
      </c>
      <c r="Z1278" s="60">
        <v>0</v>
      </c>
      <c r="AA1278" s="60">
        <v>0</v>
      </c>
      <c r="AB1278" s="60">
        <v>0</v>
      </c>
      <c r="AC1278" s="60">
        <v>0</v>
      </c>
      <c r="AD1278" s="60">
        <v>12</v>
      </c>
      <c r="AE1278" s="60">
        <v>1</v>
      </c>
      <c r="AF1278" s="60">
        <v>3.5</v>
      </c>
      <c r="AG1278" s="63">
        <v>0</v>
      </c>
      <c r="AH1278" s="63">
        <v>0</v>
      </c>
      <c r="AI1278" s="8">
        <v>0</v>
      </c>
      <c r="AJ1278" s="63">
        <v>4</v>
      </c>
      <c r="AK1278" s="60">
        <v>0</v>
      </c>
      <c r="AL1278" s="60">
        <v>0</v>
      </c>
      <c r="AM1278" s="60">
        <v>0</v>
      </c>
      <c r="AN1278" s="60">
        <v>0.5</v>
      </c>
      <c r="AO1278" s="60">
        <v>3000</v>
      </c>
      <c r="AP1278" s="60">
        <v>0</v>
      </c>
      <c r="AQ1278" s="60">
        <v>0</v>
      </c>
      <c r="AR1278" s="63">
        <v>0</v>
      </c>
      <c r="AS1278" s="60">
        <v>92005001</v>
      </c>
      <c r="AT1278" s="59" t="s">
        <v>161</v>
      </c>
      <c r="AU1278" s="60" t="s">
        <v>351</v>
      </c>
      <c r="AV1278" s="60">
        <v>10000009</v>
      </c>
      <c r="AW1278" s="60">
        <v>70405006</v>
      </c>
      <c r="AX1278" s="59" t="s">
        <v>162</v>
      </c>
      <c r="AY1278" s="59">
        <v>0</v>
      </c>
      <c r="AZ1278" s="61">
        <v>0</v>
      </c>
      <c r="BA1278" s="61">
        <v>0</v>
      </c>
      <c r="BB1278" s="188" t="s">
        <v>1461</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66001015</v>
      </c>
      <c r="D1279" s="59" t="s">
        <v>1462</v>
      </c>
      <c r="E1279" s="55">
        <v>1</v>
      </c>
      <c r="F1279" s="60">
        <v>66001015</v>
      </c>
      <c r="G1279" s="60">
        <v>0</v>
      </c>
      <c r="H1279" s="61">
        <v>0</v>
      </c>
      <c r="I1279" s="60">
        <v>1</v>
      </c>
      <c r="J1279" s="60">
        <v>0</v>
      </c>
      <c r="K1279" s="55">
        <v>0</v>
      </c>
      <c r="L1279" s="60">
        <v>0</v>
      </c>
      <c r="M1279" s="60">
        <v>0</v>
      </c>
      <c r="N1279" s="60">
        <v>2</v>
      </c>
      <c r="O1279" s="60">
        <v>1</v>
      </c>
      <c r="P1279" s="60">
        <v>0.05</v>
      </c>
      <c r="Q1279" s="60">
        <v>0</v>
      </c>
      <c r="R1279" s="63">
        <v>0</v>
      </c>
      <c r="S1279" s="61">
        <v>0</v>
      </c>
      <c r="T1279" s="55">
        <v>1</v>
      </c>
      <c r="U1279" s="60">
        <v>2</v>
      </c>
      <c r="V1279" s="60">
        <v>0</v>
      </c>
      <c r="W1279" s="60">
        <v>1.8</v>
      </c>
      <c r="X1279" s="60">
        <v>700</v>
      </c>
      <c r="Y1279" s="60">
        <v>0</v>
      </c>
      <c r="Z1279" s="60">
        <v>0</v>
      </c>
      <c r="AA1279" s="60">
        <v>0</v>
      </c>
      <c r="AB1279" s="60">
        <v>1</v>
      </c>
      <c r="AC1279" s="60">
        <v>0</v>
      </c>
      <c r="AD1279" s="60">
        <v>10</v>
      </c>
      <c r="AE1279" s="60">
        <v>1</v>
      </c>
      <c r="AF1279" s="60">
        <v>1</v>
      </c>
      <c r="AG1279" s="63">
        <v>2</v>
      </c>
      <c r="AH1279" s="63">
        <v>2</v>
      </c>
      <c r="AI1279" s="8">
        <v>0</v>
      </c>
      <c r="AJ1279" s="63">
        <v>4</v>
      </c>
      <c r="AK1279" s="60">
        <v>0</v>
      </c>
      <c r="AL1279" s="60">
        <v>0</v>
      </c>
      <c r="AM1279" s="60">
        <v>0</v>
      </c>
      <c r="AN1279" s="60">
        <v>0.5</v>
      </c>
      <c r="AO1279" s="60">
        <v>30000</v>
      </c>
      <c r="AP1279" s="60">
        <v>0.5</v>
      </c>
      <c r="AQ1279" s="60">
        <v>5</v>
      </c>
      <c r="AR1279" s="63">
        <v>0</v>
      </c>
      <c r="AS1279" s="60">
        <v>92003001</v>
      </c>
      <c r="AT1279" s="59" t="s">
        <v>161</v>
      </c>
      <c r="AU1279" s="60" t="s">
        <v>358</v>
      </c>
      <c r="AV1279" s="60">
        <v>10003002</v>
      </c>
      <c r="AW1279" s="60">
        <v>70405009</v>
      </c>
      <c r="AX1279" s="59" t="s">
        <v>382</v>
      </c>
      <c r="AY1279" s="59">
        <v>0</v>
      </c>
      <c r="AZ1279" s="61">
        <v>0</v>
      </c>
      <c r="BA1279" s="61">
        <v>0</v>
      </c>
      <c r="BB1279" s="188" t="s">
        <v>1463</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66001016</v>
      </c>
      <c r="D1280" s="59" t="s">
        <v>1464</v>
      </c>
      <c r="E1280" s="55">
        <v>1</v>
      </c>
      <c r="F1280" s="60">
        <v>66001016</v>
      </c>
      <c r="G1280" s="60">
        <v>0</v>
      </c>
      <c r="H1280" s="61">
        <v>0</v>
      </c>
      <c r="I1280" s="60">
        <v>1</v>
      </c>
      <c r="J1280" s="60">
        <v>0</v>
      </c>
      <c r="K1280" s="55">
        <v>0</v>
      </c>
      <c r="L1280" s="60">
        <v>0</v>
      </c>
      <c r="M1280" s="60">
        <v>0</v>
      </c>
      <c r="N1280" s="60">
        <v>1</v>
      </c>
      <c r="O1280" s="60">
        <v>0</v>
      </c>
      <c r="P1280" s="60">
        <v>0</v>
      </c>
      <c r="Q1280" s="60">
        <v>0</v>
      </c>
      <c r="R1280" s="63">
        <v>0</v>
      </c>
      <c r="S1280" s="61">
        <v>0</v>
      </c>
      <c r="T1280" s="55">
        <v>1</v>
      </c>
      <c r="U1280" s="60">
        <v>2</v>
      </c>
      <c r="V1280" s="60">
        <v>0</v>
      </c>
      <c r="W1280" s="60">
        <v>0.75</v>
      </c>
      <c r="X1280" s="60">
        <v>0</v>
      </c>
      <c r="Y1280" s="60">
        <v>0</v>
      </c>
      <c r="Z1280" s="60">
        <v>0</v>
      </c>
      <c r="AA1280" s="60">
        <v>0</v>
      </c>
      <c r="AB1280" s="60">
        <v>0</v>
      </c>
      <c r="AC1280" s="60">
        <v>0</v>
      </c>
      <c r="AD1280" s="60">
        <v>24</v>
      </c>
      <c r="AE1280" s="60">
        <v>1</v>
      </c>
      <c r="AF1280" s="60">
        <v>4</v>
      </c>
      <c r="AG1280" s="63">
        <v>2</v>
      </c>
      <c r="AH1280" s="63">
        <v>1</v>
      </c>
      <c r="AI1280" s="8">
        <v>0</v>
      </c>
      <c r="AJ1280" s="63">
        <v>6</v>
      </c>
      <c r="AK1280" s="60">
        <v>0</v>
      </c>
      <c r="AL1280" s="60">
        <v>0</v>
      </c>
      <c r="AM1280" s="60">
        <v>0</v>
      </c>
      <c r="AN1280" s="60">
        <v>0.5</v>
      </c>
      <c r="AO1280" s="60">
        <v>9000</v>
      </c>
      <c r="AP1280" s="60">
        <v>0.5</v>
      </c>
      <c r="AQ1280" s="60">
        <v>0</v>
      </c>
      <c r="AR1280" s="63">
        <v>0</v>
      </c>
      <c r="AS1280" s="60">
        <v>92002002</v>
      </c>
      <c r="AT1280" s="59" t="s">
        <v>890</v>
      </c>
      <c r="AU1280" s="60" t="s">
        <v>856</v>
      </c>
      <c r="AV1280" s="60">
        <v>10002001</v>
      </c>
      <c r="AW1280" s="60">
        <v>70405008</v>
      </c>
      <c r="AX1280" s="59" t="s">
        <v>232</v>
      </c>
      <c r="AY1280" s="59" t="s">
        <v>262</v>
      </c>
      <c r="AZ1280" s="61">
        <v>0</v>
      </c>
      <c r="BA1280" s="61">
        <v>0</v>
      </c>
      <c r="BB1280" s="83" t="s">
        <v>1465</v>
      </c>
      <c r="BC1280" s="60">
        <v>0</v>
      </c>
      <c r="BD1280" s="55">
        <v>0</v>
      </c>
      <c r="BE1280" s="60">
        <v>0</v>
      </c>
      <c r="BF1280" s="60">
        <v>0</v>
      </c>
      <c r="BG1280" s="60">
        <v>0</v>
      </c>
      <c r="BH1280" s="60">
        <v>0</v>
      </c>
      <c r="BI1280" s="84">
        <v>0</v>
      </c>
      <c r="BJ1280" s="8">
        <v>0</v>
      </c>
      <c r="BK1280" s="8">
        <v>0</v>
      </c>
      <c r="BL1280" s="8">
        <v>0</v>
      </c>
      <c r="BM1280" s="8">
        <v>0</v>
      </c>
      <c r="BN1280" s="8">
        <v>0</v>
      </c>
      <c r="BO1280" s="8">
        <v>0</v>
      </c>
      <c r="BP1280" s="8">
        <v>0</v>
      </c>
      <c r="BQ1280" s="43">
        <v>0</v>
      </c>
    </row>
    <row r="1281" spans="3:69" ht="20.100000000000001" customHeight="1">
      <c r="C1281" s="60">
        <v>66001017</v>
      </c>
      <c r="D1281" s="54" t="s">
        <v>1466</v>
      </c>
      <c r="E1281" s="60">
        <v>1</v>
      </c>
      <c r="F1281" s="60">
        <v>66001017</v>
      </c>
      <c r="G1281" s="60">
        <v>0</v>
      </c>
      <c r="H1281" s="61">
        <v>0</v>
      </c>
      <c r="I1281" s="60">
        <v>1</v>
      </c>
      <c r="J1281" s="60">
        <v>0</v>
      </c>
      <c r="K1281" s="60">
        <v>0</v>
      </c>
      <c r="L1281" s="55">
        <v>0</v>
      </c>
      <c r="M1281" s="55">
        <v>0</v>
      </c>
      <c r="N1281" s="55">
        <v>1</v>
      </c>
      <c r="O1281" s="55">
        <v>0</v>
      </c>
      <c r="P1281" s="55">
        <v>0</v>
      </c>
      <c r="Q1281" s="55">
        <v>0</v>
      </c>
      <c r="R1281" s="63">
        <v>0</v>
      </c>
      <c r="S1281" s="55">
        <v>0</v>
      </c>
      <c r="T1281" s="55">
        <v>1</v>
      </c>
      <c r="U1281" s="55">
        <v>2</v>
      </c>
      <c r="V1281" s="55">
        <v>0</v>
      </c>
      <c r="W1281" s="55">
        <v>0</v>
      </c>
      <c r="X1281" s="55">
        <v>0</v>
      </c>
      <c r="Y1281" s="55">
        <v>0</v>
      </c>
      <c r="Z1281" s="55">
        <v>0</v>
      </c>
      <c r="AA1281" s="55">
        <v>0</v>
      </c>
      <c r="AB1281" s="55">
        <v>0</v>
      </c>
      <c r="AC1281" s="55">
        <v>0</v>
      </c>
      <c r="AD1281" s="55">
        <v>15</v>
      </c>
      <c r="AE1281" s="55">
        <v>0</v>
      </c>
      <c r="AF1281" s="55">
        <v>0</v>
      </c>
      <c r="AG1281" s="63">
        <v>0</v>
      </c>
      <c r="AH1281" s="63">
        <v>0</v>
      </c>
      <c r="AI1281" s="8">
        <v>0</v>
      </c>
      <c r="AJ1281" s="63">
        <f>G67+AJ7513</f>
        <v>60010602</v>
      </c>
      <c r="AK1281" s="55">
        <v>0</v>
      </c>
      <c r="AL1281" s="55">
        <v>0</v>
      </c>
      <c r="AM1281" s="55">
        <v>0</v>
      </c>
      <c r="AN1281" s="60">
        <v>0.5</v>
      </c>
      <c r="AO1281" s="55">
        <v>3000</v>
      </c>
      <c r="AP1281" s="55">
        <v>0.5</v>
      </c>
      <c r="AQ1281" s="55">
        <v>0</v>
      </c>
      <c r="AR1281" s="63">
        <v>0</v>
      </c>
      <c r="AS1281" s="55" t="s">
        <v>160</v>
      </c>
      <c r="AT1281" s="54" t="s">
        <v>161</v>
      </c>
      <c r="AU1281" s="55" t="s">
        <v>358</v>
      </c>
      <c r="AV1281" s="60">
        <v>0</v>
      </c>
      <c r="AW1281" s="60">
        <v>21101051</v>
      </c>
      <c r="AX1281" s="54" t="s">
        <v>743</v>
      </c>
      <c r="AY1281" s="311" t="s">
        <v>1467</v>
      </c>
      <c r="AZ1281" s="61">
        <v>0</v>
      </c>
      <c r="BA1281" s="61">
        <v>0</v>
      </c>
      <c r="BB1281" s="78" t="s">
        <v>1468</v>
      </c>
      <c r="BC1281" s="55">
        <v>0</v>
      </c>
      <c r="BD1281" s="55">
        <v>0</v>
      </c>
      <c r="BE1281" s="55">
        <v>0</v>
      </c>
      <c r="BF1281" s="55">
        <v>0</v>
      </c>
      <c r="BG1281" s="55">
        <v>0</v>
      </c>
      <c r="BH1281" s="55">
        <v>0</v>
      </c>
      <c r="BI1281" s="84">
        <v>0</v>
      </c>
      <c r="BJ1281" s="8">
        <v>0</v>
      </c>
      <c r="BK1281" s="8">
        <v>0</v>
      </c>
      <c r="BL1281" s="8">
        <v>0</v>
      </c>
      <c r="BM1281" s="8">
        <v>0</v>
      </c>
      <c r="BN1281" s="8">
        <v>0</v>
      </c>
      <c r="BO1281" s="8">
        <v>0</v>
      </c>
      <c r="BP1281" s="8">
        <v>0</v>
      </c>
      <c r="BQ1281" s="43">
        <v>0</v>
      </c>
    </row>
    <row r="1282" spans="3:69" ht="20.100000000000001" customHeight="1">
      <c r="C1282" s="60">
        <v>66001018</v>
      </c>
      <c r="D1282" s="59" t="s">
        <v>1469</v>
      </c>
      <c r="E1282" s="55">
        <v>1</v>
      </c>
      <c r="F1282" s="60">
        <v>66001018</v>
      </c>
      <c r="G1282" s="60">
        <v>0</v>
      </c>
      <c r="H1282" s="61">
        <v>0</v>
      </c>
      <c r="I1282" s="60">
        <v>1</v>
      </c>
      <c r="J1282" s="60">
        <v>0</v>
      </c>
      <c r="K1282" s="55">
        <v>0</v>
      </c>
      <c r="L1282" s="60">
        <v>0</v>
      </c>
      <c r="M1282" s="60">
        <v>0</v>
      </c>
      <c r="N1282" s="60">
        <v>2</v>
      </c>
      <c r="O1282" s="60">
        <v>3</v>
      </c>
      <c r="P1282" s="60">
        <v>0.05</v>
      </c>
      <c r="Q1282" s="60">
        <v>0</v>
      </c>
      <c r="R1282" s="63">
        <v>0</v>
      </c>
      <c r="S1282" s="61">
        <v>0</v>
      </c>
      <c r="T1282" s="55">
        <v>1</v>
      </c>
      <c r="U1282" s="60">
        <v>2</v>
      </c>
      <c r="V1282" s="60">
        <v>0</v>
      </c>
      <c r="W1282" s="60">
        <v>1.8</v>
      </c>
      <c r="X1282" s="60">
        <v>700</v>
      </c>
      <c r="Y1282" s="60">
        <v>0</v>
      </c>
      <c r="Z1282" s="60">
        <v>0</v>
      </c>
      <c r="AA1282" s="60">
        <v>0</v>
      </c>
      <c r="AB1282" s="60">
        <v>1</v>
      </c>
      <c r="AC1282" s="60">
        <v>0</v>
      </c>
      <c r="AD1282" s="60">
        <v>10</v>
      </c>
      <c r="AE1282" s="60">
        <v>1</v>
      </c>
      <c r="AF1282" s="60">
        <v>1</v>
      </c>
      <c r="AG1282" s="63">
        <v>2</v>
      </c>
      <c r="AH1282" s="63">
        <v>2</v>
      </c>
      <c r="AI1282" s="8">
        <v>0</v>
      </c>
      <c r="AJ1282" s="63">
        <v>4</v>
      </c>
      <c r="AK1282" s="60">
        <v>0</v>
      </c>
      <c r="AL1282" s="60">
        <v>0</v>
      </c>
      <c r="AM1282" s="60">
        <v>0</v>
      </c>
      <c r="AN1282" s="60">
        <v>0.5</v>
      </c>
      <c r="AO1282" s="60">
        <v>30000</v>
      </c>
      <c r="AP1282" s="60">
        <v>0.5</v>
      </c>
      <c r="AQ1282" s="60">
        <v>10</v>
      </c>
      <c r="AR1282" s="63">
        <v>0</v>
      </c>
      <c r="AS1282" s="60">
        <v>93000208</v>
      </c>
      <c r="AT1282" s="59" t="s">
        <v>161</v>
      </c>
      <c r="AU1282" s="60" t="s">
        <v>358</v>
      </c>
      <c r="AV1282" s="60">
        <v>10003002</v>
      </c>
      <c r="AW1282" s="60">
        <v>21100020</v>
      </c>
      <c r="AX1282" s="59" t="s">
        <v>382</v>
      </c>
      <c r="AY1282" s="59">
        <v>0</v>
      </c>
      <c r="AZ1282" s="61">
        <v>0</v>
      </c>
      <c r="BA1282" s="61">
        <v>0</v>
      </c>
      <c r="BB1282" s="188" t="s">
        <v>1470</v>
      </c>
      <c r="BC1282" s="60">
        <v>0</v>
      </c>
      <c r="BD1282" s="55">
        <v>0</v>
      </c>
      <c r="BE1282" s="60">
        <v>0</v>
      </c>
      <c r="BF1282" s="60">
        <v>0</v>
      </c>
      <c r="BG1282" s="60">
        <v>0</v>
      </c>
      <c r="BH1282" s="60">
        <v>0</v>
      </c>
      <c r="BI1282" s="84">
        <v>0</v>
      </c>
      <c r="BJ1282" s="8">
        <v>1</v>
      </c>
      <c r="BK1282" s="8">
        <v>0</v>
      </c>
      <c r="BL1282" s="8">
        <v>0</v>
      </c>
      <c r="BM1282" s="8">
        <v>0</v>
      </c>
      <c r="BN1282" s="8">
        <v>0</v>
      </c>
      <c r="BO1282" s="8">
        <v>0</v>
      </c>
      <c r="BP1282" s="8">
        <v>0</v>
      </c>
      <c r="BQ1282" s="43">
        <v>0</v>
      </c>
    </row>
    <row r="1283" spans="3:69" ht="20.100000000000001" customHeight="1">
      <c r="C1283" s="60">
        <v>66001019</v>
      </c>
      <c r="D1283" s="54" t="s">
        <v>1471</v>
      </c>
      <c r="E1283" s="55">
        <v>1</v>
      </c>
      <c r="F1283" s="60">
        <v>66001019</v>
      </c>
      <c r="G1283" s="55">
        <v>0</v>
      </c>
      <c r="H1283" s="61">
        <v>0</v>
      </c>
      <c r="I1283" s="60">
        <v>1</v>
      </c>
      <c r="J1283" s="60">
        <v>0</v>
      </c>
      <c r="K1283" s="55">
        <v>0</v>
      </c>
      <c r="L1283" s="55">
        <v>0</v>
      </c>
      <c r="M1283" s="55">
        <v>0</v>
      </c>
      <c r="N1283" s="55">
        <v>2</v>
      </c>
      <c r="O1283" s="55">
        <v>12</v>
      </c>
      <c r="P1283" s="55">
        <v>1</v>
      </c>
      <c r="Q1283" s="55">
        <v>0</v>
      </c>
      <c r="R1283" s="63">
        <v>0</v>
      </c>
      <c r="S1283" s="55">
        <v>0</v>
      </c>
      <c r="T1283" s="55">
        <v>1</v>
      </c>
      <c r="U1283" s="55">
        <v>2</v>
      </c>
      <c r="V1283" s="55">
        <v>0</v>
      </c>
      <c r="W1283" s="60">
        <v>0</v>
      </c>
      <c r="X1283" s="60">
        <v>0</v>
      </c>
      <c r="Y1283" s="55">
        <v>0</v>
      </c>
      <c r="Z1283" s="55">
        <v>0</v>
      </c>
      <c r="AA1283" s="55">
        <v>0</v>
      </c>
      <c r="AB1283" s="55">
        <v>1</v>
      </c>
      <c r="AC1283" s="55">
        <v>0</v>
      </c>
      <c r="AD1283" s="55">
        <v>60</v>
      </c>
      <c r="AE1283" s="55">
        <v>1</v>
      </c>
      <c r="AF1283" s="55">
        <v>10</v>
      </c>
      <c r="AG1283" s="63">
        <v>0</v>
      </c>
      <c r="AH1283" s="63">
        <v>0</v>
      </c>
      <c r="AI1283" s="8">
        <v>0</v>
      </c>
      <c r="AJ1283" s="63">
        <v>0</v>
      </c>
      <c r="AK1283" s="55">
        <v>0</v>
      </c>
      <c r="AL1283" s="55">
        <v>0</v>
      </c>
      <c r="AM1283" s="55">
        <v>0</v>
      </c>
      <c r="AN1283" s="55">
        <v>1</v>
      </c>
      <c r="AO1283" s="55">
        <v>50000</v>
      </c>
      <c r="AP1283" s="55">
        <v>0</v>
      </c>
      <c r="AQ1283" s="55">
        <v>0</v>
      </c>
      <c r="AR1283" s="63">
        <v>90503002</v>
      </c>
      <c r="AS1283" s="55">
        <v>90503002</v>
      </c>
      <c r="AT1283" s="54" t="s">
        <v>160</v>
      </c>
      <c r="AU1283" s="55">
        <v>0</v>
      </c>
      <c r="AV1283" s="60">
        <v>0</v>
      </c>
      <c r="AW1283" s="60">
        <v>0</v>
      </c>
      <c r="AX1283" s="54" t="s">
        <v>1232</v>
      </c>
      <c r="AY1283" s="55">
        <v>0</v>
      </c>
      <c r="AZ1283" s="61">
        <v>0</v>
      </c>
      <c r="BA1283" s="61">
        <v>0</v>
      </c>
      <c r="BB1283" s="78" t="s">
        <v>1472</v>
      </c>
      <c r="BC1283" s="55">
        <v>0</v>
      </c>
      <c r="BD1283" s="55">
        <v>0</v>
      </c>
      <c r="BE1283" s="55">
        <v>0</v>
      </c>
      <c r="BF1283" s="55">
        <v>0</v>
      </c>
      <c r="BG1283" s="55">
        <v>0</v>
      </c>
      <c r="BH1283" s="55">
        <v>0</v>
      </c>
      <c r="BI1283" s="84">
        <v>0</v>
      </c>
      <c r="BJ1283" s="8">
        <v>1</v>
      </c>
      <c r="BK1283" s="8">
        <v>0</v>
      </c>
      <c r="BL1283" s="8">
        <v>0</v>
      </c>
      <c r="BM1283" s="8">
        <v>0</v>
      </c>
      <c r="BN1283" s="8">
        <v>0</v>
      </c>
      <c r="BO1283" s="8">
        <v>0</v>
      </c>
      <c r="BP1283" s="8">
        <v>0</v>
      </c>
      <c r="BQ1283" s="43">
        <v>0</v>
      </c>
    </row>
    <row r="1284" spans="3:69" ht="19.5" customHeight="1">
      <c r="C1284" s="16">
        <v>66001020</v>
      </c>
      <c r="D1284" s="17" t="s">
        <v>1473</v>
      </c>
      <c r="E1284" s="13">
        <v>0</v>
      </c>
      <c r="F1284" s="16">
        <v>62022401</v>
      </c>
      <c r="G1284" s="16">
        <v>0</v>
      </c>
      <c r="H1284" s="15">
        <v>0</v>
      </c>
      <c r="I1284" s="13">
        <v>1</v>
      </c>
      <c r="J1284" s="16">
        <v>0</v>
      </c>
      <c r="K1284" s="13">
        <v>0</v>
      </c>
      <c r="L1284" s="16">
        <v>0</v>
      </c>
      <c r="M1284" s="16">
        <v>0</v>
      </c>
      <c r="N1284" s="16">
        <v>2</v>
      </c>
      <c r="O1284" s="16">
        <v>1</v>
      </c>
      <c r="P1284" s="16">
        <v>1</v>
      </c>
      <c r="Q1284" s="16">
        <v>0</v>
      </c>
      <c r="R1284" s="8">
        <v>0</v>
      </c>
      <c r="S1284" s="15">
        <v>0</v>
      </c>
      <c r="T1284" s="13">
        <v>1</v>
      </c>
      <c r="U1284" s="16">
        <v>2</v>
      </c>
      <c r="V1284" s="16">
        <v>0</v>
      </c>
      <c r="W1284" s="16">
        <v>3</v>
      </c>
      <c r="X1284" s="16">
        <v>0</v>
      </c>
      <c r="Y1284" s="16">
        <v>0</v>
      </c>
      <c r="Z1284" s="16">
        <v>0</v>
      </c>
      <c r="AA1284" s="16">
        <v>0</v>
      </c>
      <c r="AB1284" s="16">
        <v>0</v>
      </c>
      <c r="AC1284" s="16">
        <v>0</v>
      </c>
      <c r="AD1284" s="16">
        <v>1</v>
      </c>
      <c r="AE1284" s="16">
        <v>1</v>
      </c>
      <c r="AF1284" s="16">
        <v>3</v>
      </c>
      <c r="AG1284" s="8">
        <v>2</v>
      </c>
      <c r="AH1284" s="8">
        <v>1</v>
      </c>
      <c r="AI1284" s="8">
        <v>0</v>
      </c>
      <c r="AJ1284" s="8">
        <v>6</v>
      </c>
      <c r="AK1284" s="16">
        <v>0</v>
      </c>
      <c r="AL1284" s="16">
        <v>0</v>
      </c>
      <c r="AM1284" s="16">
        <v>0</v>
      </c>
      <c r="AN1284" s="16">
        <v>0</v>
      </c>
      <c r="AO1284" s="16">
        <v>30000</v>
      </c>
      <c r="AP1284" s="16">
        <v>0</v>
      </c>
      <c r="AQ1284" s="16">
        <v>0</v>
      </c>
      <c r="AR1284" s="8">
        <v>96001014</v>
      </c>
      <c r="AS1284" s="16">
        <v>0</v>
      </c>
      <c r="AT1284" s="17" t="s">
        <v>161</v>
      </c>
      <c r="AU1284" s="16" t="s">
        <v>982</v>
      </c>
      <c r="AV1284" s="16">
        <v>10003002</v>
      </c>
      <c r="AW1284" s="16">
        <v>21102031</v>
      </c>
      <c r="AX1284" s="17" t="s">
        <v>162</v>
      </c>
      <c r="AY1284" s="17">
        <v>0</v>
      </c>
      <c r="AZ1284" s="15">
        <v>0</v>
      </c>
      <c r="BA1284" s="15">
        <v>0</v>
      </c>
      <c r="BB1284" s="165"/>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68000001</v>
      </c>
      <c r="D1285" s="17" t="s">
        <v>294</v>
      </c>
      <c r="E1285" s="16">
        <v>1</v>
      </c>
      <c r="F1285" s="16">
        <v>68000001</v>
      </c>
      <c r="G1285" s="16">
        <v>0</v>
      </c>
      <c r="H1285" s="15">
        <v>0</v>
      </c>
      <c r="I1285" s="16">
        <v>1</v>
      </c>
      <c r="J1285" s="16">
        <v>0</v>
      </c>
      <c r="K1285" s="16">
        <v>0</v>
      </c>
      <c r="L1285" s="16">
        <v>0</v>
      </c>
      <c r="M1285" s="16">
        <v>0</v>
      </c>
      <c r="N1285" s="16">
        <v>5</v>
      </c>
      <c r="O1285" s="16">
        <v>0</v>
      </c>
      <c r="P1285" s="16">
        <v>0</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0</v>
      </c>
      <c r="AS1285" s="16" t="s">
        <v>160</v>
      </c>
      <c r="AT1285" s="17" t="s">
        <v>161</v>
      </c>
      <c r="AU1285" s="16">
        <v>0</v>
      </c>
      <c r="AV1285" s="16">
        <v>0</v>
      </c>
      <c r="AW1285" s="16">
        <v>0</v>
      </c>
      <c r="AX1285" s="17" t="s">
        <v>162</v>
      </c>
      <c r="AY1285" s="17" t="s">
        <v>1474</v>
      </c>
      <c r="AZ1285" s="15">
        <v>0</v>
      </c>
      <c r="BA1285" s="15">
        <v>0</v>
      </c>
      <c r="BB1285" s="73" t="s">
        <v>1475</v>
      </c>
      <c r="BC1285" s="16">
        <v>0</v>
      </c>
      <c r="BD1285" s="13">
        <v>0</v>
      </c>
      <c r="BE1285" s="16">
        <v>0</v>
      </c>
      <c r="BF1285" s="16">
        <v>0</v>
      </c>
      <c r="BG1285" s="16">
        <v>0</v>
      </c>
      <c r="BH1285" s="16">
        <v>0</v>
      </c>
      <c r="BI1285" s="11">
        <v>0</v>
      </c>
      <c r="BJ1285" s="8">
        <v>0</v>
      </c>
      <c r="BK1285" s="8">
        <v>0</v>
      </c>
      <c r="BL1285" s="8">
        <v>0</v>
      </c>
      <c r="BM1285" s="8">
        <v>0</v>
      </c>
      <c r="BN1285" s="8">
        <v>0</v>
      </c>
      <c r="BO1285" s="8">
        <v>0</v>
      </c>
      <c r="BP1285" s="8">
        <v>0</v>
      </c>
      <c r="BQ1285" s="43">
        <v>0</v>
      </c>
    </row>
    <row r="1286" spans="3:69" ht="20.100000000000001" customHeight="1">
      <c r="C1286" s="16">
        <v>68000002</v>
      </c>
      <c r="D1286" s="17" t="s">
        <v>1476</v>
      </c>
      <c r="E1286" s="16">
        <v>1</v>
      </c>
      <c r="F1286" s="16">
        <v>68000002</v>
      </c>
      <c r="G1286" s="16">
        <v>0</v>
      </c>
      <c r="H1286" s="15">
        <v>0</v>
      </c>
      <c r="I1286" s="16">
        <v>1</v>
      </c>
      <c r="J1286" s="16">
        <v>0</v>
      </c>
      <c r="K1286" s="16">
        <v>0</v>
      </c>
      <c r="L1286" s="16">
        <v>0</v>
      </c>
      <c r="M1286" s="16">
        <v>0</v>
      </c>
      <c r="N1286" s="16">
        <v>2</v>
      </c>
      <c r="O1286" s="16">
        <v>2</v>
      </c>
      <c r="P1286" s="16">
        <v>0.1</v>
      </c>
      <c r="Q1286" s="16">
        <v>0</v>
      </c>
      <c r="R1286" s="8">
        <v>0</v>
      </c>
      <c r="S1286" s="15">
        <v>0</v>
      </c>
      <c r="T1286" s="13">
        <v>1</v>
      </c>
      <c r="U1286" s="16">
        <v>2</v>
      </c>
      <c r="V1286" s="16">
        <v>0</v>
      </c>
      <c r="W1286" s="16">
        <v>0</v>
      </c>
      <c r="X1286" s="16">
        <v>0</v>
      </c>
      <c r="Y1286" s="16">
        <v>0</v>
      </c>
      <c r="Z1286" s="16">
        <v>0</v>
      </c>
      <c r="AA1286" s="16">
        <v>0</v>
      </c>
      <c r="AB1286" s="16">
        <v>1</v>
      </c>
      <c r="AC1286" s="16">
        <v>0</v>
      </c>
      <c r="AD1286" s="16">
        <v>0</v>
      </c>
      <c r="AE1286" s="16">
        <v>0</v>
      </c>
      <c r="AF1286" s="16">
        <v>0</v>
      </c>
      <c r="AG1286" s="8">
        <v>2</v>
      </c>
      <c r="AH1286" s="8">
        <v>0</v>
      </c>
      <c r="AI1286" s="8">
        <v>0</v>
      </c>
      <c r="AJ1286" s="8">
        <v>0</v>
      </c>
      <c r="AK1286" s="16">
        <v>0</v>
      </c>
      <c r="AL1286" s="16">
        <v>0</v>
      </c>
      <c r="AM1286" s="16">
        <v>0</v>
      </c>
      <c r="AN1286" s="16">
        <v>0</v>
      </c>
      <c r="AO1286" s="16">
        <v>1000</v>
      </c>
      <c r="AP1286" s="16">
        <v>0</v>
      </c>
      <c r="AQ1286" s="16">
        <v>0</v>
      </c>
      <c r="AR1286" s="8">
        <v>98000020</v>
      </c>
      <c r="AS1286" s="16" t="s">
        <v>160</v>
      </c>
      <c r="AT1286" s="17" t="s">
        <v>161</v>
      </c>
      <c r="AU1286" s="16">
        <v>0</v>
      </c>
      <c r="AV1286" s="16">
        <v>0</v>
      </c>
      <c r="AW1286" s="16">
        <v>0</v>
      </c>
      <c r="AX1286" s="17" t="s">
        <v>162</v>
      </c>
      <c r="AY1286" s="17" t="s">
        <v>160</v>
      </c>
      <c r="AZ1286" s="15">
        <v>0</v>
      </c>
      <c r="BA1286" s="15">
        <v>0</v>
      </c>
      <c r="BB1286" s="73" t="s">
        <v>1477</v>
      </c>
      <c r="BC1286" s="16">
        <v>0</v>
      </c>
      <c r="BD1286" s="13">
        <v>0</v>
      </c>
      <c r="BE1286" s="16">
        <v>0</v>
      </c>
      <c r="BF1286" s="16">
        <v>0</v>
      </c>
      <c r="BG1286" s="16">
        <v>0</v>
      </c>
      <c r="BH1286" s="16">
        <v>0</v>
      </c>
      <c r="BI1286" s="11">
        <v>0</v>
      </c>
      <c r="BJ1286" s="8">
        <v>1</v>
      </c>
      <c r="BK1286" s="8">
        <v>0</v>
      </c>
      <c r="BL1286" s="8">
        <v>0</v>
      </c>
      <c r="BM1286" s="8">
        <v>0</v>
      </c>
      <c r="BN1286" s="8">
        <v>0</v>
      </c>
      <c r="BO1286" s="8">
        <v>0</v>
      </c>
      <c r="BP1286" s="8">
        <v>0</v>
      </c>
      <c r="BQ1286" s="43">
        <v>0</v>
      </c>
    </row>
    <row r="1287" spans="3:69" ht="20.100000000000001" customHeight="1">
      <c r="C1287" s="16">
        <v>68000003</v>
      </c>
      <c r="D1287" s="17" t="s">
        <v>1478</v>
      </c>
      <c r="E1287" s="13">
        <v>1</v>
      </c>
      <c r="F1287" s="16">
        <v>68000003</v>
      </c>
      <c r="G1287" s="13">
        <v>0</v>
      </c>
      <c r="H1287" s="15">
        <v>0</v>
      </c>
      <c r="I1287" s="16">
        <v>1</v>
      </c>
      <c r="J1287" s="16">
        <v>0</v>
      </c>
      <c r="K1287" s="13">
        <v>0</v>
      </c>
      <c r="L1287" s="13">
        <v>0</v>
      </c>
      <c r="M1287" s="13">
        <v>0</v>
      </c>
      <c r="N1287" s="13">
        <v>2</v>
      </c>
      <c r="O1287" s="13">
        <v>1</v>
      </c>
      <c r="P1287" s="13">
        <v>1</v>
      </c>
      <c r="Q1287" s="13">
        <v>0</v>
      </c>
      <c r="R1287" s="8">
        <v>0</v>
      </c>
      <c r="S1287" s="13">
        <v>0</v>
      </c>
      <c r="T1287" s="13">
        <v>0</v>
      </c>
      <c r="U1287" s="13">
        <v>1</v>
      </c>
      <c r="V1287" s="13">
        <v>0</v>
      </c>
      <c r="W1287" s="13">
        <v>0.2</v>
      </c>
      <c r="X1287" s="16">
        <v>0</v>
      </c>
      <c r="Y1287" s="13">
        <v>0</v>
      </c>
      <c r="Z1287" s="13">
        <v>0</v>
      </c>
      <c r="AA1287" s="13">
        <v>0</v>
      </c>
      <c r="AB1287" s="13">
        <v>1</v>
      </c>
      <c r="AC1287" s="13">
        <v>0</v>
      </c>
      <c r="AD1287" s="13">
        <v>0</v>
      </c>
      <c r="AE1287" s="13">
        <v>2</v>
      </c>
      <c r="AF1287" s="13" t="s">
        <v>180</v>
      </c>
      <c r="AG1287" s="8">
        <v>2</v>
      </c>
      <c r="AH1287" s="8">
        <v>0</v>
      </c>
      <c r="AI1287" s="8">
        <v>0</v>
      </c>
      <c r="AJ1287" s="8">
        <v>3</v>
      </c>
      <c r="AK1287" s="13">
        <v>0</v>
      </c>
      <c r="AL1287" s="13">
        <v>0</v>
      </c>
      <c r="AM1287" s="13">
        <v>0</v>
      </c>
      <c r="AN1287" s="13">
        <v>0</v>
      </c>
      <c r="AO1287" s="13">
        <v>1000</v>
      </c>
      <c r="AP1287" s="13">
        <v>0</v>
      </c>
      <c r="AQ1287" s="13">
        <v>0</v>
      </c>
      <c r="AR1287" s="8">
        <v>0</v>
      </c>
      <c r="AS1287" s="13" t="s">
        <v>160</v>
      </c>
      <c r="AT1287" s="17" t="s">
        <v>161</v>
      </c>
      <c r="AU1287" s="13">
        <v>0</v>
      </c>
      <c r="AV1287" s="16">
        <v>0</v>
      </c>
      <c r="AW1287" s="12">
        <v>0</v>
      </c>
      <c r="AX1287" s="14" t="s">
        <v>162</v>
      </c>
      <c r="AY1287" s="13">
        <v>0</v>
      </c>
      <c r="AZ1287" s="15">
        <v>0</v>
      </c>
      <c r="BA1287" s="15">
        <v>0</v>
      </c>
      <c r="BB1287" s="73" t="s">
        <v>1479</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68000004</v>
      </c>
      <c r="D1288" s="17" t="s">
        <v>1480</v>
      </c>
      <c r="E1288" s="16">
        <v>1</v>
      </c>
      <c r="F1288" s="16">
        <v>68000004</v>
      </c>
      <c r="G1288" s="13">
        <v>0</v>
      </c>
      <c r="H1288" s="15">
        <v>0</v>
      </c>
      <c r="I1288" s="16">
        <v>1</v>
      </c>
      <c r="J1288" s="16">
        <v>0</v>
      </c>
      <c r="K1288" s="16">
        <v>0</v>
      </c>
      <c r="L1288" s="13">
        <v>0</v>
      </c>
      <c r="M1288" s="13">
        <v>0</v>
      </c>
      <c r="N1288" s="13">
        <v>1</v>
      </c>
      <c r="O1288" s="13">
        <v>1</v>
      </c>
      <c r="P1288" s="13">
        <v>0.05</v>
      </c>
      <c r="Q1288" s="13">
        <v>0</v>
      </c>
      <c r="R1288" s="8">
        <v>0</v>
      </c>
      <c r="S1288" s="13">
        <v>0</v>
      </c>
      <c r="T1288" s="13">
        <v>1</v>
      </c>
      <c r="U1288" s="13">
        <v>2</v>
      </c>
      <c r="V1288" s="13">
        <v>0</v>
      </c>
      <c r="W1288" s="13">
        <v>0</v>
      </c>
      <c r="X1288" s="13">
        <v>0</v>
      </c>
      <c r="Y1288" s="13">
        <v>0</v>
      </c>
      <c r="Z1288" s="13">
        <v>0</v>
      </c>
      <c r="AA1288" s="13">
        <v>0</v>
      </c>
      <c r="AB1288" s="13">
        <v>1</v>
      </c>
      <c r="AC1288" s="13">
        <v>68000008</v>
      </c>
      <c r="AD1288" s="13">
        <v>30</v>
      </c>
      <c r="AE1288" s="13">
        <v>0</v>
      </c>
      <c r="AF1288" s="13">
        <v>0</v>
      </c>
      <c r="AG1288" s="8">
        <v>2</v>
      </c>
      <c r="AH1288" s="8">
        <v>2</v>
      </c>
      <c r="AI1288" s="8">
        <v>0</v>
      </c>
      <c r="AJ1288" s="8">
        <v>1.5</v>
      </c>
      <c r="AK1288" s="13">
        <v>0</v>
      </c>
      <c r="AL1288" s="13">
        <v>0</v>
      </c>
      <c r="AM1288" s="13">
        <v>0</v>
      </c>
      <c r="AN1288" s="13">
        <v>0.5</v>
      </c>
      <c r="AO1288" s="13">
        <v>3000</v>
      </c>
      <c r="AP1288" s="13">
        <v>0.5</v>
      </c>
      <c r="AQ1288" s="13">
        <v>0</v>
      </c>
      <c r="AR1288" s="8">
        <v>0</v>
      </c>
      <c r="AS1288" s="13" t="s">
        <v>160</v>
      </c>
      <c r="AT1288" s="14" t="s">
        <v>161</v>
      </c>
      <c r="AU1288" s="13" t="s">
        <v>358</v>
      </c>
      <c r="AV1288" s="16">
        <v>0</v>
      </c>
      <c r="AW1288" s="16">
        <v>21101051</v>
      </c>
      <c r="AX1288" s="14" t="s">
        <v>743</v>
      </c>
      <c r="AY1288" s="304" t="s">
        <v>1481</v>
      </c>
      <c r="AZ1288" s="15">
        <v>0</v>
      </c>
      <c r="BA1288" s="15">
        <v>0</v>
      </c>
      <c r="BB1288" s="36" t="s">
        <v>1482</v>
      </c>
      <c r="BC1288" s="13">
        <v>0</v>
      </c>
      <c r="BD1288" s="13">
        <v>0</v>
      </c>
      <c r="BE1288" s="13">
        <v>0</v>
      </c>
      <c r="BF1288" s="13">
        <v>0</v>
      </c>
      <c r="BG1288" s="13">
        <v>0</v>
      </c>
      <c r="BH1288" s="13">
        <v>0</v>
      </c>
      <c r="BI1288" s="11">
        <v>0</v>
      </c>
      <c r="BJ1288" s="8">
        <v>0</v>
      </c>
      <c r="BK1288" s="8">
        <v>0</v>
      </c>
      <c r="BL1288" s="8">
        <v>0</v>
      </c>
      <c r="BM1288" s="8">
        <v>0</v>
      </c>
      <c r="BN1288" s="8">
        <v>0</v>
      </c>
      <c r="BO1288" s="8">
        <v>0</v>
      </c>
      <c r="BP1288" s="8">
        <v>0</v>
      </c>
      <c r="BQ1288" s="43">
        <v>0</v>
      </c>
    </row>
    <row r="1289" spans="3:69" ht="20.100000000000001" customHeight="1">
      <c r="C1289" s="16">
        <v>68000005</v>
      </c>
      <c r="D1289" s="17" t="s">
        <v>1483</v>
      </c>
      <c r="E1289" s="16">
        <v>1</v>
      </c>
      <c r="F1289" s="16">
        <v>68000005</v>
      </c>
      <c r="G1289" s="16">
        <v>0</v>
      </c>
      <c r="H1289" s="15">
        <v>0</v>
      </c>
      <c r="I1289" s="16">
        <v>1</v>
      </c>
      <c r="J1289" s="16">
        <v>0</v>
      </c>
      <c r="K1289" s="16">
        <v>0</v>
      </c>
      <c r="L1289" s="16">
        <v>0</v>
      </c>
      <c r="M1289" s="16">
        <v>0</v>
      </c>
      <c r="N1289" s="16">
        <v>2</v>
      </c>
      <c r="O1289" s="16">
        <v>3</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v>
      </c>
      <c r="AE1289" s="16">
        <v>0</v>
      </c>
      <c r="AF1289" s="16">
        <v>0</v>
      </c>
      <c r="AG1289" s="8">
        <v>2</v>
      </c>
      <c r="AH1289" s="8">
        <v>0</v>
      </c>
      <c r="AI1289" s="8">
        <v>0</v>
      </c>
      <c r="AJ1289" s="8">
        <v>0</v>
      </c>
      <c r="AK1289" s="16">
        <v>0</v>
      </c>
      <c r="AL1289" s="16">
        <v>0</v>
      </c>
      <c r="AM1289" s="16">
        <v>0</v>
      </c>
      <c r="AN1289" s="16">
        <v>0</v>
      </c>
      <c r="AO1289" s="16">
        <v>1000</v>
      </c>
      <c r="AP1289" s="16">
        <v>0</v>
      </c>
      <c r="AQ1289" s="16">
        <v>0</v>
      </c>
      <c r="AR1289" s="8">
        <v>98000050</v>
      </c>
      <c r="AS1289" s="16" t="s">
        <v>160</v>
      </c>
      <c r="AT1289" s="17" t="s">
        <v>161</v>
      </c>
      <c r="AU1289" s="16">
        <v>0</v>
      </c>
      <c r="AV1289" s="16">
        <v>0</v>
      </c>
      <c r="AW1289" s="16">
        <v>0</v>
      </c>
      <c r="AX1289" s="17" t="s">
        <v>162</v>
      </c>
      <c r="AY1289" s="17" t="s">
        <v>160</v>
      </c>
      <c r="AZ1289" s="15">
        <v>0</v>
      </c>
      <c r="BA1289" s="15">
        <v>0</v>
      </c>
      <c r="BB1289" s="73" t="s">
        <v>1484</v>
      </c>
      <c r="BC1289" s="16">
        <v>0</v>
      </c>
      <c r="BD1289" s="13">
        <v>0</v>
      </c>
      <c r="BE1289" s="16">
        <v>0</v>
      </c>
      <c r="BF1289" s="16">
        <v>0</v>
      </c>
      <c r="BG1289" s="16">
        <v>0</v>
      </c>
      <c r="BH1289" s="16">
        <v>0</v>
      </c>
      <c r="BI1289" s="11">
        <v>0</v>
      </c>
      <c r="BJ1289" s="8">
        <v>1</v>
      </c>
      <c r="BK1289" s="8">
        <v>0</v>
      </c>
      <c r="BL1289" s="8">
        <v>0</v>
      </c>
      <c r="BM1289" s="8">
        <v>0</v>
      </c>
      <c r="BN1289" s="8">
        <v>0</v>
      </c>
      <c r="BO1289" s="8">
        <v>0</v>
      </c>
      <c r="BP1289" s="8">
        <v>0</v>
      </c>
      <c r="BQ1289" s="43">
        <v>0</v>
      </c>
    </row>
    <row r="1290" spans="3:69" ht="20.100000000000001" customHeight="1">
      <c r="C1290" s="16">
        <v>68000006</v>
      </c>
      <c r="D1290" s="17" t="s">
        <v>1485</v>
      </c>
      <c r="E1290" s="16">
        <v>1</v>
      </c>
      <c r="F1290" s="16">
        <v>68000006</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0</v>
      </c>
      <c r="AS1290" s="8">
        <v>98000060</v>
      </c>
      <c r="AT1290" s="17" t="s">
        <v>161</v>
      </c>
      <c r="AU1290" s="16">
        <v>0</v>
      </c>
      <c r="AV1290" s="16">
        <v>0</v>
      </c>
      <c r="AW1290" s="16">
        <v>0</v>
      </c>
      <c r="AX1290" s="17" t="s">
        <v>162</v>
      </c>
      <c r="AY1290" s="17" t="s">
        <v>160</v>
      </c>
      <c r="AZ1290" s="15">
        <v>0</v>
      </c>
      <c r="BA1290" s="15">
        <v>0</v>
      </c>
      <c r="BB1290" s="73" t="s">
        <v>1486</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68000007</v>
      </c>
      <c r="D1291" s="17" t="s">
        <v>284</v>
      </c>
      <c r="E1291" s="16">
        <v>1</v>
      </c>
      <c r="F1291" s="16">
        <v>68000007</v>
      </c>
      <c r="G1291" s="16">
        <v>0</v>
      </c>
      <c r="H1291" s="15">
        <v>0</v>
      </c>
      <c r="I1291" s="16">
        <v>1</v>
      </c>
      <c r="J1291" s="16">
        <v>0</v>
      </c>
      <c r="K1291" s="16">
        <v>0</v>
      </c>
      <c r="L1291" s="16">
        <v>0</v>
      </c>
      <c r="M1291" s="16">
        <v>0</v>
      </c>
      <c r="N1291" s="16">
        <v>2</v>
      </c>
      <c r="O1291" s="16">
        <v>1</v>
      </c>
      <c r="P1291" s="16">
        <v>0.05</v>
      </c>
      <c r="Q1291" s="16">
        <v>0</v>
      </c>
      <c r="R1291" s="8">
        <v>0</v>
      </c>
      <c r="S1291" s="15">
        <v>0</v>
      </c>
      <c r="T1291" s="13">
        <v>1</v>
      </c>
      <c r="U1291" s="16">
        <v>2</v>
      </c>
      <c r="V1291" s="16">
        <v>0</v>
      </c>
      <c r="W1291" s="16">
        <v>0</v>
      </c>
      <c r="X1291" s="16">
        <v>0</v>
      </c>
      <c r="Y1291" s="16">
        <v>0</v>
      </c>
      <c r="Z1291" s="16">
        <v>0</v>
      </c>
      <c r="AA1291" s="16">
        <v>0</v>
      </c>
      <c r="AB1291" s="16">
        <v>1</v>
      </c>
      <c r="AC1291" s="16">
        <v>0</v>
      </c>
      <c r="AD1291" s="16">
        <v>18</v>
      </c>
      <c r="AE1291" s="16">
        <v>0</v>
      </c>
      <c r="AF1291" s="16">
        <v>0</v>
      </c>
      <c r="AG1291" s="8">
        <v>2</v>
      </c>
      <c r="AH1291" s="8">
        <v>0</v>
      </c>
      <c r="AI1291" s="8">
        <v>0</v>
      </c>
      <c r="AJ1291" s="8">
        <v>0</v>
      </c>
      <c r="AK1291" s="16">
        <v>0</v>
      </c>
      <c r="AL1291" s="16">
        <v>0</v>
      </c>
      <c r="AM1291" s="16">
        <v>0</v>
      </c>
      <c r="AN1291" s="16">
        <v>0</v>
      </c>
      <c r="AO1291" s="16">
        <v>1000</v>
      </c>
      <c r="AP1291" s="16">
        <v>0</v>
      </c>
      <c r="AQ1291" s="16">
        <v>0</v>
      </c>
      <c r="AR1291" s="8">
        <v>98000070</v>
      </c>
      <c r="AS1291" s="16" t="s">
        <v>160</v>
      </c>
      <c r="AT1291" s="17" t="s">
        <v>161</v>
      </c>
      <c r="AU1291" s="16">
        <v>0</v>
      </c>
      <c r="AV1291" s="16">
        <v>0</v>
      </c>
      <c r="AW1291" s="16">
        <v>0</v>
      </c>
      <c r="AX1291" s="17" t="s">
        <v>162</v>
      </c>
      <c r="AY1291" s="17" t="s">
        <v>160</v>
      </c>
      <c r="AZ1291" s="15">
        <v>0</v>
      </c>
      <c r="BA1291" s="15">
        <v>0</v>
      </c>
      <c r="BB1291" s="73" t="s">
        <v>1487</v>
      </c>
      <c r="BC1291" s="16">
        <v>0</v>
      </c>
      <c r="BD1291" s="13">
        <v>0</v>
      </c>
      <c r="BE1291" s="16">
        <v>0</v>
      </c>
      <c r="BF1291" s="16">
        <v>0</v>
      </c>
      <c r="BG1291" s="16">
        <v>0</v>
      </c>
      <c r="BH1291" s="16">
        <v>0</v>
      </c>
      <c r="BI1291" s="11">
        <v>0</v>
      </c>
      <c r="BJ1291" s="8">
        <v>0</v>
      </c>
      <c r="BK1291" s="8">
        <v>0</v>
      </c>
      <c r="BL1291" s="8">
        <v>0</v>
      </c>
      <c r="BM1291" s="8">
        <v>0</v>
      </c>
      <c r="BN1291" s="8">
        <v>0</v>
      </c>
      <c r="BO1291" s="8">
        <v>0</v>
      </c>
      <c r="BP1291" s="8">
        <v>0</v>
      </c>
      <c r="BQ1291" s="43">
        <v>0</v>
      </c>
    </row>
    <row r="1292" spans="3:69" ht="20.100000000000001" customHeight="1">
      <c r="C1292" s="16">
        <v>68000008</v>
      </c>
      <c r="D1292" s="17" t="s">
        <v>1488</v>
      </c>
      <c r="E1292" s="13">
        <v>1</v>
      </c>
      <c r="F1292" s="16">
        <v>68000008</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t="s">
        <v>1489</v>
      </c>
      <c r="AZ1292" s="15">
        <v>0</v>
      </c>
      <c r="BA1292" s="15">
        <v>0</v>
      </c>
      <c r="BB1292" s="73" t="s">
        <v>1490</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68000009</v>
      </c>
      <c r="D1293" s="17" t="s">
        <v>1491</v>
      </c>
      <c r="E1293" s="13">
        <v>1</v>
      </c>
      <c r="F1293" s="16">
        <v>68000009</v>
      </c>
      <c r="G1293" s="16">
        <v>0</v>
      </c>
      <c r="H1293" s="15">
        <v>0</v>
      </c>
      <c r="I1293" s="16">
        <v>1</v>
      </c>
      <c r="J1293" s="16">
        <v>0</v>
      </c>
      <c r="K1293" s="16">
        <v>0</v>
      </c>
      <c r="L1293" s="13">
        <v>0</v>
      </c>
      <c r="M1293" s="13">
        <v>0</v>
      </c>
      <c r="N1293" s="13">
        <v>5</v>
      </c>
      <c r="O1293" s="13">
        <v>0</v>
      </c>
      <c r="P1293" s="13">
        <v>0</v>
      </c>
      <c r="Q1293" s="13">
        <v>0</v>
      </c>
      <c r="R1293" s="8">
        <v>0</v>
      </c>
      <c r="S1293" s="13">
        <v>0</v>
      </c>
      <c r="T1293" s="13">
        <v>1</v>
      </c>
      <c r="U1293" s="13">
        <v>2</v>
      </c>
      <c r="V1293" s="13">
        <v>0</v>
      </c>
      <c r="W1293" s="16">
        <v>0</v>
      </c>
      <c r="X1293" s="16">
        <v>0</v>
      </c>
      <c r="Y1293" s="13">
        <v>0</v>
      </c>
      <c r="Z1293" s="13">
        <v>0</v>
      </c>
      <c r="AA1293" s="13">
        <v>0</v>
      </c>
      <c r="AB1293" s="13">
        <v>0</v>
      </c>
      <c r="AC1293" s="13">
        <v>0</v>
      </c>
      <c r="AD1293" s="13">
        <v>9</v>
      </c>
      <c r="AE1293" s="13">
        <v>2</v>
      </c>
      <c r="AF1293" s="13" t="s">
        <v>169</v>
      </c>
      <c r="AG1293" s="8">
        <v>2</v>
      </c>
      <c r="AH1293" s="8">
        <v>0</v>
      </c>
      <c r="AI1293" s="8">
        <v>0</v>
      </c>
      <c r="AJ1293" s="8">
        <v>0</v>
      </c>
      <c r="AK1293" s="13">
        <v>0</v>
      </c>
      <c r="AL1293" s="13">
        <v>0</v>
      </c>
      <c r="AM1293" s="13">
        <v>0</v>
      </c>
      <c r="AN1293" s="13">
        <v>0.5</v>
      </c>
      <c r="AO1293" s="13">
        <v>3000</v>
      </c>
      <c r="AP1293" s="13">
        <v>0</v>
      </c>
      <c r="AQ1293" s="13">
        <v>0</v>
      </c>
      <c r="AR1293" s="8">
        <v>0</v>
      </c>
      <c r="AS1293" s="13" t="s">
        <v>160</v>
      </c>
      <c r="AT1293" s="17" t="s">
        <v>161</v>
      </c>
      <c r="AU1293" s="13">
        <v>0</v>
      </c>
      <c r="AV1293" s="16">
        <v>0</v>
      </c>
      <c r="AW1293" s="16">
        <v>0</v>
      </c>
      <c r="AX1293" s="14" t="s">
        <v>162</v>
      </c>
      <c r="AY1293" s="13"/>
      <c r="AZ1293" s="15">
        <v>0</v>
      </c>
      <c r="BA1293" s="15">
        <v>0</v>
      </c>
      <c r="BB1293" s="73" t="s">
        <v>1492</v>
      </c>
      <c r="BC1293" s="13">
        <v>0</v>
      </c>
      <c r="BD1293" s="13">
        <v>0</v>
      </c>
      <c r="BE1293" s="13">
        <v>0</v>
      </c>
      <c r="BF1293" s="13">
        <v>0</v>
      </c>
      <c r="BG1293" s="13">
        <v>0</v>
      </c>
      <c r="BH1293" s="13">
        <v>0</v>
      </c>
      <c r="BI1293" s="11">
        <v>0</v>
      </c>
      <c r="BJ1293" s="8">
        <v>0</v>
      </c>
      <c r="BK1293" s="8">
        <v>0</v>
      </c>
      <c r="BL1293" s="8">
        <v>0</v>
      </c>
      <c r="BM1293" s="8">
        <v>0</v>
      </c>
      <c r="BN1293" s="8">
        <v>0</v>
      </c>
      <c r="BO1293" s="8">
        <v>0</v>
      </c>
      <c r="BP1293" s="8">
        <v>0</v>
      </c>
      <c r="BQ1293" s="43">
        <v>0</v>
      </c>
    </row>
    <row r="1294" spans="3:69" ht="20.100000000000001" customHeight="1">
      <c r="C1294" s="16">
        <v>68000010</v>
      </c>
      <c r="D1294" s="17" t="s">
        <v>1493</v>
      </c>
      <c r="E1294" s="16">
        <v>1</v>
      </c>
      <c r="F1294" s="16">
        <v>68000010</v>
      </c>
      <c r="G1294" s="16">
        <v>0</v>
      </c>
      <c r="H1294" s="15">
        <v>0</v>
      </c>
      <c r="I1294" s="16">
        <v>1</v>
      </c>
      <c r="J1294" s="16">
        <v>0</v>
      </c>
      <c r="K1294" s="16">
        <v>0</v>
      </c>
      <c r="L1294" s="16">
        <v>0</v>
      </c>
      <c r="M1294" s="16">
        <v>0</v>
      </c>
      <c r="N1294" s="16">
        <v>5</v>
      </c>
      <c r="O1294" s="16">
        <v>0</v>
      </c>
      <c r="P1294" s="16">
        <v>0</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0</v>
      </c>
      <c r="AS1294" s="16" t="s">
        <v>160</v>
      </c>
      <c r="AT1294" s="17" t="s">
        <v>161</v>
      </c>
      <c r="AU1294" s="16">
        <v>0</v>
      </c>
      <c r="AV1294" s="16">
        <v>0</v>
      </c>
      <c r="AW1294" s="16">
        <v>0</v>
      </c>
      <c r="AX1294" s="17" t="s">
        <v>162</v>
      </c>
      <c r="AY1294" s="17" t="s">
        <v>1494</v>
      </c>
      <c r="AZ1294" s="15">
        <v>0</v>
      </c>
      <c r="BA1294" s="15">
        <v>0</v>
      </c>
      <c r="BB1294" s="73" t="s">
        <v>1495</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68000011</v>
      </c>
      <c r="D1295" s="17" t="s">
        <v>1496</v>
      </c>
      <c r="E1295" s="16">
        <v>1</v>
      </c>
      <c r="F1295" s="16">
        <v>68000011</v>
      </c>
      <c r="G1295" s="16">
        <v>0</v>
      </c>
      <c r="H1295" s="15">
        <v>0</v>
      </c>
      <c r="I1295" s="16">
        <v>1</v>
      </c>
      <c r="J1295" s="16">
        <v>0</v>
      </c>
      <c r="K1295" s="16">
        <v>0</v>
      </c>
      <c r="L1295" s="16">
        <v>0</v>
      </c>
      <c r="M1295" s="16">
        <v>0</v>
      </c>
      <c r="N1295" s="16">
        <v>2</v>
      </c>
      <c r="O1295" s="16">
        <v>1</v>
      </c>
      <c r="P1295" s="16">
        <v>0.05</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v>98000080</v>
      </c>
      <c r="AS1295" s="16" t="s">
        <v>160</v>
      </c>
      <c r="AT1295" s="17" t="s">
        <v>161</v>
      </c>
      <c r="AU1295" s="16">
        <v>0</v>
      </c>
      <c r="AV1295" s="16">
        <v>0</v>
      </c>
      <c r="AW1295" s="16">
        <v>0</v>
      </c>
      <c r="AX1295" s="17" t="s">
        <v>162</v>
      </c>
      <c r="AY1295" s="17" t="s">
        <v>160</v>
      </c>
      <c r="AZ1295" s="15">
        <v>0</v>
      </c>
      <c r="BA1295" s="15">
        <v>0</v>
      </c>
      <c r="BB1295" s="73" t="s">
        <v>1497</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68000012</v>
      </c>
      <c r="D1296" s="17" t="s">
        <v>1498</v>
      </c>
      <c r="E1296" s="16">
        <v>1</v>
      </c>
      <c r="F1296" s="16">
        <v>68000012</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1499</v>
      </c>
      <c r="AZ1296" s="15">
        <v>0</v>
      </c>
      <c r="BA1296" s="15">
        <v>0</v>
      </c>
      <c r="BB1296" s="73" t="s">
        <v>1500</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68000013</v>
      </c>
      <c r="D1297" s="17" t="s">
        <v>1501</v>
      </c>
      <c r="E1297" s="16">
        <v>1</v>
      </c>
      <c r="F1297" s="16">
        <v>68000013</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1502</v>
      </c>
      <c r="AZ1297" s="15">
        <v>0</v>
      </c>
      <c r="BA1297" s="15">
        <v>0</v>
      </c>
      <c r="BB1297" s="73" t="s">
        <v>1503</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68000014</v>
      </c>
      <c r="D1298" s="17" t="s">
        <v>1504</v>
      </c>
      <c r="E1298" s="16">
        <v>1</v>
      </c>
      <c r="F1298" s="16">
        <v>68000014</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1505</v>
      </c>
      <c r="AZ1298" s="15">
        <v>0</v>
      </c>
      <c r="BA1298" s="15">
        <v>0</v>
      </c>
      <c r="BB1298" s="73" t="s">
        <v>1506</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68000015</v>
      </c>
      <c r="D1299" s="17" t="s">
        <v>1507</v>
      </c>
      <c r="E1299" s="16">
        <v>1</v>
      </c>
      <c r="F1299" s="16">
        <v>68000015</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1508</v>
      </c>
      <c r="AZ1299" s="15">
        <v>0</v>
      </c>
      <c r="BA1299" s="15">
        <v>0</v>
      </c>
      <c r="BB1299" s="73" t="s">
        <v>1509</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68000016</v>
      </c>
      <c r="D1300" s="17" t="s">
        <v>1510</v>
      </c>
      <c r="E1300" s="16">
        <v>1</v>
      </c>
      <c r="F1300" s="16">
        <v>68000016</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1511</v>
      </c>
      <c r="AZ1300" s="15">
        <v>0</v>
      </c>
      <c r="BA1300" s="15">
        <v>0</v>
      </c>
      <c r="BB1300" s="73" t="s">
        <v>1512</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68000017</v>
      </c>
      <c r="D1301" s="17" t="s">
        <v>1513</v>
      </c>
      <c r="E1301" s="16">
        <v>1</v>
      </c>
      <c r="F1301" s="16">
        <v>68000017</v>
      </c>
      <c r="G1301" s="16">
        <v>0</v>
      </c>
      <c r="H1301" s="15">
        <v>0</v>
      </c>
      <c r="I1301" s="16">
        <v>1</v>
      </c>
      <c r="J1301" s="16">
        <v>0</v>
      </c>
      <c r="K1301" s="16">
        <v>0</v>
      </c>
      <c r="L1301" s="16">
        <v>0</v>
      </c>
      <c r="M1301" s="16">
        <v>0</v>
      </c>
      <c r="N1301" s="16">
        <v>5</v>
      </c>
      <c r="O1301" s="16">
        <v>0</v>
      </c>
      <c r="P1301" s="16">
        <v>0</v>
      </c>
      <c r="Q1301" s="16">
        <v>0</v>
      </c>
      <c r="R1301" s="8">
        <v>0</v>
      </c>
      <c r="S1301" s="15">
        <v>0</v>
      </c>
      <c r="T1301" s="13">
        <v>1</v>
      </c>
      <c r="U1301" s="16">
        <v>2</v>
      </c>
      <c r="V1301" s="16">
        <v>0</v>
      </c>
      <c r="W1301" s="16">
        <v>0</v>
      </c>
      <c r="X1301" s="16">
        <v>0</v>
      </c>
      <c r="Y1301" s="16">
        <v>0</v>
      </c>
      <c r="Z1301" s="16">
        <v>0</v>
      </c>
      <c r="AA1301" s="16">
        <v>0</v>
      </c>
      <c r="AB1301" s="16">
        <v>1</v>
      </c>
      <c r="AC1301" s="16">
        <v>0</v>
      </c>
      <c r="AD1301" s="16">
        <v>18</v>
      </c>
      <c r="AE1301" s="16">
        <v>0</v>
      </c>
      <c r="AF1301" s="16">
        <v>0</v>
      </c>
      <c r="AG1301" s="8">
        <v>2</v>
      </c>
      <c r="AH1301" s="8">
        <v>0</v>
      </c>
      <c r="AI1301" s="8">
        <v>0</v>
      </c>
      <c r="AJ1301" s="8">
        <v>0</v>
      </c>
      <c r="AK1301" s="16">
        <v>0</v>
      </c>
      <c r="AL1301" s="16">
        <v>0</v>
      </c>
      <c r="AM1301" s="16">
        <v>0</v>
      </c>
      <c r="AN1301" s="16">
        <v>0</v>
      </c>
      <c r="AO1301" s="16">
        <v>1000</v>
      </c>
      <c r="AP1301" s="16">
        <v>0</v>
      </c>
      <c r="AQ1301" s="16">
        <v>0</v>
      </c>
      <c r="AR1301" s="8"/>
      <c r="AS1301" s="16" t="s">
        <v>160</v>
      </c>
      <c r="AT1301" s="17" t="s">
        <v>161</v>
      </c>
      <c r="AU1301" s="16">
        <v>0</v>
      </c>
      <c r="AV1301" s="16">
        <v>0</v>
      </c>
      <c r="AW1301" s="16">
        <v>0</v>
      </c>
      <c r="AX1301" s="17" t="s">
        <v>162</v>
      </c>
      <c r="AY1301" s="17" t="s">
        <v>1514</v>
      </c>
      <c r="AZ1301" s="15">
        <v>0</v>
      </c>
      <c r="BA1301" s="15">
        <v>0</v>
      </c>
      <c r="BB1301" s="73" t="s">
        <v>1515</v>
      </c>
      <c r="BC1301" s="16">
        <v>0</v>
      </c>
      <c r="BD1301" s="13">
        <v>0</v>
      </c>
      <c r="BE1301" s="16">
        <v>0</v>
      </c>
      <c r="BF1301" s="16">
        <v>0</v>
      </c>
      <c r="BG1301" s="16">
        <v>0</v>
      </c>
      <c r="BH1301" s="16">
        <v>0</v>
      </c>
      <c r="BI1301" s="11">
        <v>0</v>
      </c>
      <c r="BJ1301" s="8">
        <v>0</v>
      </c>
      <c r="BK1301" s="8">
        <v>0</v>
      </c>
      <c r="BL1301" s="8">
        <v>0</v>
      </c>
      <c r="BM1301" s="8">
        <v>0</v>
      </c>
      <c r="BN1301" s="8">
        <v>0</v>
      </c>
      <c r="BO1301" s="8">
        <v>0</v>
      </c>
      <c r="BP1301" s="8">
        <v>0</v>
      </c>
      <c r="BQ1301" s="43">
        <v>0</v>
      </c>
    </row>
    <row r="1302" spans="3:69" ht="20.100000000000001" customHeight="1">
      <c r="C1302" s="16">
        <v>68000018</v>
      </c>
      <c r="D1302" s="17" t="s">
        <v>1516</v>
      </c>
      <c r="E1302" s="16">
        <v>1</v>
      </c>
      <c r="F1302" s="16">
        <v>68000004</v>
      </c>
      <c r="G1302" s="13">
        <v>0</v>
      </c>
      <c r="H1302" s="15">
        <v>0</v>
      </c>
      <c r="I1302" s="16">
        <v>1</v>
      </c>
      <c r="J1302" s="16">
        <v>0</v>
      </c>
      <c r="K1302" s="16">
        <v>0</v>
      </c>
      <c r="L1302" s="13">
        <v>0</v>
      </c>
      <c r="M1302" s="13">
        <v>0</v>
      </c>
      <c r="N1302" s="13">
        <v>2</v>
      </c>
      <c r="O1302" s="13">
        <v>1</v>
      </c>
      <c r="P1302" s="13">
        <v>7.4999999999999997E-2</v>
      </c>
      <c r="Q1302" s="13">
        <v>0</v>
      </c>
      <c r="R1302" s="8">
        <v>0</v>
      </c>
      <c r="S1302" s="13">
        <v>0</v>
      </c>
      <c r="T1302" s="13">
        <v>1</v>
      </c>
      <c r="U1302" s="13">
        <v>2</v>
      </c>
      <c r="V1302" s="13">
        <v>0</v>
      </c>
      <c r="W1302" s="13">
        <v>0</v>
      </c>
      <c r="X1302" s="13">
        <v>0</v>
      </c>
      <c r="Y1302" s="13">
        <v>0</v>
      </c>
      <c r="Z1302" s="13">
        <v>0</v>
      </c>
      <c r="AA1302" s="13">
        <v>0</v>
      </c>
      <c r="AB1302" s="13">
        <v>1</v>
      </c>
      <c r="AC1302" s="13">
        <v>0</v>
      </c>
      <c r="AD1302" s="13">
        <v>20</v>
      </c>
      <c r="AE1302" s="13">
        <v>0</v>
      </c>
      <c r="AF1302" s="13">
        <v>0</v>
      </c>
      <c r="AG1302" s="8">
        <v>2</v>
      </c>
      <c r="AH1302" s="8">
        <v>2</v>
      </c>
      <c r="AI1302" s="8">
        <v>0</v>
      </c>
      <c r="AJ1302" s="8">
        <v>1.5</v>
      </c>
      <c r="AK1302" s="13">
        <v>0</v>
      </c>
      <c r="AL1302" s="13">
        <v>0</v>
      </c>
      <c r="AM1302" s="13">
        <v>0</v>
      </c>
      <c r="AN1302" s="13">
        <v>0</v>
      </c>
      <c r="AO1302" s="13">
        <v>3000</v>
      </c>
      <c r="AP1302" s="13">
        <v>0</v>
      </c>
      <c r="AQ1302" s="13">
        <v>0</v>
      </c>
      <c r="AR1302" s="8">
        <v>0</v>
      </c>
      <c r="AS1302" s="13" t="s">
        <v>160</v>
      </c>
      <c r="AT1302" s="14" t="s">
        <v>161</v>
      </c>
      <c r="AU1302" s="13" t="s">
        <v>358</v>
      </c>
      <c r="AV1302" s="16">
        <v>0</v>
      </c>
      <c r="AW1302" s="16">
        <v>21101051</v>
      </c>
      <c r="AX1302" s="14" t="s">
        <v>346</v>
      </c>
      <c r="AY1302" s="13" t="s">
        <v>1517</v>
      </c>
      <c r="AZ1302" s="15">
        <v>0</v>
      </c>
      <c r="BA1302" s="15">
        <v>0</v>
      </c>
      <c r="BB1302" s="36" t="s">
        <v>1518</v>
      </c>
      <c r="BC1302" s="13">
        <v>0</v>
      </c>
      <c r="BD1302" s="13">
        <v>0</v>
      </c>
      <c r="BE1302" s="13">
        <v>0</v>
      </c>
      <c r="BF1302" s="13">
        <v>0</v>
      </c>
      <c r="BG1302" s="13">
        <v>0</v>
      </c>
      <c r="BH1302" s="13">
        <v>0</v>
      </c>
      <c r="BI1302" s="11">
        <v>0</v>
      </c>
      <c r="BJ1302" s="8">
        <v>0</v>
      </c>
      <c r="BK1302" s="8">
        <v>0</v>
      </c>
      <c r="BL1302" s="8">
        <v>0</v>
      </c>
      <c r="BM1302" s="8">
        <v>0</v>
      </c>
      <c r="BN1302" s="8">
        <v>0</v>
      </c>
      <c r="BO1302" s="8">
        <v>0</v>
      </c>
      <c r="BP1302" s="8">
        <v>0</v>
      </c>
      <c r="BQ1302" s="43">
        <v>0</v>
      </c>
    </row>
    <row r="1303" spans="3:69" ht="20.100000000000001" customHeight="1">
      <c r="C1303" s="16">
        <v>68000101</v>
      </c>
      <c r="D1303" s="17" t="s">
        <v>1519</v>
      </c>
      <c r="E1303" s="16">
        <v>1</v>
      </c>
      <c r="F1303" s="16">
        <v>68000101</v>
      </c>
      <c r="G1303" s="16">
        <v>0</v>
      </c>
      <c r="H1303" s="15">
        <v>0</v>
      </c>
      <c r="I1303" s="16">
        <v>1</v>
      </c>
      <c r="J1303" s="16">
        <v>0</v>
      </c>
      <c r="K1303" s="16">
        <v>0</v>
      </c>
      <c r="L1303" s="16">
        <v>0</v>
      </c>
      <c r="M1303" s="16">
        <v>0</v>
      </c>
      <c r="N1303" s="16">
        <v>5</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1520</v>
      </c>
      <c r="AZ1303" s="15">
        <v>0</v>
      </c>
      <c r="BA1303" s="15">
        <v>0</v>
      </c>
      <c r="BB1303" s="73" t="s">
        <v>1521</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68000102</v>
      </c>
      <c r="D1304" s="17" t="s">
        <v>1522</v>
      </c>
      <c r="E1304" s="16">
        <v>1</v>
      </c>
      <c r="F1304" s="16">
        <v>68000102</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1523</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68000103</v>
      </c>
      <c r="D1305" s="17" t="s">
        <v>1524</v>
      </c>
      <c r="E1305" s="16">
        <v>1</v>
      </c>
      <c r="F1305" s="16">
        <v>68000103</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1525</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68000104</v>
      </c>
      <c r="D1306" s="17" t="s">
        <v>1526</v>
      </c>
      <c r="E1306" s="16">
        <v>1</v>
      </c>
      <c r="F1306" s="16">
        <v>68000104</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1527</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68000105</v>
      </c>
      <c r="D1307" s="17" t="s">
        <v>1528</v>
      </c>
      <c r="E1307" s="16">
        <v>1</v>
      </c>
      <c r="F1307" s="16">
        <v>68000105</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1529</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68000106</v>
      </c>
      <c r="D1308" s="17" t="s">
        <v>1530</v>
      </c>
      <c r="E1308" s="16">
        <v>1</v>
      </c>
      <c r="F1308" s="16">
        <v>68000106</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1531</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68000107</v>
      </c>
      <c r="D1309" s="17" t="s">
        <v>1532</v>
      </c>
      <c r="E1309" s="16">
        <v>1</v>
      </c>
      <c r="F1309" s="16">
        <v>68000107</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1533</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68000108</v>
      </c>
      <c r="D1310" s="17" t="s">
        <v>1534</v>
      </c>
      <c r="E1310" s="16">
        <v>1</v>
      </c>
      <c r="F1310" s="16">
        <v>68000108</v>
      </c>
      <c r="G1310" s="16">
        <v>0</v>
      </c>
      <c r="H1310" s="15">
        <v>0</v>
      </c>
      <c r="I1310" s="16">
        <v>1</v>
      </c>
      <c r="J1310" s="16">
        <v>0</v>
      </c>
      <c r="K1310" s="16">
        <v>0</v>
      </c>
      <c r="L1310" s="16">
        <v>0</v>
      </c>
      <c r="M1310" s="16">
        <v>0</v>
      </c>
      <c r="N1310" s="16">
        <v>2</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160</v>
      </c>
      <c r="AZ1310" s="15">
        <v>0</v>
      </c>
      <c r="BA1310" s="15">
        <v>0</v>
      </c>
      <c r="BB1310" s="73" t="s">
        <v>1535</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68000109</v>
      </c>
      <c r="D1311" s="17" t="s">
        <v>1536</v>
      </c>
      <c r="E1311" s="16">
        <v>1</v>
      </c>
      <c r="F1311" s="16">
        <v>68000109</v>
      </c>
      <c r="G1311" s="16">
        <v>0</v>
      </c>
      <c r="H1311" s="15">
        <v>0</v>
      </c>
      <c r="I1311" s="16">
        <v>1</v>
      </c>
      <c r="J1311" s="16">
        <v>0</v>
      </c>
      <c r="K1311" s="16">
        <v>0</v>
      </c>
      <c r="L1311" s="16">
        <v>0</v>
      </c>
      <c r="M1311" s="16">
        <v>0</v>
      </c>
      <c r="N1311" s="16">
        <v>5</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1537</v>
      </c>
      <c r="AZ1311" s="15">
        <v>0</v>
      </c>
      <c r="BA1311" s="15">
        <v>0</v>
      </c>
      <c r="BB1311" s="73" t="s">
        <v>1538</v>
      </c>
      <c r="BC1311" s="16">
        <v>0</v>
      </c>
      <c r="BD1311" s="13">
        <v>0</v>
      </c>
      <c r="BE1311" s="16">
        <v>0</v>
      </c>
      <c r="BF1311" s="16">
        <v>0</v>
      </c>
      <c r="BG1311" s="16">
        <v>0</v>
      </c>
      <c r="BH1311" s="16">
        <v>0</v>
      </c>
      <c r="BI1311" s="11">
        <v>0</v>
      </c>
      <c r="BJ1311" s="8">
        <v>0</v>
      </c>
      <c r="BK1311" s="8">
        <v>0</v>
      </c>
      <c r="BL1311" s="8">
        <v>0</v>
      </c>
      <c r="BM1311" s="8">
        <v>0</v>
      </c>
      <c r="BN1311" s="8">
        <v>0</v>
      </c>
      <c r="BO1311" s="8">
        <v>0</v>
      </c>
      <c r="BP1311" s="8">
        <v>0</v>
      </c>
      <c r="BQ1311" s="43">
        <v>0</v>
      </c>
    </row>
    <row r="1312" spans="3:69" ht="20.100000000000001" customHeight="1">
      <c r="C1312" s="16">
        <v>68000110</v>
      </c>
      <c r="D1312" s="17" t="s">
        <v>1539</v>
      </c>
      <c r="E1312" s="16">
        <v>1</v>
      </c>
      <c r="F1312" s="16">
        <v>68000110</v>
      </c>
      <c r="G1312" s="16">
        <v>0</v>
      </c>
      <c r="H1312" s="15">
        <v>0</v>
      </c>
      <c r="I1312" s="16">
        <v>1</v>
      </c>
      <c r="J1312" s="16">
        <v>0</v>
      </c>
      <c r="K1312" s="16">
        <v>0</v>
      </c>
      <c r="L1312" s="16">
        <v>0</v>
      </c>
      <c r="M1312" s="16">
        <v>0</v>
      </c>
      <c r="N1312" s="16">
        <v>2</v>
      </c>
      <c r="O1312" s="16">
        <v>1</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1540</v>
      </c>
      <c r="AS1312" s="16" t="s">
        <v>160</v>
      </c>
      <c r="AT1312" s="17" t="s">
        <v>161</v>
      </c>
      <c r="AU1312" s="16">
        <v>0</v>
      </c>
      <c r="AV1312" s="16">
        <v>0</v>
      </c>
      <c r="AW1312" s="16">
        <v>0</v>
      </c>
      <c r="AX1312" s="17" t="s">
        <v>162</v>
      </c>
      <c r="AY1312" s="17" t="s">
        <v>160</v>
      </c>
      <c r="AZ1312" s="15">
        <v>0</v>
      </c>
      <c r="BA1312" s="15">
        <v>0</v>
      </c>
      <c r="BB1312" s="73" t="s">
        <v>1541</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68000111</v>
      </c>
      <c r="D1313" s="17" t="s">
        <v>1542</v>
      </c>
      <c r="E1313" s="16">
        <v>1</v>
      </c>
      <c r="F1313" s="16">
        <v>68000111</v>
      </c>
      <c r="G1313" s="16">
        <v>0</v>
      </c>
      <c r="H1313" s="15">
        <v>0</v>
      </c>
      <c r="I1313" s="16">
        <v>1</v>
      </c>
      <c r="J1313" s="16">
        <v>0</v>
      </c>
      <c r="K1313" s="16">
        <v>0</v>
      </c>
      <c r="L1313" s="16">
        <v>0</v>
      </c>
      <c r="M1313" s="16">
        <v>0</v>
      </c>
      <c r="N1313" s="16">
        <v>2</v>
      </c>
      <c r="O1313" s="16">
        <v>3</v>
      </c>
      <c r="P1313" s="16">
        <v>0.05</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1543</v>
      </c>
      <c r="AS1313" s="16" t="s">
        <v>160</v>
      </c>
      <c r="AT1313" s="17" t="s">
        <v>161</v>
      </c>
      <c r="AU1313" s="16">
        <v>0</v>
      </c>
      <c r="AV1313" s="16">
        <v>0</v>
      </c>
      <c r="AW1313" s="16">
        <v>0</v>
      </c>
      <c r="AX1313" s="17" t="s">
        <v>162</v>
      </c>
      <c r="AY1313" s="17" t="s">
        <v>160</v>
      </c>
      <c r="AZ1313" s="15">
        <v>0</v>
      </c>
      <c r="BA1313" s="15">
        <v>0</v>
      </c>
      <c r="BB1313" s="73" t="s">
        <v>1544</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68000112</v>
      </c>
      <c r="D1314" s="17" t="s">
        <v>1545</v>
      </c>
      <c r="E1314" s="16">
        <v>1</v>
      </c>
      <c r="F1314" s="16">
        <v>68000112</v>
      </c>
      <c r="G1314" s="16">
        <v>0</v>
      </c>
      <c r="H1314" s="15">
        <v>0</v>
      </c>
      <c r="I1314" s="16">
        <v>1</v>
      </c>
      <c r="J1314" s="16">
        <v>0</v>
      </c>
      <c r="K1314" s="16">
        <v>0</v>
      </c>
      <c r="L1314" s="16">
        <v>0</v>
      </c>
      <c r="M1314" s="16">
        <v>0</v>
      </c>
      <c r="N1314" s="16">
        <v>2</v>
      </c>
      <c r="O1314" s="16">
        <v>2</v>
      </c>
      <c r="P1314" s="16">
        <v>0.5</v>
      </c>
      <c r="Q1314" s="16">
        <v>0</v>
      </c>
      <c r="R1314" s="8">
        <v>0</v>
      </c>
      <c r="S1314" s="15">
        <v>0</v>
      </c>
      <c r="T1314" s="13">
        <v>1</v>
      </c>
      <c r="U1314" s="16">
        <v>2</v>
      </c>
      <c r="V1314" s="16">
        <v>0</v>
      </c>
      <c r="W1314" s="16">
        <v>0</v>
      </c>
      <c r="X1314" s="16">
        <v>0</v>
      </c>
      <c r="Y1314" s="16">
        <v>0</v>
      </c>
      <c r="Z1314" s="16">
        <v>0</v>
      </c>
      <c r="AA1314" s="16">
        <v>0</v>
      </c>
      <c r="AB1314" s="16">
        <v>1</v>
      </c>
      <c r="AC1314" s="16">
        <v>0</v>
      </c>
      <c r="AD1314" s="16">
        <v>30</v>
      </c>
      <c r="AE1314" s="16">
        <v>0</v>
      </c>
      <c r="AF1314" s="16">
        <v>0</v>
      </c>
      <c r="AG1314" s="8">
        <v>2</v>
      </c>
      <c r="AH1314" s="8">
        <v>0</v>
      </c>
      <c r="AI1314" s="8">
        <v>0</v>
      </c>
      <c r="AJ1314" s="8">
        <v>0</v>
      </c>
      <c r="AK1314" s="16">
        <v>0</v>
      </c>
      <c r="AL1314" s="16">
        <v>0</v>
      </c>
      <c r="AM1314" s="16">
        <v>0</v>
      </c>
      <c r="AN1314" s="16">
        <v>0</v>
      </c>
      <c r="AO1314" s="16">
        <v>1000</v>
      </c>
      <c r="AP1314" s="16">
        <v>0</v>
      </c>
      <c r="AQ1314" s="16">
        <v>0</v>
      </c>
      <c r="AR1314" s="314" t="s">
        <v>1546</v>
      </c>
      <c r="AS1314" s="16" t="s">
        <v>160</v>
      </c>
      <c r="AT1314" s="17" t="s">
        <v>161</v>
      </c>
      <c r="AU1314" s="16">
        <v>0</v>
      </c>
      <c r="AV1314" s="16">
        <v>0</v>
      </c>
      <c r="AW1314" s="16">
        <v>0</v>
      </c>
      <c r="AX1314" s="17" t="s">
        <v>162</v>
      </c>
      <c r="AY1314" s="17" t="s">
        <v>160</v>
      </c>
      <c r="AZ1314" s="15">
        <v>0</v>
      </c>
      <c r="BA1314" s="15">
        <v>0</v>
      </c>
      <c r="BB1314" s="73" t="s">
        <v>1547</v>
      </c>
      <c r="BC1314" s="16">
        <v>0</v>
      </c>
      <c r="BD1314" s="13">
        <v>0</v>
      </c>
      <c r="BE1314" s="16">
        <v>0</v>
      </c>
      <c r="BF1314" s="16">
        <v>0</v>
      </c>
      <c r="BG1314" s="16">
        <v>0</v>
      </c>
      <c r="BH1314" s="16">
        <v>0</v>
      </c>
      <c r="BI1314" s="11">
        <v>0</v>
      </c>
      <c r="BJ1314" s="8">
        <v>1</v>
      </c>
      <c r="BK1314" s="8">
        <v>0</v>
      </c>
      <c r="BL1314" s="8">
        <v>0</v>
      </c>
      <c r="BM1314" s="8">
        <v>0</v>
      </c>
      <c r="BN1314" s="8">
        <v>0</v>
      </c>
      <c r="BO1314" s="8">
        <v>0</v>
      </c>
      <c r="BP1314" s="8">
        <v>0</v>
      </c>
      <c r="BQ1314" s="43">
        <v>0</v>
      </c>
    </row>
    <row r="1315" spans="3:69" ht="20.100000000000001" customHeight="1">
      <c r="C1315" s="16">
        <v>68000113</v>
      </c>
      <c r="D1315" s="17" t="s">
        <v>1548</v>
      </c>
      <c r="E1315" s="16">
        <v>1</v>
      </c>
      <c r="F1315" s="16">
        <v>68000113</v>
      </c>
      <c r="G1315" s="16">
        <v>0</v>
      </c>
      <c r="H1315" s="15">
        <v>0</v>
      </c>
      <c r="I1315" s="16">
        <v>1</v>
      </c>
      <c r="J1315" s="16">
        <v>0</v>
      </c>
      <c r="K1315" s="16">
        <v>0</v>
      </c>
      <c r="L1315" s="16">
        <v>0</v>
      </c>
      <c r="M1315" s="16">
        <v>0</v>
      </c>
      <c r="N1315" s="16">
        <v>2</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160</v>
      </c>
      <c r="AZ1315" s="15">
        <v>0</v>
      </c>
      <c r="BA1315" s="15">
        <v>0</v>
      </c>
      <c r="BB1315" s="73" t="s">
        <v>1549</v>
      </c>
      <c r="BC1315" s="16">
        <v>0</v>
      </c>
      <c r="BD1315" s="13">
        <v>0</v>
      </c>
      <c r="BE1315" s="16">
        <v>0</v>
      </c>
      <c r="BF1315" s="16">
        <v>0</v>
      </c>
      <c r="BG1315" s="16">
        <v>0</v>
      </c>
      <c r="BH1315" s="16">
        <v>0</v>
      </c>
      <c r="BI1315" s="11">
        <v>0</v>
      </c>
      <c r="BJ1315" s="8">
        <v>0</v>
      </c>
      <c r="BK1315" s="8">
        <v>0</v>
      </c>
      <c r="BL1315" s="8">
        <v>0</v>
      </c>
      <c r="BM1315" s="8">
        <v>0</v>
      </c>
      <c r="BN1315" s="8">
        <v>0</v>
      </c>
      <c r="BO1315" s="8">
        <v>0</v>
      </c>
      <c r="BP1315" s="8">
        <v>0</v>
      </c>
      <c r="BQ1315" s="43">
        <v>0</v>
      </c>
    </row>
    <row r="1316" spans="3:69" ht="20.100000000000001" customHeight="1">
      <c r="C1316" s="16">
        <v>69000001</v>
      </c>
      <c r="D1316" s="85" t="s">
        <v>1550</v>
      </c>
      <c r="E1316" s="11">
        <v>1</v>
      </c>
      <c r="F1316" s="16">
        <v>60090002</v>
      </c>
      <c r="G1316" s="11">
        <v>0</v>
      </c>
      <c r="H1316" s="12">
        <v>0</v>
      </c>
      <c r="I1316" s="11">
        <v>1</v>
      </c>
      <c r="J1316" s="11">
        <v>0</v>
      </c>
      <c r="K1316" s="12">
        <v>0</v>
      </c>
      <c r="L1316" s="12">
        <v>0</v>
      </c>
      <c r="M1316" s="11" t="s">
        <v>1551</v>
      </c>
      <c r="N1316" s="11">
        <v>3</v>
      </c>
      <c r="O1316" s="11">
        <v>0</v>
      </c>
      <c r="P1316" s="11">
        <v>0</v>
      </c>
      <c r="Q1316" s="11">
        <v>0</v>
      </c>
      <c r="R1316" s="8">
        <v>0</v>
      </c>
      <c r="S1316" s="11">
        <v>0</v>
      </c>
      <c r="T1316" s="13">
        <v>1</v>
      </c>
      <c r="U1316" s="11">
        <v>0</v>
      </c>
      <c r="V1316" s="12">
        <v>0</v>
      </c>
      <c r="W1316" s="11">
        <v>0</v>
      </c>
      <c r="X1316" s="11">
        <v>0</v>
      </c>
      <c r="Y1316" s="11">
        <v>0</v>
      </c>
      <c r="Z1316" s="11">
        <v>0</v>
      </c>
      <c r="AA1316" s="12">
        <v>0</v>
      </c>
      <c r="AB1316" s="11">
        <v>0</v>
      </c>
      <c r="AC1316" s="11">
        <v>0</v>
      </c>
      <c r="AD1316" s="11">
        <v>0</v>
      </c>
      <c r="AE1316" s="11">
        <v>0</v>
      </c>
      <c r="AF1316" s="11">
        <v>0</v>
      </c>
      <c r="AG1316" s="12">
        <v>0</v>
      </c>
      <c r="AH1316" s="64">
        <v>0</v>
      </c>
      <c r="AI1316" s="8">
        <v>0</v>
      </c>
      <c r="AJ1316" s="11">
        <v>0</v>
      </c>
      <c r="AK1316" s="29">
        <v>0</v>
      </c>
      <c r="AL1316" s="11">
        <v>0</v>
      </c>
      <c r="AM1316" s="11">
        <v>0</v>
      </c>
      <c r="AN1316" s="11">
        <v>0</v>
      </c>
      <c r="AO1316" s="11">
        <v>0</v>
      </c>
      <c r="AP1316" s="11">
        <v>0</v>
      </c>
      <c r="AQ1316" s="11">
        <v>0</v>
      </c>
      <c r="AR1316" s="8">
        <v>0</v>
      </c>
      <c r="AS1316" s="32">
        <v>0</v>
      </c>
      <c r="AT1316" s="11">
        <v>0</v>
      </c>
      <c r="AU1316" s="12">
        <v>0</v>
      </c>
      <c r="AV1316" s="12">
        <v>0</v>
      </c>
      <c r="AW1316" s="12">
        <v>0</v>
      </c>
      <c r="AX1316" s="17" t="s">
        <v>162</v>
      </c>
      <c r="AY1316" s="74">
        <v>0</v>
      </c>
      <c r="AZ1316" s="15">
        <v>0</v>
      </c>
      <c r="BA1316" s="15">
        <v>1</v>
      </c>
      <c r="BB1316" s="228" t="s">
        <v>1552</v>
      </c>
      <c r="BC1316" s="11">
        <v>0</v>
      </c>
      <c r="BD1316" s="11">
        <v>0</v>
      </c>
      <c r="BE1316" s="16">
        <v>0</v>
      </c>
      <c r="BF1316" s="11">
        <v>0</v>
      </c>
      <c r="BG1316" s="11">
        <v>0</v>
      </c>
      <c r="BH1316" s="29">
        <v>0</v>
      </c>
      <c r="BI1316" s="11">
        <v>0</v>
      </c>
      <c r="BJ1316" s="8">
        <v>0</v>
      </c>
      <c r="BK1316" s="8">
        <v>0</v>
      </c>
      <c r="BL1316" s="8">
        <v>0</v>
      </c>
      <c r="BM1316" s="8">
        <v>0</v>
      </c>
      <c r="BN1316" s="8">
        <v>0</v>
      </c>
      <c r="BO1316" s="8">
        <v>0</v>
      </c>
      <c r="BP1316" s="8">
        <v>0</v>
      </c>
      <c r="BQ1316" s="43">
        <v>0</v>
      </c>
    </row>
    <row r="1317" spans="3:69" ht="20.100000000000001" customHeight="1">
      <c r="C1317" s="16">
        <v>69000002</v>
      </c>
      <c r="D1317" s="17" t="s">
        <v>1553</v>
      </c>
      <c r="E1317" s="16">
        <v>1</v>
      </c>
      <c r="F1317" s="16">
        <v>68000110</v>
      </c>
      <c r="G1317" s="16">
        <v>0</v>
      </c>
      <c r="H1317" s="15">
        <v>0</v>
      </c>
      <c r="I1317" s="11">
        <v>1</v>
      </c>
      <c r="J1317" s="16">
        <v>0</v>
      </c>
      <c r="K1317" s="16">
        <v>0</v>
      </c>
      <c r="L1317" s="16">
        <v>0</v>
      </c>
      <c r="M1317" s="16">
        <v>0</v>
      </c>
      <c r="N1317" s="16">
        <v>2</v>
      </c>
      <c r="O1317" s="16">
        <v>1</v>
      </c>
      <c r="P1317" s="16">
        <v>0.05</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225">
        <v>69000021</v>
      </c>
      <c r="AS1317" s="16" t="s">
        <v>160</v>
      </c>
      <c r="AT1317" s="17" t="s">
        <v>161</v>
      </c>
      <c r="AU1317" s="16">
        <v>0</v>
      </c>
      <c r="AV1317" s="16">
        <v>0</v>
      </c>
      <c r="AW1317" s="16">
        <v>0</v>
      </c>
      <c r="AX1317" s="17" t="s">
        <v>162</v>
      </c>
      <c r="AY1317" s="17" t="s">
        <v>160</v>
      </c>
      <c r="AZ1317" s="15">
        <v>0</v>
      </c>
      <c r="BA1317" s="15">
        <v>1</v>
      </c>
      <c r="BB1317" s="73" t="s">
        <v>1541</v>
      </c>
      <c r="BC1317" s="16">
        <v>0</v>
      </c>
      <c r="BD1317" s="13">
        <v>0</v>
      </c>
      <c r="BE1317" s="16">
        <v>0</v>
      </c>
      <c r="BF1317" s="16">
        <v>0</v>
      </c>
      <c r="BG1317" s="16">
        <v>0</v>
      </c>
      <c r="BH1317" s="16">
        <v>0</v>
      </c>
      <c r="BI1317" s="11">
        <v>0</v>
      </c>
      <c r="BJ1317" s="8">
        <v>1</v>
      </c>
      <c r="BK1317" s="8">
        <v>0</v>
      </c>
      <c r="BL1317" s="8">
        <v>0</v>
      </c>
      <c r="BM1317" s="8">
        <v>0</v>
      </c>
      <c r="BN1317" s="8">
        <v>0</v>
      </c>
      <c r="BO1317" s="8">
        <v>0</v>
      </c>
      <c r="BP1317" s="8">
        <v>0</v>
      </c>
      <c r="BQ1317" s="43">
        <v>0</v>
      </c>
    </row>
    <row r="1318" spans="3:69" ht="20.100000000000001" customHeight="1">
      <c r="C1318" s="16">
        <v>69000003</v>
      </c>
      <c r="D1318" s="85" t="s">
        <v>1554</v>
      </c>
      <c r="E1318" s="11">
        <v>1</v>
      </c>
      <c r="F1318" s="16">
        <v>60090002</v>
      </c>
      <c r="G1318" s="11">
        <v>0</v>
      </c>
      <c r="H1318" s="12">
        <v>0</v>
      </c>
      <c r="I1318" s="11">
        <v>1</v>
      </c>
      <c r="J1318" s="11">
        <v>0</v>
      </c>
      <c r="K1318" s="12">
        <v>0</v>
      </c>
      <c r="L1318" s="12">
        <v>0</v>
      </c>
      <c r="M1318" s="11" t="s">
        <v>1555</v>
      </c>
      <c r="N1318" s="11">
        <v>3</v>
      </c>
      <c r="O1318" s="11">
        <v>0</v>
      </c>
      <c r="P1318" s="11">
        <v>0</v>
      </c>
      <c r="Q1318" s="11">
        <v>0</v>
      </c>
      <c r="R1318" s="8">
        <v>0</v>
      </c>
      <c r="S1318" s="11">
        <v>0</v>
      </c>
      <c r="T1318" s="13">
        <v>1</v>
      </c>
      <c r="U1318" s="11">
        <v>0</v>
      </c>
      <c r="V1318" s="12">
        <v>0</v>
      </c>
      <c r="W1318" s="11">
        <v>0</v>
      </c>
      <c r="X1318" s="11">
        <v>0</v>
      </c>
      <c r="Y1318" s="11">
        <v>0</v>
      </c>
      <c r="Z1318" s="11">
        <v>0</v>
      </c>
      <c r="AA1318" s="12">
        <v>0</v>
      </c>
      <c r="AB1318" s="11">
        <v>0</v>
      </c>
      <c r="AC1318" s="11">
        <v>0</v>
      </c>
      <c r="AD1318" s="11">
        <v>0</v>
      </c>
      <c r="AE1318" s="11">
        <v>0</v>
      </c>
      <c r="AF1318" s="11">
        <v>0</v>
      </c>
      <c r="AG1318" s="12">
        <v>0</v>
      </c>
      <c r="AH1318" s="64">
        <v>0</v>
      </c>
      <c r="AI1318" s="8">
        <v>0</v>
      </c>
      <c r="AJ1318" s="11">
        <v>0</v>
      </c>
      <c r="AK1318" s="29">
        <v>0</v>
      </c>
      <c r="AL1318" s="11">
        <v>0</v>
      </c>
      <c r="AM1318" s="11">
        <v>0</v>
      </c>
      <c r="AN1318" s="11">
        <v>0</v>
      </c>
      <c r="AO1318" s="11">
        <v>0</v>
      </c>
      <c r="AP1318" s="11">
        <v>0</v>
      </c>
      <c r="AQ1318" s="11">
        <v>0</v>
      </c>
      <c r="AR1318" s="8">
        <v>0</v>
      </c>
      <c r="AS1318" s="32">
        <v>0</v>
      </c>
      <c r="AT1318" s="11">
        <v>0</v>
      </c>
      <c r="AU1318" s="12">
        <v>0</v>
      </c>
      <c r="AV1318" s="12">
        <v>0</v>
      </c>
      <c r="AW1318" s="12">
        <v>0</v>
      </c>
      <c r="AX1318" s="17" t="s">
        <v>162</v>
      </c>
      <c r="AY1318" s="74">
        <v>0</v>
      </c>
      <c r="AZ1318" s="15">
        <v>0</v>
      </c>
      <c r="BA1318" s="15">
        <v>1</v>
      </c>
      <c r="BB1318" s="228" t="s">
        <v>1552</v>
      </c>
      <c r="BC1318" s="11">
        <v>0</v>
      </c>
      <c r="BD1318" s="11">
        <v>0</v>
      </c>
      <c r="BE1318" s="16">
        <v>0</v>
      </c>
      <c r="BF1318" s="11">
        <v>0</v>
      </c>
      <c r="BG1318" s="11">
        <v>0</v>
      </c>
      <c r="BH1318" s="29">
        <v>0</v>
      </c>
      <c r="BI1318" s="11">
        <v>0</v>
      </c>
      <c r="BJ1318" s="8">
        <v>0</v>
      </c>
      <c r="BK1318" s="8">
        <v>0</v>
      </c>
      <c r="BL1318" s="8">
        <v>0</v>
      </c>
      <c r="BM1318" s="8">
        <v>0</v>
      </c>
      <c r="BN1318" s="8">
        <v>0</v>
      </c>
      <c r="BO1318" s="8">
        <v>0</v>
      </c>
      <c r="BP1318" s="8">
        <v>0</v>
      </c>
      <c r="BQ1318" s="43">
        <v>0</v>
      </c>
    </row>
    <row r="1319" spans="3:69" ht="20.100000000000001" customHeight="1">
      <c r="C1319" s="16">
        <v>69000004</v>
      </c>
      <c r="D1319" s="17" t="s">
        <v>1556</v>
      </c>
      <c r="E1319" s="16">
        <v>1</v>
      </c>
      <c r="F1319" s="16">
        <v>68000110</v>
      </c>
      <c r="G1319" s="16">
        <v>0</v>
      </c>
      <c r="H1319" s="15">
        <v>0</v>
      </c>
      <c r="I1319" s="11">
        <v>1</v>
      </c>
      <c r="J1319" s="16">
        <v>0</v>
      </c>
      <c r="K1319" s="16">
        <v>0</v>
      </c>
      <c r="L1319" s="16">
        <v>0</v>
      </c>
      <c r="M1319" s="16">
        <v>0</v>
      </c>
      <c r="N1319" s="16">
        <v>2</v>
      </c>
      <c r="O1319" s="16">
        <v>3</v>
      </c>
      <c r="P1319" s="16">
        <v>0.2</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225">
        <v>69000041</v>
      </c>
      <c r="AS1319" s="16" t="s">
        <v>160</v>
      </c>
      <c r="AT1319" s="17" t="s">
        <v>161</v>
      </c>
      <c r="AU1319" s="16">
        <v>0</v>
      </c>
      <c r="AV1319" s="16">
        <v>0</v>
      </c>
      <c r="AW1319" s="16">
        <v>0</v>
      </c>
      <c r="AX1319" s="17" t="s">
        <v>162</v>
      </c>
      <c r="AY1319" s="17" t="s">
        <v>160</v>
      </c>
      <c r="AZ1319" s="15">
        <v>0</v>
      </c>
      <c r="BA1319" s="15">
        <v>1</v>
      </c>
      <c r="BB1319" s="34" t="s">
        <v>1557</v>
      </c>
      <c r="BC1319" s="16">
        <v>0</v>
      </c>
      <c r="BD1319" s="13">
        <v>0</v>
      </c>
      <c r="BE1319" s="16">
        <v>0</v>
      </c>
      <c r="BF1319" s="16">
        <v>0</v>
      </c>
      <c r="BG1319" s="16">
        <v>0</v>
      </c>
      <c r="BH1319" s="16">
        <v>0</v>
      </c>
      <c r="BI1319" s="11">
        <v>0</v>
      </c>
      <c r="BJ1319" s="8">
        <v>1</v>
      </c>
      <c r="BK1319" s="8">
        <v>0</v>
      </c>
      <c r="BL1319" s="8">
        <v>0</v>
      </c>
      <c r="BM1319" s="8">
        <v>0</v>
      </c>
      <c r="BN1319" s="8">
        <v>0</v>
      </c>
      <c r="BO1319" s="8">
        <v>0</v>
      </c>
      <c r="BP1319" s="8">
        <v>0</v>
      </c>
      <c r="BQ1319" s="43">
        <v>0</v>
      </c>
    </row>
    <row r="1320" spans="3:69" ht="20.100000000000001" customHeight="1">
      <c r="C1320" s="16">
        <v>69000005</v>
      </c>
      <c r="D1320" s="85" t="s">
        <v>1558</v>
      </c>
      <c r="E1320" s="11">
        <v>1</v>
      </c>
      <c r="F1320" s="16">
        <v>60090002</v>
      </c>
      <c r="G1320" s="11">
        <v>0</v>
      </c>
      <c r="H1320" s="12">
        <v>0</v>
      </c>
      <c r="I1320" s="11">
        <v>1</v>
      </c>
      <c r="J1320" s="11">
        <v>0</v>
      </c>
      <c r="K1320" s="12">
        <v>0</v>
      </c>
      <c r="L1320" s="12">
        <v>0</v>
      </c>
      <c r="M1320" s="11" t="s">
        <v>1559</v>
      </c>
      <c r="N1320" s="11">
        <v>3</v>
      </c>
      <c r="O1320" s="11">
        <v>0</v>
      </c>
      <c r="P1320" s="11">
        <v>0</v>
      </c>
      <c r="Q1320" s="11">
        <v>0</v>
      </c>
      <c r="R1320" s="8">
        <v>0</v>
      </c>
      <c r="S1320" s="11">
        <v>0</v>
      </c>
      <c r="T1320" s="13">
        <v>1</v>
      </c>
      <c r="U1320" s="11">
        <v>0</v>
      </c>
      <c r="V1320" s="12">
        <v>0</v>
      </c>
      <c r="W1320" s="11">
        <v>0</v>
      </c>
      <c r="X1320" s="11">
        <v>0</v>
      </c>
      <c r="Y1320" s="11">
        <v>0</v>
      </c>
      <c r="Z1320" s="11">
        <v>0</v>
      </c>
      <c r="AA1320" s="12">
        <v>0</v>
      </c>
      <c r="AB1320" s="11">
        <v>0</v>
      </c>
      <c r="AC1320" s="11">
        <v>0</v>
      </c>
      <c r="AD1320" s="11">
        <v>0</v>
      </c>
      <c r="AE1320" s="11">
        <v>0</v>
      </c>
      <c r="AF1320" s="11">
        <v>0</v>
      </c>
      <c r="AG1320" s="12">
        <v>0</v>
      </c>
      <c r="AH1320" s="64">
        <v>0</v>
      </c>
      <c r="AI1320" s="8">
        <v>0</v>
      </c>
      <c r="AJ1320" s="11">
        <v>0</v>
      </c>
      <c r="AK1320" s="29">
        <v>0</v>
      </c>
      <c r="AL1320" s="11">
        <v>0</v>
      </c>
      <c r="AM1320" s="11">
        <v>0</v>
      </c>
      <c r="AN1320" s="11">
        <v>0</v>
      </c>
      <c r="AO1320" s="11">
        <v>0</v>
      </c>
      <c r="AP1320" s="11">
        <v>0</v>
      </c>
      <c r="AQ1320" s="11">
        <v>0</v>
      </c>
      <c r="AR1320" s="8">
        <v>0</v>
      </c>
      <c r="AS1320" s="32">
        <v>0</v>
      </c>
      <c r="AT1320" s="11">
        <v>0</v>
      </c>
      <c r="AU1320" s="12">
        <v>0</v>
      </c>
      <c r="AV1320" s="12">
        <v>0</v>
      </c>
      <c r="AW1320" s="12">
        <v>0</v>
      </c>
      <c r="AX1320" s="17" t="s">
        <v>162</v>
      </c>
      <c r="AY1320" s="74">
        <v>0</v>
      </c>
      <c r="AZ1320" s="15">
        <v>0</v>
      </c>
      <c r="BA1320" s="15">
        <v>1</v>
      </c>
      <c r="BB1320" s="228" t="s">
        <v>1552</v>
      </c>
      <c r="BC1320" s="11">
        <v>0</v>
      </c>
      <c r="BD1320" s="11">
        <v>0</v>
      </c>
      <c r="BE1320" s="16">
        <v>0</v>
      </c>
      <c r="BF1320" s="11">
        <v>0</v>
      </c>
      <c r="BG1320" s="11">
        <v>0</v>
      </c>
      <c r="BH1320" s="29">
        <v>0</v>
      </c>
      <c r="BI1320" s="11">
        <v>0</v>
      </c>
      <c r="BJ1320" s="8">
        <v>0</v>
      </c>
      <c r="BK1320" s="8">
        <v>0</v>
      </c>
      <c r="BL1320" s="8">
        <v>0</v>
      </c>
      <c r="BM1320" s="8">
        <v>0</v>
      </c>
      <c r="BN1320" s="8">
        <v>0</v>
      </c>
      <c r="BO1320" s="8">
        <v>0</v>
      </c>
      <c r="BP1320" s="8">
        <v>0</v>
      </c>
      <c r="BQ1320" s="43">
        <v>0</v>
      </c>
    </row>
    <row r="1321" spans="3:69" ht="20.100000000000001" customHeight="1">
      <c r="C1321" s="16">
        <v>69000006</v>
      </c>
      <c r="D1321" s="9" t="s">
        <v>1560</v>
      </c>
      <c r="E1321" s="16">
        <v>1</v>
      </c>
      <c r="F1321" s="16">
        <v>66001007</v>
      </c>
      <c r="G1321" s="8">
        <v>0</v>
      </c>
      <c r="H1321" s="8">
        <v>0</v>
      </c>
      <c r="I1321" s="11">
        <v>1</v>
      </c>
      <c r="J1321" s="16">
        <v>0</v>
      </c>
      <c r="K1321" s="8">
        <v>0</v>
      </c>
      <c r="L1321" s="8">
        <v>0</v>
      </c>
      <c r="M1321" s="8">
        <v>0</v>
      </c>
      <c r="N1321" s="8">
        <v>2</v>
      </c>
      <c r="O1321" s="8">
        <v>3</v>
      </c>
      <c r="P1321" s="8">
        <v>0.05</v>
      </c>
      <c r="Q1321" s="8">
        <v>0</v>
      </c>
      <c r="R1321" s="8">
        <v>0</v>
      </c>
      <c r="S1321" s="8">
        <v>0</v>
      </c>
      <c r="T1321" s="13">
        <v>1</v>
      </c>
      <c r="U1321" s="8">
        <v>2</v>
      </c>
      <c r="V1321" s="8">
        <v>1000</v>
      </c>
      <c r="W1321" s="8">
        <v>0</v>
      </c>
      <c r="X1321" s="8">
        <v>0</v>
      </c>
      <c r="Y1321" s="8">
        <v>0</v>
      </c>
      <c r="Z1321" s="8">
        <v>0</v>
      </c>
      <c r="AA1321" s="8">
        <v>0</v>
      </c>
      <c r="AB1321" s="16">
        <v>0</v>
      </c>
      <c r="AC1321" s="8">
        <v>0</v>
      </c>
      <c r="AD1321" s="8">
        <v>15</v>
      </c>
      <c r="AE1321" s="8">
        <v>0</v>
      </c>
      <c r="AF1321" s="8">
        <v>0</v>
      </c>
      <c r="AG1321" s="8">
        <v>7</v>
      </c>
      <c r="AH1321" s="8">
        <v>0</v>
      </c>
      <c r="AI1321" s="8">
        <v>0</v>
      </c>
      <c r="AJ1321" s="8">
        <v>6</v>
      </c>
      <c r="AK1321" s="8">
        <v>0</v>
      </c>
      <c r="AL1321" s="8">
        <v>0</v>
      </c>
      <c r="AM1321" s="8">
        <v>0</v>
      </c>
      <c r="AN1321" s="8">
        <v>0.5</v>
      </c>
      <c r="AO1321" s="8">
        <v>1000</v>
      </c>
      <c r="AP1321" s="8">
        <v>0</v>
      </c>
      <c r="AQ1321" s="8">
        <v>0</v>
      </c>
      <c r="AR1321" s="8">
        <v>0</v>
      </c>
      <c r="AS1321" s="8" t="s">
        <v>160</v>
      </c>
      <c r="AT1321" s="9" t="s">
        <v>199</v>
      </c>
      <c r="AU1321" s="8" t="s">
        <v>941</v>
      </c>
      <c r="AV1321" s="8" t="s">
        <v>160</v>
      </c>
      <c r="AW1321" s="8" t="s">
        <v>1026</v>
      </c>
      <c r="AX1321" s="9" t="s">
        <v>162</v>
      </c>
      <c r="AY1321" s="8">
        <v>0</v>
      </c>
      <c r="AZ1321" s="15">
        <v>0</v>
      </c>
      <c r="BA1321" s="15">
        <v>1</v>
      </c>
      <c r="BB1321" s="34" t="s">
        <v>1561</v>
      </c>
      <c r="BC1321" s="8">
        <v>0</v>
      </c>
      <c r="BD1321" s="13">
        <v>0</v>
      </c>
      <c r="BE1321" s="8">
        <v>0</v>
      </c>
      <c r="BF1321" s="8">
        <v>0</v>
      </c>
      <c r="BG1321" s="8">
        <v>0</v>
      </c>
      <c r="BH1321" s="8">
        <v>0</v>
      </c>
      <c r="BI1321" s="11">
        <v>0</v>
      </c>
      <c r="BJ1321" s="8">
        <v>1</v>
      </c>
      <c r="BK1321" s="8">
        <v>0</v>
      </c>
      <c r="BL1321" s="8">
        <v>0</v>
      </c>
      <c r="BM1321" s="8">
        <v>0</v>
      </c>
      <c r="BN1321" s="8">
        <v>0</v>
      </c>
      <c r="BO1321" s="8">
        <v>0</v>
      </c>
      <c r="BP1321" s="8">
        <v>0</v>
      </c>
      <c r="BQ1321" s="43">
        <v>0</v>
      </c>
    </row>
    <row r="1322" spans="3:69" ht="20.100000000000001" customHeight="1">
      <c r="C1322" s="16">
        <v>69000007</v>
      </c>
      <c r="D1322" s="9" t="s">
        <v>1562</v>
      </c>
      <c r="E1322" s="16">
        <v>1</v>
      </c>
      <c r="F1322" s="16">
        <v>68000110</v>
      </c>
      <c r="G1322" s="16">
        <v>0</v>
      </c>
      <c r="H1322" s="15">
        <v>0</v>
      </c>
      <c r="I1322" s="11">
        <v>1</v>
      </c>
      <c r="J1322" s="16">
        <v>0</v>
      </c>
      <c r="K1322" s="16">
        <v>0</v>
      </c>
      <c r="L1322" s="16">
        <v>0</v>
      </c>
      <c r="M1322" s="16">
        <v>0</v>
      </c>
      <c r="N1322" s="16">
        <v>2</v>
      </c>
      <c r="O1322" s="16">
        <v>1</v>
      </c>
      <c r="P1322" s="16">
        <v>0.05</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225">
        <v>69000071</v>
      </c>
      <c r="AS1322" s="16" t="s">
        <v>160</v>
      </c>
      <c r="AT1322" s="17" t="s">
        <v>161</v>
      </c>
      <c r="AU1322" s="16">
        <v>0</v>
      </c>
      <c r="AV1322" s="16">
        <v>0</v>
      </c>
      <c r="AW1322" s="16">
        <v>0</v>
      </c>
      <c r="AX1322" s="17" t="s">
        <v>162</v>
      </c>
      <c r="AY1322" s="17" t="s">
        <v>160</v>
      </c>
      <c r="AZ1322" s="15">
        <v>0</v>
      </c>
      <c r="BA1322" s="15">
        <v>1</v>
      </c>
      <c r="BB1322" s="34" t="s">
        <v>1563</v>
      </c>
      <c r="BC1322" s="16">
        <v>0</v>
      </c>
      <c r="BD1322" s="13">
        <v>0</v>
      </c>
      <c r="BE1322" s="16">
        <v>0</v>
      </c>
      <c r="BF1322" s="16">
        <v>0</v>
      </c>
      <c r="BG1322" s="16">
        <v>0</v>
      </c>
      <c r="BH1322" s="16">
        <v>0</v>
      </c>
      <c r="BI1322" s="11">
        <v>0</v>
      </c>
      <c r="BJ1322" s="8">
        <v>1</v>
      </c>
      <c r="BK1322" s="8">
        <v>0</v>
      </c>
      <c r="BL1322" s="8">
        <v>0</v>
      </c>
      <c r="BM1322" s="8">
        <v>0</v>
      </c>
      <c r="BN1322" s="8">
        <v>0</v>
      </c>
      <c r="BO1322" s="8">
        <v>0</v>
      </c>
      <c r="BP1322" s="8">
        <v>0</v>
      </c>
      <c r="BQ1322" s="43">
        <v>0</v>
      </c>
    </row>
    <row r="1323" spans="3:69" ht="20.100000000000001" customHeight="1">
      <c r="C1323" s="16">
        <v>69000008</v>
      </c>
      <c r="D1323" s="85" t="s">
        <v>1564</v>
      </c>
      <c r="E1323" s="11">
        <v>1</v>
      </c>
      <c r="F1323" s="16">
        <v>60090002</v>
      </c>
      <c r="G1323" s="11">
        <v>0</v>
      </c>
      <c r="H1323" s="12">
        <v>0</v>
      </c>
      <c r="I1323" s="11">
        <v>1</v>
      </c>
      <c r="J1323" s="11">
        <v>0</v>
      </c>
      <c r="K1323" s="12">
        <v>0</v>
      </c>
      <c r="L1323" s="12">
        <v>0</v>
      </c>
      <c r="M1323" s="11" t="s">
        <v>1565</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1552</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69000009</v>
      </c>
      <c r="D1324" s="85" t="s">
        <v>1566</v>
      </c>
      <c r="E1324" s="11">
        <v>1</v>
      </c>
      <c r="F1324" s="16">
        <v>60090002</v>
      </c>
      <c r="G1324" s="11">
        <v>0</v>
      </c>
      <c r="H1324" s="12">
        <v>0</v>
      </c>
      <c r="I1324" s="11">
        <v>1</v>
      </c>
      <c r="J1324" s="11">
        <v>0</v>
      </c>
      <c r="K1324" s="12">
        <v>0</v>
      </c>
      <c r="L1324" s="12">
        <v>0</v>
      </c>
      <c r="M1324" s="11" t="s">
        <v>1565</v>
      </c>
      <c r="N1324" s="11">
        <v>3</v>
      </c>
      <c r="O1324" s="11">
        <v>0</v>
      </c>
      <c r="P1324" s="11">
        <v>0</v>
      </c>
      <c r="Q1324" s="11">
        <v>0</v>
      </c>
      <c r="R1324" s="8">
        <v>0</v>
      </c>
      <c r="S1324" s="11">
        <v>0</v>
      </c>
      <c r="T1324" s="13">
        <v>1</v>
      </c>
      <c r="U1324" s="11">
        <v>0</v>
      </c>
      <c r="V1324" s="12">
        <v>0</v>
      </c>
      <c r="W1324" s="11">
        <v>0</v>
      </c>
      <c r="X1324" s="11">
        <v>0</v>
      </c>
      <c r="Y1324" s="11">
        <v>0</v>
      </c>
      <c r="Z1324" s="11">
        <v>0</v>
      </c>
      <c r="AA1324" s="12">
        <v>0</v>
      </c>
      <c r="AB1324" s="11">
        <v>0</v>
      </c>
      <c r="AC1324" s="11">
        <v>0</v>
      </c>
      <c r="AD1324" s="11">
        <v>0</v>
      </c>
      <c r="AE1324" s="11">
        <v>0</v>
      </c>
      <c r="AF1324" s="11">
        <v>0</v>
      </c>
      <c r="AG1324" s="12">
        <v>0</v>
      </c>
      <c r="AH1324" s="64">
        <v>0</v>
      </c>
      <c r="AI1324" s="8">
        <v>0</v>
      </c>
      <c r="AJ1324" s="11">
        <v>0</v>
      </c>
      <c r="AK1324" s="29">
        <v>0</v>
      </c>
      <c r="AL1324" s="11">
        <v>0</v>
      </c>
      <c r="AM1324" s="11">
        <v>0</v>
      </c>
      <c r="AN1324" s="11">
        <v>0</v>
      </c>
      <c r="AO1324" s="11">
        <v>0</v>
      </c>
      <c r="AP1324" s="11">
        <v>0</v>
      </c>
      <c r="AQ1324" s="11">
        <v>0</v>
      </c>
      <c r="AR1324" s="8">
        <v>0</v>
      </c>
      <c r="AS1324" s="32">
        <v>0</v>
      </c>
      <c r="AT1324" s="11">
        <v>0</v>
      </c>
      <c r="AU1324" s="12">
        <v>0</v>
      </c>
      <c r="AV1324" s="12">
        <v>0</v>
      </c>
      <c r="AW1324" s="12">
        <v>0</v>
      </c>
      <c r="AX1324" s="17" t="s">
        <v>162</v>
      </c>
      <c r="AY1324" s="74">
        <v>0</v>
      </c>
      <c r="AZ1324" s="15">
        <v>0</v>
      </c>
      <c r="BA1324" s="15">
        <v>1</v>
      </c>
      <c r="BB1324" s="228" t="s">
        <v>1552</v>
      </c>
      <c r="BC1324" s="11">
        <v>0</v>
      </c>
      <c r="BD1324" s="11">
        <v>0</v>
      </c>
      <c r="BE1324" s="16">
        <v>0</v>
      </c>
      <c r="BF1324" s="11">
        <v>0</v>
      </c>
      <c r="BG1324" s="11">
        <v>0</v>
      </c>
      <c r="BH1324" s="29">
        <v>0</v>
      </c>
      <c r="BI1324" s="11">
        <v>0</v>
      </c>
      <c r="BJ1324" s="8">
        <v>0</v>
      </c>
      <c r="BK1324" s="8">
        <v>0</v>
      </c>
      <c r="BL1324" s="8">
        <v>0</v>
      </c>
      <c r="BM1324" s="8">
        <v>0</v>
      </c>
      <c r="BN1324" s="8">
        <v>0</v>
      </c>
      <c r="BO1324" s="8">
        <v>0</v>
      </c>
      <c r="BP1324" s="8">
        <v>0</v>
      </c>
      <c r="BQ1324" s="43">
        <v>0</v>
      </c>
    </row>
    <row r="1325" spans="3:69" ht="20.100000000000001" customHeight="1">
      <c r="C1325" s="16">
        <v>69000010</v>
      </c>
      <c r="D1325" s="17" t="s">
        <v>1567</v>
      </c>
      <c r="E1325" s="16">
        <v>1</v>
      </c>
      <c r="F1325" s="16">
        <v>68000110</v>
      </c>
      <c r="G1325" s="16">
        <v>0</v>
      </c>
      <c r="H1325" s="15">
        <v>0</v>
      </c>
      <c r="I1325" s="11">
        <v>1</v>
      </c>
      <c r="J1325" s="16">
        <v>0</v>
      </c>
      <c r="K1325" s="16">
        <v>0</v>
      </c>
      <c r="L1325" s="16">
        <v>0</v>
      </c>
      <c r="M1325" s="16">
        <v>0</v>
      </c>
      <c r="N1325" s="16">
        <v>2</v>
      </c>
      <c r="O1325" s="16">
        <v>3</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69000101</v>
      </c>
      <c r="AS1325" s="16" t="s">
        <v>160</v>
      </c>
      <c r="AT1325" s="17" t="s">
        <v>161</v>
      </c>
      <c r="AU1325" s="16">
        <v>0</v>
      </c>
      <c r="AV1325" s="16">
        <v>0</v>
      </c>
      <c r="AW1325" s="16">
        <v>0</v>
      </c>
      <c r="AX1325" s="17" t="s">
        <v>162</v>
      </c>
      <c r="AY1325" s="17" t="s">
        <v>160</v>
      </c>
      <c r="AZ1325" s="15">
        <v>0</v>
      </c>
      <c r="BA1325" s="15">
        <v>1</v>
      </c>
      <c r="BB1325" s="73" t="s">
        <v>1541</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69000011</v>
      </c>
      <c r="D1326" s="9" t="s">
        <v>1568</v>
      </c>
      <c r="E1326" s="16">
        <v>1</v>
      </c>
      <c r="F1326" s="16">
        <v>68000110</v>
      </c>
      <c r="G1326" s="16">
        <v>0</v>
      </c>
      <c r="H1326" s="15">
        <v>0</v>
      </c>
      <c r="I1326" s="11">
        <v>1</v>
      </c>
      <c r="J1326" s="16">
        <v>0</v>
      </c>
      <c r="K1326" s="16">
        <v>0</v>
      </c>
      <c r="L1326" s="16">
        <v>0</v>
      </c>
      <c r="M1326" s="16">
        <v>0</v>
      </c>
      <c r="N1326" s="16">
        <v>2</v>
      </c>
      <c r="O1326" s="16">
        <v>1</v>
      </c>
      <c r="P1326" s="16">
        <v>0.05</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225">
        <v>69000111</v>
      </c>
      <c r="AS1326" s="16" t="s">
        <v>160</v>
      </c>
      <c r="AT1326" s="17" t="s">
        <v>161</v>
      </c>
      <c r="AU1326" s="16">
        <v>0</v>
      </c>
      <c r="AV1326" s="16">
        <v>0</v>
      </c>
      <c r="AW1326" s="16">
        <v>0</v>
      </c>
      <c r="AX1326" s="17" t="s">
        <v>162</v>
      </c>
      <c r="AY1326" s="17" t="s">
        <v>160</v>
      </c>
      <c r="AZ1326" s="15">
        <v>0</v>
      </c>
      <c r="BA1326" s="15">
        <v>1</v>
      </c>
      <c r="BB1326" s="34" t="s">
        <v>1563</v>
      </c>
      <c r="BC1326" s="16">
        <v>0</v>
      </c>
      <c r="BD1326" s="13">
        <v>0</v>
      </c>
      <c r="BE1326" s="16">
        <v>0</v>
      </c>
      <c r="BF1326" s="16">
        <v>0</v>
      </c>
      <c r="BG1326" s="16">
        <v>0</v>
      </c>
      <c r="BH1326" s="16">
        <v>0</v>
      </c>
      <c r="BI1326" s="11">
        <v>0</v>
      </c>
      <c r="BJ1326" s="8">
        <v>1</v>
      </c>
      <c r="BK1326" s="8">
        <v>0</v>
      </c>
      <c r="BL1326" s="8">
        <v>0</v>
      </c>
      <c r="BM1326" s="8">
        <v>0</v>
      </c>
      <c r="BN1326" s="8">
        <v>0</v>
      </c>
      <c r="BO1326" s="8">
        <v>0</v>
      </c>
      <c r="BP1326" s="8">
        <v>0</v>
      </c>
      <c r="BQ1326" s="43">
        <v>0</v>
      </c>
    </row>
    <row r="1327" spans="3:69" ht="20.100000000000001" customHeight="1">
      <c r="C1327" s="16">
        <v>69000012</v>
      </c>
      <c r="D1327" s="9" t="s">
        <v>1569</v>
      </c>
      <c r="E1327" s="16">
        <v>1</v>
      </c>
      <c r="F1327" s="16">
        <v>66001007</v>
      </c>
      <c r="G1327" s="8">
        <v>0</v>
      </c>
      <c r="H1327" s="8">
        <v>0</v>
      </c>
      <c r="I1327" s="16">
        <v>1</v>
      </c>
      <c r="J1327" s="16">
        <v>0</v>
      </c>
      <c r="K1327" s="8">
        <v>0</v>
      </c>
      <c r="L1327" s="8">
        <v>0</v>
      </c>
      <c r="M1327" s="8">
        <v>0</v>
      </c>
      <c r="N1327" s="8">
        <v>2</v>
      </c>
      <c r="O1327" s="8">
        <v>3</v>
      </c>
      <c r="P1327" s="8">
        <v>0.15</v>
      </c>
      <c r="Q1327" s="8">
        <v>0</v>
      </c>
      <c r="R1327" s="8">
        <v>0</v>
      </c>
      <c r="S1327" s="8">
        <v>0</v>
      </c>
      <c r="T1327" s="13">
        <v>1</v>
      </c>
      <c r="U1327" s="8">
        <v>2</v>
      </c>
      <c r="V1327" s="8">
        <v>0</v>
      </c>
      <c r="W1327" s="8">
        <v>0</v>
      </c>
      <c r="X1327" s="8">
        <v>0</v>
      </c>
      <c r="Y1327" s="8">
        <v>0</v>
      </c>
      <c r="Z1327" s="8">
        <v>0</v>
      </c>
      <c r="AA1327" s="8">
        <v>0</v>
      </c>
      <c r="AB1327" s="16">
        <v>0</v>
      </c>
      <c r="AC1327" s="8">
        <v>0</v>
      </c>
      <c r="AD1327" s="8">
        <v>15</v>
      </c>
      <c r="AE1327" s="8">
        <v>0</v>
      </c>
      <c r="AF1327" s="8">
        <v>0</v>
      </c>
      <c r="AG1327" s="8">
        <v>7</v>
      </c>
      <c r="AH1327" s="8">
        <v>0</v>
      </c>
      <c r="AI1327" s="8">
        <v>0</v>
      </c>
      <c r="AJ1327" s="8">
        <v>6</v>
      </c>
      <c r="AK1327" s="8">
        <v>0</v>
      </c>
      <c r="AL1327" s="8">
        <v>0</v>
      </c>
      <c r="AM1327" s="8">
        <v>0</v>
      </c>
      <c r="AN1327" s="8">
        <v>0.5</v>
      </c>
      <c r="AO1327" s="8">
        <v>1000</v>
      </c>
      <c r="AP1327" s="8">
        <v>0</v>
      </c>
      <c r="AQ1327" s="8">
        <v>0</v>
      </c>
      <c r="AR1327" s="225">
        <v>0</v>
      </c>
      <c r="AS1327" s="8">
        <v>69000121</v>
      </c>
      <c r="AT1327" s="9" t="s">
        <v>199</v>
      </c>
      <c r="AU1327" s="8" t="s">
        <v>941</v>
      </c>
      <c r="AV1327" s="8" t="s">
        <v>160</v>
      </c>
      <c r="AW1327" s="8" t="s">
        <v>1026</v>
      </c>
      <c r="AX1327" s="9" t="s">
        <v>162</v>
      </c>
      <c r="AY1327" s="8">
        <v>0</v>
      </c>
      <c r="AZ1327" s="15">
        <v>0</v>
      </c>
      <c r="BA1327" s="15">
        <v>1</v>
      </c>
      <c r="BB1327" s="34" t="s">
        <v>1570</v>
      </c>
      <c r="BC1327" s="8">
        <v>0</v>
      </c>
      <c r="BD1327" s="13">
        <v>0</v>
      </c>
      <c r="BE1327" s="8">
        <v>0</v>
      </c>
      <c r="BF1327" s="8">
        <v>0</v>
      </c>
      <c r="BG1327" s="8">
        <v>0</v>
      </c>
      <c r="BH1327" s="8">
        <v>0</v>
      </c>
      <c r="BI1327" s="11">
        <v>0</v>
      </c>
      <c r="BJ1327" s="8">
        <v>1</v>
      </c>
      <c r="BK1327" s="8">
        <v>0</v>
      </c>
      <c r="BL1327" s="8">
        <v>0</v>
      </c>
      <c r="BM1327" s="8">
        <v>0</v>
      </c>
      <c r="BN1327" s="8">
        <v>0</v>
      </c>
      <c r="BO1327" s="8">
        <v>0</v>
      </c>
      <c r="BP1327" s="8">
        <v>0</v>
      </c>
      <c r="BQ1327" s="43">
        <v>0</v>
      </c>
    </row>
    <row r="1328" spans="3:69" ht="20.100000000000001" customHeight="1">
      <c r="C1328" s="16">
        <v>69000013</v>
      </c>
      <c r="D1328" s="217" t="s">
        <v>1571</v>
      </c>
      <c r="E1328" s="11">
        <v>1</v>
      </c>
      <c r="F1328" s="16">
        <v>60090002</v>
      </c>
      <c r="G1328" s="11">
        <v>0</v>
      </c>
      <c r="H1328" s="12">
        <v>0</v>
      </c>
      <c r="I1328" s="11">
        <v>1</v>
      </c>
      <c r="J1328" s="11">
        <v>0</v>
      </c>
      <c r="K1328" s="12">
        <v>0</v>
      </c>
      <c r="L1328" s="12">
        <v>0</v>
      </c>
      <c r="M1328" s="11" t="s">
        <v>1572</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1552</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69000014</v>
      </c>
      <c r="D1329" s="217" t="s">
        <v>1573</v>
      </c>
      <c r="E1329" s="11">
        <v>1</v>
      </c>
      <c r="F1329" s="16">
        <v>60090002</v>
      </c>
      <c r="G1329" s="11">
        <v>0</v>
      </c>
      <c r="H1329" s="12">
        <v>0</v>
      </c>
      <c r="I1329" s="11">
        <v>1</v>
      </c>
      <c r="J1329" s="11">
        <v>0</v>
      </c>
      <c r="K1329" s="12">
        <v>0</v>
      </c>
      <c r="L1329" s="12">
        <v>0</v>
      </c>
      <c r="M1329" s="11" t="s">
        <v>1574</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1552</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69000015</v>
      </c>
      <c r="D1330" s="217" t="s">
        <v>1575</v>
      </c>
      <c r="E1330" s="11">
        <v>1</v>
      </c>
      <c r="F1330" s="16">
        <v>60090002</v>
      </c>
      <c r="G1330" s="11">
        <v>0</v>
      </c>
      <c r="H1330" s="12">
        <v>0</v>
      </c>
      <c r="I1330" s="11">
        <v>1</v>
      </c>
      <c r="J1330" s="11">
        <v>0</v>
      </c>
      <c r="K1330" s="12">
        <v>0</v>
      </c>
      <c r="L1330" s="12">
        <v>0</v>
      </c>
      <c r="M1330" s="11" t="s">
        <v>1576</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1552</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69000016</v>
      </c>
      <c r="D1331" s="217" t="s">
        <v>1577</v>
      </c>
      <c r="E1331" s="11">
        <v>1</v>
      </c>
      <c r="F1331" s="16">
        <v>60090002</v>
      </c>
      <c r="G1331" s="11">
        <v>0</v>
      </c>
      <c r="H1331" s="12">
        <v>0</v>
      </c>
      <c r="I1331" s="11">
        <v>1</v>
      </c>
      <c r="J1331" s="11">
        <v>0</v>
      </c>
      <c r="K1331" s="12">
        <v>0</v>
      </c>
      <c r="L1331" s="12">
        <v>0</v>
      </c>
      <c r="M1331" s="11" t="s">
        <v>1578</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1552</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16">
        <v>69000017</v>
      </c>
      <c r="D1332" s="217" t="s">
        <v>1579</v>
      </c>
      <c r="E1332" s="11">
        <v>1</v>
      </c>
      <c r="F1332" s="16">
        <v>60090002</v>
      </c>
      <c r="G1332" s="11">
        <v>0</v>
      </c>
      <c r="H1332" s="12">
        <v>0</v>
      </c>
      <c r="I1332" s="11">
        <v>1</v>
      </c>
      <c r="J1332" s="11">
        <v>0</v>
      </c>
      <c r="K1332" s="12">
        <v>0</v>
      </c>
      <c r="L1332" s="12">
        <v>0</v>
      </c>
      <c r="M1332" s="11" t="s">
        <v>1580</v>
      </c>
      <c r="N1332" s="11">
        <v>3</v>
      </c>
      <c r="O1332" s="11">
        <v>0</v>
      </c>
      <c r="P1332" s="11">
        <v>0</v>
      </c>
      <c r="Q1332" s="11">
        <v>0</v>
      </c>
      <c r="R1332" s="8">
        <v>0</v>
      </c>
      <c r="S1332" s="11">
        <v>0</v>
      </c>
      <c r="T1332" s="13">
        <v>1</v>
      </c>
      <c r="U1332" s="11">
        <v>0</v>
      </c>
      <c r="V1332" s="12">
        <v>0</v>
      </c>
      <c r="W1332" s="11">
        <v>0</v>
      </c>
      <c r="X1332" s="11">
        <v>0</v>
      </c>
      <c r="Y1332" s="11">
        <v>0</v>
      </c>
      <c r="Z1332" s="11">
        <v>0</v>
      </c>
      <c r="AA1332" s="12">
        <v>0</v>
      </c>
      <c r="AB1332" s="11">
        <v>0</v>
      </c>
      <c r="AC1332" s="11">
        <v>0</v>
      </c>
      <c r="AD1332" s="11">
        <v>0</v>
      </c>
      <c r="AE1332" s="11">
        <v>0</v>
      </c>
      <c r="AF1332" s="11">
        <v>0</v>
      </c>
      <c r="AG1332" s="12">
        <v>0</v>
      </c>
      <c r="AH1332" s="64">
        <v>0</v>
      </c>
      <c r="AI1332" s="8">
        <v>0</v>
      </c>
      <c r="AJ1332" s="11">
        <v>0</v>
      </c>
      <c r="AK1332" s="29">
        <v>0</v>
      </c>
      <c r="AL1332" s="11">
        <v>0</v>
      </c>
      <c r="AM1332" s="11">
        <v>0</v>
      </c>
      <c r="AN1332" s="11">
        <v>0</v>
      </c>
      <c r="AO1332" s="11">
        <v>0</v>
      </c>
      <c r="AP1332" s="11">
        <v>0</v>
      </c>
      <c r="AQ1332" s="11">
        <v>0</v>
      </c>
      <c r="AR1332" s="8">
        <v>0</v>
      </c>
      <c r="AS1332" s="32">
        <v>0</v>
      </c>
      <c r="AT1332" s="11">
        <v>0</v>
      </c>
      <c r="AU1332" s="12">
        <v>0</v>
      </c>
      <c r="AV1332" s="12">
        <v>0</v>
      </c>
      <c r="AW1332" s="12">
        <v>0</v>
      </c>
      <c r="AX1332" s="17" t="s">
        <v>162</v>
      </c>
      <c r="AY1332" s="74">
        <v>0</v>
      </c>
      <c r="AZ1332" s="15">
        <v>0</v>
      </c>
      <c r="BA1332" s="15">
        <v>1</v>
      </c>
      <c r="BB1332" s="228" t="s">
        <v>1552</v>
      </c>
      <c r="BC1332" s="11">
        <v>0</v>
      </c>
      <c r="BD1332" s="11">
        <v>0</v>
      </c>
      <c r="BE1332" s="16">
        <v>0</v>
      </c>
      <c r="BF1332" s="11">
        <v>0</v>
      </c>
      <c r="BG1332" s="11">
        <v>0</v>
      </c>
      <c r="BH1332" s="29">
        <v>0</v>
      </c>
      <c r="BI1332" s="11">
        <v>0</v>
      </c>
      <c r="BJ1332" s="8">
        <v>0</v>
      </c>
      <c r="BK1332" s="8">
        <v>0</v>
      </c>
      <c r="BL1332" s="8">
        <v>0</v>
      </c>
      <c r="BM1332" s="8">
        <v>0</v>
      </c>
      <c r="BN1332" s="8">
        <v>0</v>
      </c>
      <c r="BO1332" s="8">
        <v>0</v>
      </c>
      <c r="BP1332" s="8">
        <v>0</v>
      </c>
      <c r="BQ1332" s="43">
        <v>0</v>
      </c>
    </row>
    <row r="1333" spans="3:69" ht="20.100000000000001" customHeight="1">
      <c r="C1333" s="60">
        <v>69000018</v>
      </c>
      <c r="D1333" s="218" t="s">
        <v>1581</v>
      </c>
      <c r="E1333" s="84">
        <v>1</v>
      </c>
      <c r="F1333" s="60">
        <v>60090002</v>
      </c>
      <c r="G1333" s="84">
        <v>0</v>
      </c>
      <c r="H1333" s="111">
        <v>0</v>
      </c>
      <c r="I1333" s="84">
        <v>1</v>
      </c>
      <c r="J1333" s="84">
        <v>0</v>
      </c>
      <c r="K1333" s="111">
        <v>0</v>
      </c>
      <c r="L1333" s="111">
        <v>0</v>
      </c>
      <c r="M1333" s="84" t="s">
        <v>1582</v>
      </c>
      <c r="N1333" s="84">
        <v>3</v>
      </c>
      <c r="O1333" s="84">
        <v>0</v>
      </c>
      <c r="P1333" s="84">
        <v>0</v>
      </c>
      <c r="Q1333" s="84">
        <v>0</v>
      </c>
      <c r="R1333" s="63">
        <v>0</v>
      </c>
      <c r="S1333" s="84">
        <v>0</v>
      </c>
      <c r="T1333" s="55">
        <v>1</v>
      </c>
      <c r="U1333" s="84">
        <v>0</v>
      </c>
      <c r="V1333" s="111">
        <v>0</v>
      </c>
      <c r="W1333" s="84">
        <v>0</v>
      </c>
      <c r="X1333" s="84">
        <v>0</v>
      </c>
      <c r="Y1333" s="84">
        <v>0</v>
      </c>
      <c r="Z1333" s="84">
        <v>0</v>
      </c>
      <c r="AA1333" s="111">
        <v>0</v>
      </c>
      <c r="AB1333" s="84">
        <v>0</v>
      </c>
      <c r="AC1333" s="84">
        <v>0</v>
      </c>
      <c r="AD1333" s="84">
        <v>0</v>
      </c>
      <c r="AE1333" s="84">
        <v>0</v>
      </c>
      <c r="AF1333" s="84">
        <v>0</v>
      </c>
      <c r="AG1333" s="111">
        <v>0</v>
      </c>
      <c r="AH1333" s="113">
        <v>0</v>
      </c>
      <c r="AI1333" s="63">
        <v>0</v>
      </c>
      <c r="AJ1333" s="84">
        <v>0</v>
      </c>
      <c r="AK1333" s="114">
        <v>0</v>
      </c>
      <c r="AL1333" s="84">
        <v>0</v>
      </c>
      <c r="AM1333" s="84">
        <v>0</v>
      </c>
      <c r="AN1333" s="84">
        <v>0</v>
      </c>
      <c r="AO1333" s="84">
        <v>0</v>
      </c>
      <c r="AP1333" s="84">
        <v>0</v>
      </c>
      <c r="AQ1333" s="84">
        <v>0</v>
      </c>
      <c r="AR1333" s="63">
        <v>0</v>
      </c>
      <c r="AS1333" s="226">
        <v>0</v>
      </c>
      <c r="AT1333" s="84">
        <v>0</v>
      </c>
      <c r="AU1333" s="111">
        <v>0</v>
      </c>
      <c r="AV1333" s="111">
        <v>0</v>
      </c>
      <c r="AW1333" s="111">
        <v>0</v>
      </c>
      <c r="AX1333" s="59" t="s">
        <v>162</v>
      </c>
      <c r="AY1333" s="229">
        <v>0</v>
      </c>
      <c r="AZ1333" s="61">
        <v>0</v>
      </c>
      <c r="BA1333" s="61">
        <v>1</v>
      </c>
      <c r="BB1333" s="230" t="s">
        <v>1552</v>
      </c>
      <c r="BC1333" s="84">
        <v>0</v>
      </c>
      <c r="BD1333" s="84">
        <v>0</v>
      </c>
      <c r="BE1333" s="60">
        <v>0</v>
      </c>
      <c r="BF1333" s="84">
        <v>0</v>
      </c>
      <c r="BG1333" s="84">
        <v>0</v>
      </c>
      <c r="BH1333" s="114">
        <v>0</v>
      </c>
      <c r="BI1333" s="84">
        <v>0</v>
      </c>
      <c r="BJ1333" s="63">
        <v>0</v>
      </c>
      <c r="BK1333" s="63">
        <v>0</v>
      </c>
      <c r="BL1333" s="63">
        <v>0</v>
      </c>
      <c r="BM1333" s="63">
        <v>0</v>
      </c>
      <c r="BN1333" s="63">
        <v>0</v>
      </c>
      <c r="BO1333" s="63">
        <v>0</v>
      </c>
      <c r="BP1333" s="8">
        <v>0</v>
      </c>
      <c r="BQ1333" s="43">
        <v>0</v>
      </c>
    </row>
    <row r="1334" spans="3:69" ht="20.100000000000001" customHeight="1">
      <c r="C1334" s="16">
        <v>69011001</v>
      </c>
      <c r="D1334" s="219" t="s">
        <v>1583</v>
      </c>
      <c r="E1334" s="220">
        <v>1</v>
      </c>
      <c r="F1334" s="220">
        <v>60090002</v>
      </c>
      <c r="G1334" s="221">
        <v>0</v>
      </c>
      <c r="H1334" s="221">
        <v>0</v>
      </c>
      <c r="I1334" s="220">
        <v>1</v>
      </c>
      <c r="J1334" s="220">
        <v>0</v>
      </c>
      <c r="K1334" s="221">
        <v>0</v>
      </c>
      <c r="L1334" s="221">
        <v>0</v>
      </c>
      <c r="M1334" s="221" t="s">
        <v>1584</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1583</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69011002</v>
      </c>
      <c r="D1335" s="219" t="s">
        <v>1585</v>
      </c>
      <c r="E1335" s="220">
        <v>1</v>
      </c>
      <c r="F1335" s="220">
        <v>60090002</v>
      </c>
      <c r="G1335" s="221">
        <v>0</v>
      </c>
      <c r="H1335" s="221">
        <v>0</v>
      </c>
      <c r="I1335" s="220">
        <v>1</v>
      </c>
      <c r="J1335" s="220">
        <v>0</v>
      </c>
      <c r="K1335" s="221">
        <v>0</v>
      </c>
      <c r="L1335" s="221">
        <v>0</v>
      </c>
      <c r="M1335" s="221" t="s">
        <v>1565</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1585</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69011003</v>
      </c>
      <c r="D1336" s="219" t="s">
        <v>1586</v>
      </c>
      <c r="E1336" s="220">
        <v>1</v>
      </c>
      <c r="F1336" s="220">
        <v>60090002</v>
      </c>
      <c r="G1336" s="221">
        <v>0</v>
      </c>
      <c r="H1336" s="221">
        <v>0</v>
      </c>
      <c r="I1336" s="220">
        <v>1</v>
      </c>
      <c r="J1336" s="220">
        <v>0</v>
      </c>
      <c r="K1336" s="221">
        <v>0</v>
      </c>
      <c r="L1336" s="221">
        <v>0</v>
      </c>
      <c r="M1336" s="221" t="s">
        <v>1587</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1586</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69011004</v>
      </c>
      <c r="D1337" s="219" t="s">
        <v>1588</v>
      </c>
      <c r="E1337" s="220">
        <v>1</v>
      </c>
      <c r="F1337" s="220">
        <v>60090002</v>
      </c>
      <c r="G1337" s="221">
        <v>0</v>
      </c>
      <c r="H1337" s="221">
        <v>0</v>
      </c>
      <c r="I1337" s="220">
        <v>1</v>
      </c>
      <c r="J1337" s="220">
        <v>0</v>
      </c>
      <c r="K1337" s="221">
        <v>0</v>
      </c>
      <c r="L1337" s="221">
        <v>0</v>
      </c>
      <c r="M1337" s="221" t="s">
        <v>1589</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1588</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69011005</v>
      </c>
      <c r="D1338" s="219" t="s">
        <v>1590</v>
      </c>
      <c r="E1338" s="220">
        <v>1</v>
      </c>
      <c r="F1338" s="220">
        <v>60090002</v>
      </c>
      <c r="G1338" s="221">
        <v>0</v>
      </c>
      <c r="H1338" s="221">
        <v>0</v>
      </c>
      <c r="I1338" s="220">
        <v>1</v>
      </c>
      <c r="J1338" s="220">
        <v>0</v>
      </c>
      <c r="K1338" s="221">
        <v>0</v>
      </c>
      <c r="L1338" s="221">
        <v>0</v>
      </c>
      <c r="M1338" s="221" t="s">
        <v>1551</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1590</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69011006</v>
      </c>
      <c r="D1339" s="219" t="s">
        <v>1591</v>
      </c>
      <c r="E1339" s="220">
        <v>1</v>
      </c>
      <c r="F1339" s="220">
        <v>60090002</v>
      </c>
      <c r="G1339" s="221">
        <v>0</v>
      </c>
      <c r="H1339" s="221">
        <v>0</v>
      </c>
      <c r="I1339" s="220">
        <v>1</v>
      </c>
      <c r="J1339" s="220">
        <v>0</v>
      </c>
      <c r="K1339" s="221">
        <v>0</v>
      </c>
      <c r="L1339" s="221">
        <v>0</v>
      </c>
      <c r="M1339" s="221" t="s">
        <v>1572</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1591</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69011101</v>
      </c>
      <c r="D1340" s="219" t="s">
        <v>1592</v>
      </c>
      <c r="E1340" s="220">
        <v>1</v>
      </c>
      <c r="F1340" s="220">
        <v>60090002</v>
      </c>
      <c r="G1340" s="221">
        <v>0</v>
      </c>
      <c r="H1340" s="221">
        <v>0</v>
      </c>
      <c r="I1340" s="220">
        <v>1</v>
      </c>
      <c r="J1340" s="220">
        <v>0</v>
      </c>
      <c r="K1340" s="221">
        <v>0</v>
      </c>
      <c r="L1340" s="221">
        <v>0</v>
      </c>
      <c r="M1340" s="221" t="s">
        <v>1593</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1592</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69011102</v>
      </c>
      <c r="D1341" s="219" t="s">
        <v>1594</v>
      </c>
      <c r="E1341" s="220">
        <v>1</v>
      </c>
      <c r="F1341" s="220">
        <v>60090002</v>
      </c>
      <c r="G1341" s="221">
        <v>0</v>
      </c>
      <c r="H1341" s="221">
        <v>0</v>
      </c>
      <c r="I1341" s="220">
        <v>1</v>
      </c>
      <c r="J1341" s="220">
        <v>0</v>
      </c>
      <c r="K1341" s="221">
        <v>0</v>
      </c>
      <c r="L1341" s="221">
        <v>0</v>
      </c>
      <c r="M1341" s="221" t="s">
        <v>1595</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1594</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69011103</v>
      </c>
      <c r="D1342" s="219" t="s">
        <v>1596</v>
      </c>
      <c r="E1342" s="220">
        <v>1</v>
      </c>
      <c r="F1342" s="220">
        <v>60090002</v>
      </c>
      <c r="G1342" s="221">
        <v>0</v>
      </c>
      <c r="H1342" s="221">
        <v>0</v>
      </c>
      <c r="I1342" s="220">
        <v>1</v>
      </c>
      <c r="J1342" s="220">
        <v>0</v>
      </c>
      <c r="K1342" s="221">
        <v>0</v>
      </c>
      <c r="L1342" s="221">
        <v>0</v>
      </c>
      <c r="M1342" s="221" t="s">
        <v>1597</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1596</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69011104</v>
      </c>
      <c r="D1343" s="219" t="s">
        <v>1598</v>
      </c>
      <c r="E1343" s="220">
        <v>1</v>
      </c>
      <c r="F1343" s="220">
        <v>60090002</v>
      </c>
      <c r="G1343" s="221">
        <v>0</v>
      </c>
      <c r="H1343" s="221">
        <v>0</v>
      </c>
      <c r="I1343" s="220">
        <v>1</v>
      </c>
      <c r="J1343" s="220">
        <v>0</v>
      </c>
      <c r="K1343" s="221">
        <v>0</v>
      </c>
      <c r="L1343" s="221">
        <v>0</v>
      </c>
      <c r="M1343" s="221" t="s">
        <v>1599</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1598</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69011201</v>
      </c>
      <c r="D1344" s="219" t="s">
        <v>1600</v>
      </c>
      <c r="E1344" s="220">
        <v>1</v>
      </c>
      <c r="F1344" s="220">
        <v>60090002</v>
      </c>
      <c r="G1344" s="221">
        <v>0</v>
      </c>
      <c r="H1344" s="221">
        <v>0</v>
      </c>
      <c r="I1344" s="220">
        <v>1</v>
      </c>
      <c r="J1344" s="220">
        <v>0</v>
      </c>
      <c r="K1344" s="221">
        <v>0</v>
      </c>
      <c r="L1344" s="221">
        <v>0</v>
      </c>
      <c r="M1344" s="221" t="s">
        <v>1601</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1600</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69011202</v>
      </c>
      <c r="D1345" s="219" t="s">
        <v>1602</v>
      </c>
      <c r="E1345" s="220">
        <v>1</v>
      </c>
      <c r="F1345" s="220">
        <v>60090002</v>
      </c>
      <c r="G1345" s="221">
        <v>0</v>
      </c>
      <c r="H1345" s="221">
        <v>0</v>
      </c>
      <c r="I1345" s="220">
        <v>1</v>
      </c>
      <c r="J1345" s="220">
        <v>0</v>
      </c>
      <c r="K1345" s="221">
        <v>0</v>
      </c>
      <c r="L1345" s="221">
        <v>0</v>
      </c>
      <c r="M1345" s="221" t="s">
        <v>1603</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1602</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69011203</v>
      </c>
      <c r="D1346" s="219" t="s">
        <v>1604</v>
      </c>
      <c r="E1346" s="220">
        <v>1</v>
      </c>
      <c r="F1346" s="220">
        <v>60090002</v>
      </c>
      <c r="G1346" s="221">
        <v>0</v>
      </c>
      <c r="H1346" s="221">
        <v>0</v>
      </c>
      <c r="I1346" s="220">
        <v>1</v>
      </c>
      <c r="J1346" s="220">
        <v>0</v>
      </c>
      <c r="K1346" s="221">
        <v>0</v>
      </c>
      <c r="L1346" s="221">
        <v>0</v>
      </c>
      <c r="M1346" s="221" t="s">
        <v>1605</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1604</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69011204</v>
      </c>
      <c r="D1347" s="219" t="s">
        <v>1606</v>
      </c>
      <c r="E1347" s="220">
        <v>1</v>
      </c>
      <c r="F1347" s="220">
        <v>60090002</v>
      </c>
      <c r="G1347" s="221">
        <v>0</v>
      </c>
      <c r="H1347" s="221">
        <v>0</v>
      </c>
      <c r="I1347" s="220">
        <v>1</v>
      </c>
      <c r="J1347" s="220">
        <v>0</v>
      </c>
      <c r="K1347" s="221">
        <v>0</v>
      </c>
      <c r="L1347" s="221">
        <v>0</v>
      </c>
      <c r="M1347" s="221" t="s">
        <v>1607</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1606</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69011301</v>
      </c>
      <c r="D1348" s="219" t="s">
        <v>1608</v>
      </c>
      <c r="E1348" s="220">
        <v>1</v>
      </c>
      <c r="F1348" s="220">
        <v>60090002</v>
      </c>
      <c r="G1348" s="221">
        <v>0</v>
      </c>
      <c r="H1348" s="221">
        <v>0</v>
      </c>
      <c r="I1348" s="220">
        <v>1</v>
      </c>
      <c r="J1348" s="220">
        <v>0</v>
      </c>
      <c r="K1348" s="221">
        <v>0</v>
      </c>
      <c r="L1348" s="221">
        <v>0</v>
      </c>
      <c r="M1348" s="221" t="s">
        <v>1609</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1608</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69011302</v>
      </c>
      <c r="D1349" s="219" t="s">
        <v>1610</v>
      </c>
      <c r="E1349" s="220">
        <v>1</v>
      </c>
      <c r="F1349" s="220">
        <v>60090002</v>
      </c>
      <c r="G1349" s="221">
        <v>0</v>
      </c>
      <c r="H1349" s="221">
        <v>0</v>
      </c>
      <c r="I1349" s="220">
        <v>1</v>
      </c>
      <c r="J1349" s="220">
        <v>0</v>
      </c>
      <c r="K1349" s="221">
        <v>0</v>
      </c>
      <c r="L1349" s="221">
        <v>0</v>
      </c>
      <c r="M1349" s="221" t="s">
        <v>1611</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1610</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69011303</v>
      </c>
      <c r="D1350" s="219" t="s">
        <v>1612</v>
      </c>
      <c r="E1350" s="220">
        <v>1</v>
      </c>
      <c r="F1350" s="220">
        <v>60090002</v>
      </c>
      <c r="G1350" s="221">
        <v>0</v>
      </c>
      <c r="H1350" s="221">
        <v>0</v>
      </c>
      <c r="I1350" s="220">
        <v>1</v>
      </c>
      <c r="J1350" s="220">
        <v>0</v>
      </c>
      <c r="K1350" s="221">
        <v>0</v>
      </c>
      <c r="L1350" s="221">
        <v>0</v>
      </c>
      <c r="M1350" s="221" t="s">
        <v>1613</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1612</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69011304</v>
      </c>
      <c r="D1351" s="219" t="s">
        <v>1614</v>
      </c>
      <c r="E1351" s="220">
        <v>1</v>
      </c>
      <c r="F1351" s="220">
        <v>60090002</v>
      </c>
      <c r="G1351" s="221">
        <v>0</v>
      </c>
      <c r="H1351" s="221">
        <v>0</v>
      </c>
      <c r="I1351" s="220">
        <v>1</v>
      </c>
      <c r="J1351" s="220">
        <v>0</v>
      </c>
      <c r="K1351" s="221">
        <v>0</v>
      </c>
      <c r="L1351" s="221">
        <v>0</v>
      </c>
      <c r="M1351" s="221" t="s">
        <v>1615</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1614</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69012001</v>
      </c>
      <c r="D1352" s="219" t="s">
        <v>1616</v>
      </c>
      <c r="E1352" s="220">
        <v>1</v>
      </c>
      <c r="F1352" s="220">
        <v>60090002</v>
      </c>
      <c r="G1352" s="221">
        <v>0</v>
      </c>
      <c r="H1352" s="221">
        <v>0</v>
      </c>
      <c r="I1352" s="220">
        <v>1</v>
      </c>
      <c r="J1352" s="220">
        <v>0</v>
      </c>
      <c r="K1352" s="221">
        <v>0</v>
      </c>
      <c r="L1352" s="221">
        <v>0</v>
      </c>
      <c r="M1352" s="221" t="s">
        <v>1582</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1616</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69012002</v>
      </c>
      <c r="D1353" s="219" t="s">
        <v>1617</v>
      </c>
      <c r="E1353" s="220">
        <v>1</v>
      </c>
      <c r="F1353" s="220">
        <v>60090002</v>
      </c>
      <c r="G1353" s="221">
        <v>0</v>
      </c>
      <c r="H1353" s="221">
        <v>0</v>
      </c>
      <c r="I1353" s="220">
        <v>1</v>
      </c>
      <c r="J1353" s="220">
        <v>0</v>
      </c>
      <c r="K1353" s="221">
        <v>0</v>
      </c>
      <c r="L1353" s="221">
        <v>0</v>
      </c>
      <c r="M1353" s="221" t="s">
        <v>1559</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1617</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69012003</v>
      </c>
      <c r="D1354" s="219" t="s">
        <v>1618</v>
      </c>
      <c r="E1354" s="220">
        <v>1</v>
      </c>
      <c r="F1354" s="220">
        <v>60090002</v>
      </c>
      <c r="G1354" s="221">
        <v>0</v>
      </c>
      <c r="H1354" s="221">
        <v>0</v>
      </c>
      <c r="I1354" s="220">
        <v>1</v>
      </c>
      <c r="J1354" s="220">
        <v>0</v>
      </c>
      <c r="K1354" s="221">
        <v>0</v>
      </c>
      <c r="L1354" s="221">
        <v>0</v>
      </c>
      <c r="M1354" s="221" t="s">
        <v>1619</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1618</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69012004</v>
      </c>
      <c r="D1355" s="219" t="s">
        <v>1620</v>
      </c>
      <c r="E1355" s="220">
        <v>1</v>
      </c>
      <c r="F1355" s="220">
        <v>60090002</v>
      </c>
      <c r="G1355" s="221">
        <v>0</v>
      </c>
      <c r="H1355" s="221">
        <v>0</v>
      </c>
      <c r="I1355" s="220">
        <v>1</v>
      </c>
      <c r="J1355" s="220">
        <v>0</v>
      </c>
      <c r="K1355" s="221">
        <v>0</v>
      </c>
      <c r="L1355" s="221">
        <v>0</v>
      </c>
      <c r="M1355" s="221" t="s">
        <v>1621</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1620</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69012005</v>
      </c>
      <c r="D1356" s="219" t="s">
        <v>1622</v>
      </c>
      <c r="E1356" s="220">
        <v>1</v>
      </c>
      <c r="F1356" s="220">
        <v>60090002</v>
      </c>
      <c r="G1356" s="221">
        <v>0</v>
      </c>
      <c r="H1356" s="221">
        <v>0</v>
      </c>
      <c r="I1356" s="220">
        <v>1</v>
      </c>
      <c r="J1356" s="220">
        <v>0</v>
      </c>
      <c r="K1356" s="221">
        <v>0</v>
      </c>
      <c r="L1356" s="221">
        <v>0</v>
      </c>
      <c r="M1356" s="221" t="s">
        <v>1555</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1622</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69012006</v>
      </c>
      <c r="D1357" s="219" t="s">
        <v>1623</v>
      </c>
      <c r="E1357" s="220">
        <v>1</v>
      </c>
      <c r="F1357" s="220">
        <v>60090002</v>
      </c>
      <c r="G1357" s="221">
        <v>0</v>
      </c>
      <c r="H1357" s="221">
        <v>0</v>
      </c>
      <c r="I1357" s="220">
        <v>1</v>
      </c>
      <c r="J1357" s="220">
        <v>0</v>
      </c>
      <c r="K1357" s="221">
        <v>0</v>
      </c>
      <c r="L1357" s="221">
        <v>0</v>
      </c>
      <c r="M1357" s="221" t="s">
        <v>1624</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1623</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69012101</v>
      </c>
      <c r="D1358" s="219" t="s">
        <v>1625</v>
      </c>
      <c r="E1358" s="220">
        <v>1</v>
      </c>
      <c r="F1358" s="220">
        <v>60090002</v>
      </c>
      <c r="G1358" s="221">
        <v>0</v>
      </c>
      <c r="H1358" s="221">
        <v>0</v>
      </c>
      <c r="I1358" s="220">
        <v>1</v>
      </c>
      <c r="J1358" s="220">
        <v>0</v>
      </c>
      <c r="K1358" s="221">
        <v>0</v>
      </c>
      <c r="L1358" s="221">
        <v>0</v>
      </c>
      <c r="M1358" s="221" t="s">
        <v>1626</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1625</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69012102</v>
      </c>
      <c r="D1359" s="219" t="s">
        <v>1627</v>
      </c>
      <c r="E1359" s="220">
        <v>1</v>
      </c>
      <c r="F1359" s="220">
        <v>60090002</v>
      </c>
      <c r="G1359" s="221">
        <v>0</v>
      </c>
      <c r="H1359" s="221">
        <v>0</v>
      </c>
      <c r="I1359" s="220">
        <v>1</v>
      </c>
      <c r="J1359" s="220">
        <v>0</v>
      </c>
      <c r="K1359" s="221">
        <v>0</v>
      </c>
      <c r="L1359" s="221">
        <v>0</v>
      </c>
      <c r="M1359" s="221" t="s">
        <v>1628</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1627</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69012103</v>
      </c>
      <c r="D1360" s="219" t="s">
        <v>1629</v>
      </c>
      <c r="E1360" s="220">
        <v>1</v>
      </c>
      <c r="F1360" s="220">
        <v>60090002</v>
      </c>
      <c r="G1360" s="221">
        <v>0</v>
      </c>
      <c r="H1360" s="221">
        <v>0</v>
      </c>
      <c r="I1360" s="220">
        <v>1</v>
      </c>
      <c r="J1360" s="220">
        <v>0</v>
      </c>
      <c r="K1360" s="221">
        <v>0</v>
      </c>
      <c r="L1360" s="221">
        <v>0</v>
      </c>
      <c r="M1360" s="221" t="s">
        <v>1630</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1629</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69012104</v>
      </c>
      <c r="D1361" s="219" t="s">
        <v>1631</v>
      </c>
      <c r="E1361" s="220">
        <v>1</v>
      </c>
      <c r="F1361" s="220">
        <v>60090002</v>
      </c>
      <c r="G1361" s="221">
        <v>0</v>
      </c>
      <c r="H1361" s="221">
        <v>0</v>
      </c>
      <c r="I1361" s="220">
        <v>1</v>
      </c>
      <c r="J1361" s="220">
        <v>0</v>
      </c>
      <c r="K1361" s="221">
        <v>0</v>
      </c>
      <c r="L1361" s="221">
        <v>0</v>
      </c>
      <c r="M1361" s="221" t="s">
        <v>1632</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1631</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69012201</v>
      </c>
      <c r="D1362" s="219" t="s">
        <v>1633</v>
      </c>
      <c r="E1362" s="220">
        <v>1</v>
      </c>
      <c r="F1362" s="220">
        <v>60090002</v>
      </c>
      <c r="G1362" s="221">
        <v>0</v>
      </c>
      <c r="H1362" s="221">
        <v>0</v>
      </c>
      <c r="I1362" s="220">
        <v>1</v>
      </c>
      <c r="J1362" s="220">
        <v>0</v>
      </c>
      <c r="K1362" s="221">
        <v>0</v>
      </c>
      <c r="L1362" s="221">
        <v>0</v>
      </c>
      <c r="M1362" s="221" t="s">
        <v>1634</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1633</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69012202</v>
      </c>
      <c r="D1363" s="219" t="s">
        <v>1635</v>
      </c>
      <c r="E1363" s="220">
        <v>1</v>
      </c>
      <c r="F1363" s="220">
        <v>60090002</v>
      </c>
      <c r="G1363" s="221">
        <v>0</v>
      </c>
      <c r="H1363" s="221">
        <v>0</v>
      </c>
      <c r="I1363" s="220">
        <v>1</v>
      </c>
      <c r="J1363" s="220">
        <v>0</v>
      </c>
      <c r="K1363" s="221">
        <v>0</v>
      </c>
      <c r="L1363" s="221">
        <v>0</v>
      </c>
      <c r="M1363" s="221" t="s">
        <v>1636</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1635</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69012203</v>
      </c>
      <c r="D1364" s="219" t="s">
        <v>1637</v>
      </c>
      <c r="E1364" s="220">
        <v>1</v>
      </c>
      <c r="F1364" s="220">
        <v>60090002</v>
      </c>
      <c r="G1364" s="221">
        <v>0</v>
      </c>
      <c r="H1364" s="221">
        <v>0</v>
      </c>
      <c r="I1364" s="220">
        <v>1</v>
      </c>
      <c r="J1364" s="220">
        <v>0</v>
      </c>
      <c r="K1364" s="221">
        <v>0</v>
      </c>
      <c r="L1364" s="221">
        <v>0</v>
      </c>
      <c r="M1364" s="221" t="s">
        <v>1638</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1637</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69012204</v>
      </c>
      <c r="D1365" s="219" t="s">
        <v>1639</v>
      </c>
      <c r="E1365" s="220">
        <v>1</v>
      </c>
      <c r="F1365" s="220">
        <v>60090002</v>
      </c>
      <c r="G1365" s="221">
        <v>0</v>
      </c>
      <c r="H1365" s="221">
        <v>0</v>
      </c>
      <c r="I1365" s="220">
        <v>1</v>
      </c>
      <c r="J1365" s="220">
        <v>0</v>
      </c>
      <c r="K1365" s="221">
        <v>0</v>
      </c>
      <c r="L1365" s="221">
        <v>0</v>
      </c>
      <c r="M1365" s="221" t="s">
        <v>1640</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1639</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69012301</v>
      </c>
      <c r="D1366" s="219" t="s">
        <v>1641</v>
      </c>
      <c r="E1366" s="220">
        <v>1</v>
      </c>
      <c r="F1366" s="220">
        <v>60090002</v>
      </c>
      <c r="G1366" s="221">
        <v>0</v>
      </c>
      <c r="H1366" s="221">
        <v>0</v>
      </c>
      <c r="I1366" s="220">
        <v>1</v>
      </c>
      <c r="J1366" s="220">
        <v>0</v>
      </c>
      <c r="K1366" s="221">
        <v>0</v>
      </c>
      <c r="L1366" s="221">
        <v>0</v>
      </c>
      <c r="M1366" s="221" t="s">
        <v>1642</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1641</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69012302</v>
      </c>
      <c r="D1367" s="219" t="s">
        <v>1643</v>
      </c>
      <c r="E1367" s="220">
        <v>1</v>
      </c>
      <c r="F1367" s="220">
        <v>60090002</v>
      </c>
      <c r="G1367" s="221">
        <v>0</v>
      </c>
      <c r="H1367" s="221">
        <v>0</v>
      </c>
      <c r="I1367" s="220">
        <v>1</v>
      </c>
      <c r="J1367" s="220">
        <v>0</v>
      </c>
      <c r="K1367" s="221">
        <v>0</v>
      </c>
      <c r="L1367" s="221">
        <v>0</v>
      </c>
      <c r="M1367" s="221" t="s">
        <v>1644</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1643</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69012303</v>
      </c>
      <c r="D1368" s="219" t="s">
        <v>1645</v>
      </c>
      <c r="E1368" s="220">
        <v>1</v>
      </c>
      <c r="F1368" s="220">
        <v>60090002</v>
      </c>
      <c r="G1368" s="221">
        <v>0</v>
      </c>
      <c r="H1368" s="221">
        <v>0</v>
      </c>
      <c r="I1368" s="220">
        <v>1</v>
      </c>
      <c r="J1368" s="220">
        <v>0</v>
      </c>
      <c r="K1368" s="221">
        <v>0</v>
      </c>
      <c r="L1368" s="221">
        <v>0</v>
      </c>
      <c r="M1368" s="221" t="s">
        <v>1646</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1645</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16">
        <v>69012304</v>
      </c>
      <c r="D1369" s="219" t="s">
        <v>1647</v>
      </c>
      <c r="E1369" s="220">
        <v>1</v>
      </c>
      <c r="F1369" s="220">
        <v>60090002</v>
      </c>
      <c r="G1369" s="221">
        <v>0</v>
      </c>
      <c r="H1369" s="221">
        <v>0</v>
      </c>
      <c r="I1369" s="220">
        <v>1</v>
      </c>
      <c r="J1369" s="220">
        <v>0</v>
      </c>
      <c r="K1369" s="221">
        <v>0</v>
      </c>
      <c r="L1369" s="221">
        <v>0</v>
      </c>
      <c r="M1369" s="221" t="s">
        <v>1648</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1647</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69013001</v>
      </c>
      <c r="D1370" s="222" t="s">
        <v>1649</v>
      </c>
      <c r="E1370" s="223">
        <v>1</v>
      </c>
      <c r="F1370" s="223">
        <v>60090002</v>
      </c>
      <c r="G1370" s="224">
        <v>0</v>
      </c>
      <c r="H1370" s="224">
        <v>0</v>
      </c>
      <c r="I1370" s="223">
        <v>1</v>
      </c>
      <c r="J1370" s="223">
        <v>0</v>
      </c>
      <c r="K1370" s="224">
        <v>0</v>
      </c>
      <c r="L1370" s="224">
        <v>0</v>
      </c>
      <c r="M1370" s="224" t="s">
        <v>1650</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1649</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69013002</v>
      </c>
      <c r="D1371" s="222" t="s">
        <v>1651</v>
      </c>
      <c r="E1371" s="223">
        <v>1</v>
      </c>
      <c r="F1371" s="223">
        <v>60090002</v>
      </c>
      <c r="G1371" s="224">
        <v>0</v>
      </c>
      <c r="H1371" s="224">
        <v>0</v>
      </c>
      <c r="I1371" s="223">
        <v>1</v>
      </c>
      <c r="J1371" s="223">
        <v>0</v>
      </c>
      <c r="K1371" s="224">
        <v>0</v>
      </c>
      <c r="L1371" s="224">
        <v>0</v>
      </c>
      <c r="M1371" s="224" t="s">
        <v>1576</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1651</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69013003</v>
      </c>
      <c r="D1372" s="222" t="s">
        <v>1652</v>
      </c>
      <c r="E1372" s="223">
        <v>1</v>
      </c>
      <c r="F1372" s="223">
        <v>60090002</v>
      </c>
      <c r="G1372" s="224">
        <v>0</v>
      </c>
      <c r="H1372" s="224">
        <v>0</v>
      </c>
      <c r="I1372" s="223">
        <v>1</v>
      </c>
      <c r="J1372" s="223">
        <v>0</v>
      </c>
      <c r="K1372" s="224">
        <v>0</v>
      </c>
      <c r="L1372" s="224">
        <v>0</v>
      </c>
      <c r="M1372" s="224" t="s">
        <v>1574</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1652</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69013004</v>
      </c>
      <c r="D1373" s="222" t="s">
        <v>1653</v>
      </c>
      <c r="E1373" s="223">
        <v>1</v>
      </c>
      <c r="F1373" s="223">
        <v>60090002</v>
      </c>
      <c r="G1373" s="224">
        <v>0</v>
      </c>
      <c r="H1373" s="224">
        <v>0</v>
      </c>
      <c r="I1373" s="223">
        <v>1</v>
      </c>
      <c r="J1373" s="223">
        <v>0</v>
      </c>
      <c r="K1373" s="224">
        <v>0</v>
      </c>
      <c r="L1373" s="224">
        <v>0</v>
      </c>
      <c r="M1373" s="224" t="s">
        <v>1578</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1653</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69013005</v>
      </c>
      <c r="D1374" s="222" t="s">
        <v>1654</v>
      </c>
      <c r="E1374" s="223">
        <v>1</v>
      </c>
      <c r="F1374" s="223">
        <v>60090002</v>
      </c>
      <c r="G1374" s="224">
        <v>0</v>
      </c>
      <c r="H1374" s="224">
        <v>0</v>
      </c>
      <c r="I1374" s="223">
        <v>1</v>
      </c>
      <c r="J1374" s="223">
        <v>0</v>
      </c>
      <c r="K1374" s="224">
        <v>0</v>
      </c>
      <c r="L1374" s="224">
        <v>0</v>
      </c>
      <c r="M1374" s="224" t="s">
        <v>1655</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1654</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69013006</v>
      </c>
      <c r="D1375" s="222" t="s">
        <v>1656</v>
      </c>
      <c r="E1375" s="223">
        <v>1</v>
      </c>
      <c r="F1375" s="223">
        <v>60090002</v>
      </c>
      <c r="G1375" s="224">
        <v>0</v>
      </c>
      <c r="H1375" s="224">
        <v>0</v>
      </c>
      <c r="I1375" s="223">
        <v>1</v>
      </c>
      <c r="J1375" s="223">
        <v>0</v>
      </c>
      <c r="K1375" s="224">
        <v>0</v>
      </c>
      <c r="L1375" s="224">
        <v>0</v>
      </c>
      <c r="M1375" s="224" t="s">
        <v>1580</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1656</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69013101</v>
      </c>
      <c r="D1376" s="222" t="s">
        <v>1657</v>
      </c>
      <c r="E1376" s="223">
        <v>1</v>
      </c>
      <c r="F1376" s="223">
        <v>60090002</v>
      </c>
      <c r="G1376" s="224">
        <v>0</v>
      </c>
      <c r="H1376" s="224">
        <v>0</v>
      </c>
      <c r="I1376" s="223">
        <v>1</v>
      </c>
      <c r="J1376" s="223">
        <v>0</v>
      </c>
      <c r="K1376" s="224">
        <v>0</v>
      </c>
      <c r="L1376" s="224">
        <v>0</v>
      </c>
      <c r="M1376" s="224" t="s">
        <v>1658</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1657</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69013102</v>
      </c>
      <c r="D1377" s="222" t="s">
        <v>1659</v>
      </c>
      <c r="E1377" s="223">
        <v>1</v>
      </c>
      <c r="F1377" s="223">
        <v>60090002</v>
      </c>
      <c r="G1377" s="224">
        <v>0</v>
      </c>
      <c r="H1377" s="224">
        <v>0</v>
      </c>
      <c r="I1377" s="223">
        <v>1</v>
      </c>
      <c r="J1377" s="223">
        <v>0</v>
      </c>
      <c r="K1377" s="224">
        <v>0</v>
      </c>
      <c r="L1377" s="224">
        <v>0</v>
      </c>
      <c r="M1377" s="224" t="s">
        <v>1660</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1659</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69013103</v>
      </c>
      <c r="D1378" s="222" t="s">
        <v>1661</v>
      </c>
      <c r="E1378" s="223">
        <v>1</v>
      </c>
      <c r="F1378" s="223">
        <v>60090002</v>
      </c>
      <c r="G1378" s="224">
        <v>0</v>
      </c>
      <c r="H1378" s="224">
        <v>0</v>
      </c>
      <c r="I1378" s="223">
        <v>1</v>
      </c>
      <c r="J1378" s="223">
        <v>0</v>
      </c>
      <c r="K1378" s="224">
        <v>0</v>
      </c>
      <c r="L1378" s="224">
        <v>0</v>
      </c>
      <c r="M1378" s="224" t="s">
        <v>1662</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1661</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69013104</v>
      </c>
      <c r="D1379" s="222" t="s">
        <v>1663</v>
      </c>
      <c r="E1379" s="223">
        <v>1</v>
      </c>
      <c r="F1379" s="223">
        <v>60090002</v>
      </c>
      <c r="G1379" s="224">
        <v>0</v>
      </c>
      <c r="H1379" s="224">
        <v>0</v>
      </c>
      <c r="I1379" s="223">
        <v>1</v>
      </c>
      <c r="J1379" s="223">
        <v>0</v>
      </c>
      <c r="K1379" s="224">
        <v>0</v>
      </c>
      <c r="L1379" s="224">
        <v>0</v>
      </c>
      <c r="M1379" s="224" t="s">
        <v>1664</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1663</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69013201</v>
      </c>
      <c r="D1380" s="222" t="s">
        <v>1665</v>
      </c>
      <c r="E1380" s="223">
        <v>1</v>
      </c>
      <c r="F1380" s="223">
        <v>60090002</v>
      </c>
      <c r="G1380" s="224">
        <v>0</v>
      </c>
      <c r="H1380" s="224">
        <v>0</v>
      </c>
      <c r="I1380" s="223">
        <v>1</v>
      </c>
      <c r="J1380" s="223">
        <v>0</v>
      </c>
      <c r="K1380" s="224">
        <v>0</v>
      </c>
      <c r="L1380" s="224">
        <v>0</v>
      </c>
      <c r="M1380" s="224" t="s">
        <v>1666</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1665</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69013202</v>
      </c>
      <c r="D1381" s="222" t="s">
        <v>1667</v>
      </c>
      <c r="E1381" s="223">
        <v>1</v>
      </c>
      <c r="F1381" s="223">
        <v>60090002</v>
      </c>
      <c r="G1381" s="224">
        <v>0</v>
      </c>
      <c r="H1381" s="224">
        <v>0</v>
      </c>
      <c r="I1381" s="223">
        <v>1</v>
      </c>
      <c r="J1381" s="223">
        <v>0</v>
      </c>
      <c r="K1381" s="224">
        <v>0</v>
      </c>
      <c r="L1381" s="224">
        <v>0</v>
      </c>
      <c r="M1381" s="224" t="s">
        <v>1668</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1667</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69013203</v>
      </c>
      <c r="D1382" s="222" t="s">
        <v>1669</v>
      </c>
      <c r="E1382" s="223">
        <v>1</v>
      </c>
      <c r="F1382" s="223">
        <v>60090002</v>
      </c>
      <c r="G1382" s="224">
        <v>0</v>
      </c>
      <c r="H1382" s="224">
        <v>0</v>
      </c>
      <c r="I1382" s="223">
        <v>1</v>
      </c>
      <c r="J1382" s="223">
        <v>0</v>
      </c>
      <c r="K1382" s="224">
        <v>0</v>
      </c>
      <c r="L1382" s="224">
        <v>0</v>
      </c>
      <c r="M1382" s="224" t="s">
        <v>1670</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1669</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69013204</v>
      </c>
      <c r="D1383" s="222" t="s">
        <v>1671</v>
      </c>
      <c r="E1383" s="223">
        <v>1</v>
      </c>
      <c r="F1383" s="223">
        <v>60090002</v>
      </c>
      <c r="G1383" s="224">
        <v>0</v>
      </c>
      <c r="H1383" s="224">
        <v>0</v>
      </c>
      <c r="I1383" s="223">
        <v>1</v>
      </c>
      <c r="J1383" s="223">
        <v>0</v>
      </c>
      <c r="K1383" s="224">
        <v>0</v>
      </c>
      <c r="L1383" s="224">
        <v>0</v>
      </c>
      <c r="M1383" s="224" t="s">
        <v>1672</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1671</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69013301</v>
      </c>
      <c r="D1384" s="222" t="s">
        <v>1673</v>
      </c>
      <c r="E1384" s="223">
        <v>1</v>
      </c>
      <c r="F1384" s="223">
        <v>60090002</v>
      </c>
      <c r="G1384" s="224">
        <v>0</v>
      </c>
      <c r="H1384" s="224">
        <v>0</v>
      </c>
      <c r="I1384" s="223">
        <v>1</v>
      </c>
      <c r="J1384" s="223">
        <v>0</v>
      </c>
      <c r="K1384" s="224">
        <v>0</v>
      </c>
      <c r="L1384" s="224">
        <v>0</v>
      </c>
      <c r="M1384" s="224" t="s">
        <v>1674</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1673</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69013302</v>
      </c>
      <c r="D1385" s="222" t="s">
        <v>1675</v>
      </c>
      <c r="E1385" s="223">
        <v>1</v>
      </c>
      <c r="F1385" s="223">
        <v>60090002</v>
      </c>
      <c r="G1385" s="224">
        <v>0</v>
      </c>
      <c r="H1385" s="224">
        <v>0</v>
      </c>
      <c r="I1385" s="223">
        <v>1</v>
      </c>
      <c r="J1385" s="223">
        <v>0</v>
      </c>
      <c r="K1385" s="224">
        <v>0</v>
      </c>
      <c r="L1385" s="224">
        <v>0</v>
      </c>
      <c r="M1385" s="224" t="s">
        <v>1676</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1675</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69013303</v>
      </c>
      <c r="D1386" s="222" t="s">
        <v>1677</v>
      </c>
      <c r="E1386" s="223">
        <v>1</v>
      </c>
      <c r="F1386" s="223">
        <v>60090002</v>
      </c>
      <c r="G1386" s="224">
        <v>0</v>
      </c>
      <c r="H1386" s="224">
        <v>0</v>
      </c>
      <c r="I1386" s="223">
        <v>1</v>
      </c>
      <c r="J1386" s="223">
        <v>0</v>
      </c>
      <c r="K1386" s="224">
        <v>0</v>
      </c>
      <c r="L1386" s="224">
        <v>0</v>
      </c>
      <c r="M1386" s="224" t="s">
        <v>1678</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1677</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60">
        <v>69013304</v>
      </c>
      <c r="D1387" s="222" t="s">
        <v>1679</v>
      </c>
      <c r="E1387" s="223">
        <v>1</v>
      </c>
      <c r="F1387" s="223">
        <v>60090002</v>
      </c>
      <c r="G1387" s="224">
        <v>0</v>
      </c>
      <c r="H1387" s="224">
        <v>0</v>
      </c>
      <c r="I1387" s="223">
        <v>1</v>
      </c>
      <c r="J1387" s="223">
        <v>0</v>
      </c>
      <c r="K1387" s="224">
        <v>0</v>
      </c>
      <c r="L1387" s="224">
        <v>0</v>
      </c>
      <c r="M1387" s="224" t="s">
        <v>1680</v>
      </c>
      <c r="N1387" s="221">
        <v>3</v>
      </c>
      <c r="O1387" s="221">
        <v>0</v>
      </c>
      <c r="P1387" s="221">
        <v>0</v>
      </c>
      <c r="Q1387" s="221">
        <v>0</v>
      </c>
      <c r="R1387" s="8">
        <v>0</v>
      </c>
      <c r="S1387" s="221">
        <v>0</v>
      </c>
      <c r="T1387" s="13">
        <v>1</v>
      </c>
      <c r="U1387" s="221">
        <v>0</v>
      </c>
      <c r="V1387" s="221">
        <v>0</v>
      </c>
      <c r="W1387" s="221">
        <v>0</v>
      </c>
      <c r="X1387" s="221">
        <v>0</v>
      </c>
      <c r="Y1387" s="221">
        <v>0</v>
      </c>
      <c r="Z1387" s="221">
        <v>0</v>
      </c>
      <c r="AA1387" s="221">
        <v>0</v>
      </c>
      <c r="AB1387" s="220">
        <v>0</v>
      </c>
      <c r="AC1387" s="221">
        <v>0</v>
      </c>
      <c r="AD1387" s="221">
        <v>0</v>
      </c>
      <c r="AE1387" s="221">
        <v>0</v>
      </c>
      <c r="AF1387" s="221">
        <v>0</v>
      </c>
      <c r="AG1387" s="221">
        <v>0</v>
      </c>
      <c r="AH1387" s="221">
        <v>0</v>
      </c>
      <c r="AI1387" s="8">
        <v>0</v>
      </c>
      <c r="AJ1387" s="221">
        <v>0</v>
      </c>
      <c r="AK1387" s="221">
        <v>0</v>
      </c>
      <c r="AL1387" s="221">
        <v>0</v>
      </c>
      <c r="AM1387" s="221">
        <v>0</v>
      </c>
      <c r="AN1387" s="221">
        <v>0</v>
      </c>
      <c r="AO1387" s="221">
        <v>0</v>
      </c>
      <c r="AP1387" s="221">
        <v>0</v>
      </c>
      <c r="AQ1387" s="221">
        <v>0</v>
      </c>
      <c r="AR1387" s="227">
        <v>0</v>
      </c>
      <c r="AS1387" s="221">
        <v>0</v>
      </c>
      <c r="AT1387" s="219">
        <v>0</v>
      </c>
      <c r="AU1387" s="221">
        <v>0</v>
      </c>
      <c r="AV1387" s="221">
        <v>0</v>
      </c>
      <c r="AW1387" s="221">
        <v>0</v>
      </c>
      <c r="AX1387" s="9" t="s">
        <v>162</v>
      </c>
      <c r="AY1387" s="221">
        <v>0</v>
      </c>
      <c r="AZ1387" s="231">
        <v>0</v>
      </c>
      <c r="BA1387" s="15">
        <v>1</v>
      </c>
      <c r="BB1387" s="219" t="s">
        <v>1679</v>
      </c>
      <c r="BC1387" s="221">
        <v>0</v>
      </c>
      <c r="BD1387" s="232">
        <v>0</v>
      </c>
      <c r="BE1387" s="8">
        <v>0</v>
      </c>
      <c r="BF1387" s="221">
        <v>0</v>
      </c>
      <c r="BG1387" s="221">
        <v>0</v>
      </c>
      <c r="BH1387" s="221">
        <v>0</v>
      </c>
      <c r="BI1387" s="11">
        <v>0</v>
      </c>
      <c r="BJ1387" s="8">
        <v>0</v>
      </c>
      <c r="BK1387" s="8">
        <v>0</v>
      </c>
      <c r="BL1387" s="8">
        <v>0</v>
      </c>
      <c r="BM1387" s="8">
        <v>0</v>
      </c>
      <c r="BN1387" s="8">
        <v>0</v>
      </c>
      <c r="BO1387" s="8">
        <v>0</v>
      </c>
      <c r="BP1387" s="8">
        <v>0</v>
      </c>
      <c r="BQ1387" s="43">
        <v>0</v>
      </c>
    </row>
    <row r="1388" spans="3:69" ht="20.100000000000001" customHeight="1">
      <c r="C1388" s="16">
        <v>69021001</v>
      </c>
      <c r="D1388" s="17" t="s">
        <v>1681</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1682</v>
      </c>
      <c r="AZ1388" s="15">
        <v>0</v>
      </c>
      <c r="BA1388" s="15">
        <v>1</v>
      </c>
      <c r="BB1388" s="17" t="s">
        <v>1683</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69021002</v>
      </c>
      <c r="D1389" s="17" t="s">
        <v>1684</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1685</v>
      </c>
      <c r="AZ1389" s="15">
        <v>0</v>
      </c>
      <c r="BA1389" s="15">
        <v>1</v>
      </c>
      <c r="BB1389" s="17" t="s">
        <v>1686</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69021003</v>
      </c>
      <c r="D1390" s="17" t="s">
        <v>1687</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1688</v>
      </c>
      <c r="AZ1390" s="15">
        <v>0</v>
      </c>
      <c r="BA1390" s="15">
        <v>1</v>
      </c>
      <c r="BB1390" s="17" t="s">
        <v>1689</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69021004</v>
      </c>
      <c r="D1391" s="17" t="s">
        <v>1690</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1691</v>
      </c>
      <c r="AZ1391" s="15">
        <v>0</v>
      </c>
      <c r="BA1391" s="15">
        <v>1</v>
      </c>
      <c r="BB1391" s="17" t="s">
        <v>1692</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69021005</v>
      </c>
      <c r="D1392" s="17" t="s">
        <v>1693</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1694</v>
      </c>
      <c r="AZ1392" s="15">
        <v>0</v>
      </c>
      <c r="BA1392" s="15">
        <v>1</v>
      </c>
      <c r="BB1392" s="17" t="s">
        <v>1695</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69021006</v>
      </c>
      <c r="D1393" s="17" t="s">
        <v>1696</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1697</v>
      </c>
      <c r="AZ1393" s="15">
        <v>0</v>
      </c>
      <c r="BA1393" s="15">
        <v>1</v>
      </c>
      <c r="BB1393" s="17" t="s">
        <v>1698</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69021007</v>
      </c>
      <c r="D1394" s="17" t="s">
        <v>1699</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1700</v>
      </c>
      <c r="AZ1394" s="15">
        <v>0</v>
      </c>
      <c r="BA1394" s="15">
        <v>1</v>
      </c>
      <c r="BB1394" s="17" t="s">
        <v>1701</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69021008</v>
      </c>
      <c r="D1395" s="17" t="s">
        <v>1702</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1703</v>
      </c>
      <c r="AZ1395" s="15">
        <v>0</v>
      </c>
      <c r="BA1395" s="15">
        <v>1</v>
      </c>
      <c r="BB1395" s="17" t="s">
        <v>1704</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69021009</v>
      </c>
      <c r="D1396" s="17" t="s">
        <v>1705</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1508</v>
      </c>
      <c r="AZ1396" s="15">
        <v>0</v>
      </c>
      <c r="BA1396" s="15">
        <v>1</v>
      </c>
      <c r="BB1396" s="17" t="s">
        <v>1706</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69021010</v>
      </c>
      <c r="D1397" s="17" t="s">
        <v>1707</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1708</v>
      </c>
      <c r="AZ1397" s="15">
        <v>0</v>
      </c>
      <c r="BA1397" s="15">
        <v>1</v>
      </c>
      <c r="BB1397" s="17" t="s">
        <v>1709</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69021011</v>
      </c>
      <c r="D1398" s="17" t="s">
        <v>1710</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1711</v>
      </c>
      <c r="AZ1398" s="15">
        <v>0</v>
      </c>
      <c r="BA1398" s="15">
        <v>1</v>
      </c>
      <c r="BB1398" s="17" t="s">
        <v>1712</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69021012</v>
      </c>
      <c r="D1399" s="17" t="s">
        <v>1710</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1246</v>
      </c>
      <c r="AZ1399" s="15">
        <v>0</v>
      </c>
      <c r="BA1399" s="15">
        <v>1</v>
      </c>
      <c r="BB1399" s="17" t="s">
        <v>1713</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69021013</v>
      </c>
      <c r="D1400" s="17" t="s">
        <v>1710</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1275</v>
      </c>
      <c r="AZ1400" s="15">
        <v>0</v>
      </c>
      <c r="BA1400" s="15">
        <v>1</v>
      </c>
      <c r="BB1400" s="17" t="s">
        <v>1714</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69021014</v>
      </c>
      <c r="D1401" s="17" t="s">
        <v>1710</v>
      </c>
      <c r="E1401" s="16">
        <v>1</v>
      </c>
      <c r="F1401" s="16">
        <v>68000015</v>
      </c>
      <c r="G1401" s="16">
        <v>0</v>
      </c>
      <c r="H1401" s="15">
        <v>0</v>
      </c>
      <c r="I1401" s="16">
        <v>1</v>
      </c>
      <c r="J1401" s="16">
        <v>0</v>
      </c>
      <c r="K1401" s="16">
        <v>0</v>
      </c>
      <c r="L1401" s="16">
        <v>0</v>
      </c>
      <c r="M1401" s="16">
        <v>0</v>
      </c>
      <c r="N1401" s="16">
        <v>8</v>
      </c>
      <c r="O1401" s="16">
        <v>0</v>
      </c>
      <c r="P1401" s="16">
        <v>0</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8"/>
      <c r="AS1401" s="16" t="s">
        <v>160</v>
      </c>
      <c r="AT1401" s="17" t="s">
        <v>161</v>
      </c>
      <c r="AU1401" s="16">
        <v>0</v>
      </c>
      <c r="AV1401" s="16">
        <v>0</v>
      </c>
      <c r="AW1401" s="16">
        <v>0</v>
      </c>
      <c r="AX1401" s="17" t="s">
        <v>162</v>
      </c>
      <c r="AY1401" s="17" t="s">
        <v>1266</v>
      </c>
      <c r="AZ1401" s="15">
        <v>0</v>
      </c>
      <c r="BA1401" s="15">
        <v>1</v>
      </c>
      <c r="BB1401" s="17" t="s">
        <v>1715</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69031001</v>
      </c>
      <c r="D1402" s="17" t="s">
        <v>492</v>
      </c>
      <c r="E1402" s="16">
        <v>1</v>
      </c>
      <c r="F1402" s="16">
        <v>68000110</v>
      </c>
      <c r="G1402" s="16">
        <v>0</v>
      </c>
      <c r="H1402" s="15">
        <v>0</v>
      </c>
      <c r="I1402" s="11">
        <v>1</v>
      </c>
      <c r="J1402" s="16">
        <v>0</v>
      </c>
      <c r="K1402" s="16">
        <v>0</v>
      </c>
      <c r="L1402" s="16">
        <v>0</v>
      </c>
      <c r="M1402" s="16">
        <v>0</v>
      </c>
      <c r="N1402" s="16">
        <v>2</v>
      </c>
      <c r="O1402" s="16">
        <v>1</v>
      </c>
      <c r="P1402" s="16">
        <v>0.05</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225">
        <v>69000021</v>
      </c>
      <c r="AS1402" s="16" t="s">
        <v>160</v>
      </c>
      <c r="AT1402" s="17" t="s">
        <v>161</v>
      </c>
      <c r="AU1402" s="16">
        <v>0</v>
      </c>
      <c r="AV1402" s="16">
        <v>0</v>
      </c>
      <c r="AW1402" s="16">
        <v>0</v>
      </c>
      <c r="AX1402" s="17" t="s">
        <v>162</v>
      </c>
      <c r="AY1402" s="17" t="s">
        <v>160</v>
      </c>
      <c r="AZ1402" s="15">
        <v>0</v>
      </c>
      <c r="BA1402" s="15">
        <v>1</v>
      </c>
      <c r="BB1402" s="73" t="s">
        <v>1716</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69031002</v>
      </c>
      <c r="D1403" s="17" t="s">
        <v>1717</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1718</v>
      </c>
      <c r="AZ1403" s="15">
        <v>0</v>
      </c>
      <c r="BA1403" s="15">
        <v>1</v>
      </c>
      <c r="BB1403" s="17" t="s">
        <v>1719</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69031003</v>
      </c>
      <c r="D1404" s="17" t="s">
        <v>1720</v>
      </c>
      <c r="E1404" s="16">
        <v>1</v>
      </c>
      <c r="F1404" s="16">
        <v>68000015</v>
      </c>
      <c r="G1404" s="16">
        <v>0</v>
      </c>
      <c r="H1404" s="15">
        <v>0</v>
      </c>
      <c r="I1404" s="16">
        <v>1</v>
      </c>
      <c r="J1404" s="16">
        <v>0</v>
      </c>
      <c r="K1404" s="16">
        <v>0</v>
      </c>
      <c r="L1404" s="16">
        <v>0</v>
      </c>
      <c r="M1404" s="16">
        <v>0</v>
      </c>
      <c r="N1404" s="16">
        <v>8</v>
      </c>
      <c r="O1404" s="16">
        <v>0</v>
      </c>
      <c r="P1404" s="16">
        <v>0</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8"/>
      <c r="AS1404" s="16" t="s">
        <v>160</v>
      </c>
      <c r="AT1404" s="17" t="s">
        <v>161</v>
      </c>
      <c r="AU1404" s="16">
        <v>0</v>
      </c>
      <c r="AV1404" s="16">
        <v>0</v>
      </c>
      <c r="AW1404" s="16">
        <v>0</v>
      </c>
      <c r="AX1404" s="17" t="s">
        <v>162</v>
      </c>
      <c r="AY1404" s="17" t="s">
        <v>1721</v>
      </c>
      <c r="AZ1404" s="15">
        <v>0</v>
      </c>
      <c r="BA1404" s="15">
        <v>1</v>
      </c>
      <c r="BB1404" s="17" t="s">
        <v>1722</v>
      </c>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69031004</v>
      </c>
      <c r="D1405" s="17" t="s">
        <v>1723</v>
      </c>
      <c r="E1405" s="16">
        <v>1</v>
      </c>
      <c r="F1405" s="16">
        <v>68000110</v>
      </c>
      <c r="G1405" s="16">
        <v>0</v>
      </c>
      <c r="H1405" s="15">
        <v>0</v>
      </c>
      <c r="I1405" s="11">
        <v>1</v>
      </c>
      <c r="J1405" s="16">
        <v>0</v>
      </c>
      <c r="K1405" s="16">
        <v>0</v>
      </c>
      <c r="L1405" s="16">
        <v>0</v>
      </c>
      <c r="M1405" s="16">
        <v>0</v>
      </c>
      <c r="N1405" s="16">
        <v>2</v>
      </c>
      <c r="O1405" s="16">
        <v>1</v>
      </c>
      <c r="P1405" s="16">
        <v>0.05</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225">
        <v>69000071</v>
      </c>
      <c r="AS1405" s="16" t="s">
        <v>160</v>
      </c>
      <c r="AT1405" s="17" t="s">
        <v>161</v>
      </c>
      <c r="AU1405" s="16">
        <v>0</v>
      </c>
      <c r="AV1405" s="16">
        <v>0</v>
      </c>
      <c r="AW1405" s="16">
        <v>0</v>
      </c>
      <c r="AX1405" s="17" t="s">
        <v>162</v>
      </c>
      <c r="AY1405" s="17" t="s">
        <v>160</v>
      </c>
      <c r="AZ1405" s="15">
        <v>0</v>
      </c>
      <c r="BA1405" s="15">
        <v>1</v>
      </c>
      <c r="BB1405" s="34" t="s">
        <v>1724</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69031005</v>
      </c>
      <c r="D1406" s="17" t="s">
        <v>1201</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1725</v>
      </c>
      <c r="AZ1406" s="15">
        <v>0</v>
      </c>
      <c r="BA1406" s="15">
        <v>1</v>
      </c>
      <c r="BB1406" s="17" t="s">
        <v>1726</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69031006</v>
      </c>
      <c r="D1407" s="17" t="s">
        <v>1727</v>
      </c>
      <c r="E1407" s="16">
        <v>1</v>
      </c>
      <c r="F1407" s="16">
        <v>68000015</v>
      </c>
      <c r="G1407" s="16">
        <v>0</v>
      </c>
      <c r="H1407" s="15">
        <v>0</v>
      </c>
      <c r="I1407" s="16">
        <v>1</v>
      </c>
      <c r="J1407" s="16">
        <v>0</v>
      </c>
      <c r="K1407" s="16">
        <v>0</v>
      </c>
      <c r="L1407" s="16">
        <v>0</v>
      </c>
      <c r="M1407" s="16">
        <v>0</v>
      </c>
      <c r="N1407" s="16">
        <v>8</v>
      </c>
      <c r="O1407" s="16">
        <v>0</v>
      </c>
      <c r="P1407" s="16">
        <v>0</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8"/>
      <c r="AS1407" s="16" t="s">
        <v>160</v>
      </c>
      <c r="AT1407" s="17" t="s">
        <v>161</v>
      </c>
      <c r="AU1407" s="16">
        <v>0</v>
      </c>
      <c r="AV1407" s="16">
        <v>0</v>
      </c>
      <c r="AW1407" s="16">
        <v>0</v>
      </c>
      <c r="AX1407" s="17" t="s">
        <v>162</v>
      </c>
      <c r="AY1407" s="17" t="s">
        <v>1728</v>
      </c>
      <c r="AZ1407" s="15">
        <v>0</v>
      </c>
      <c r="BA1407" s="15">
        <v>1</v>
      </c>
      <c r="BB1407" s="17" t="s">
        <v>1729</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69031007</v>
      </c>
      <c r="D1408" s="17" t="s">
        <v>1730</v>
      </c>
      <c r="E1408" s="16">
        <v>1</v>
      </c>
      <c r="F1408" s="16">
        <v>68000110</v>
      </c>
      <c r="G1408" s="16">
        <v>0</v>
      </c>
      <c r="H1408" s="15">
        <v>0</v>
      </c>
      <c r="I1408" s="11">
        <v>1</v>
      </c>
      <c r="J1408" s="16">
        <v>0</v>
      </c>
      <c r="K1408" s="16">
        <v>0</v>
      </c>
      <c r="L1408" s="16">
        <v>0</v>
      </c>
      <c r="M1408" s="16">
        <v>0</v>
      </c>
      <c r="N1408" s="16">
        <v>2</v>
      </c>
      <c r="O1408" s="16">
        <v>7</v>
      </c>
      <c r="P1408" s="16">
        <v>0.05</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233">
        <v>10001001</v>
      </c>
      <c r="AS1408" s="16" t="s">
        <v>160</v>
      </c>
      <c r="AT1408" s="17" t="s">
        <v>161</v>
      </c>
      <c r="AU1408" s="16">
        <v>0</v>
      </c>
      <c r="AV1408" s="16">
        <v>0</v>
      </c>
      <c r="AW1408" s="16">
        <v>0</v>
      </c>
      <c r="AX1408" s="17" t="s">
        <v>162</v>
      </c>
      <c r="AY1408" s="17" t="s">
        <v>160</v>
      </c>
      <c r="AZ1408" s="15">
        <v>0</v>
      </c>
      <c r="BA1408" s="15">
        <v>1</v>
      </c>
      <c r="BB1408" s="73" t="s">
        <v>1731</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69031008</v>
      </c>
      <c r="D1409" s="17" t="s">
        <v>1732</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1733</v>
      </c>
      <c r="AZ1409" s="15">
        <v>0</v>
      </c>
      <c r="BA1409" s="15">
        <v>1</v>
      </c>
      <c r="BB1409" s="17" t="s">
        <v>1734</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69031009</v>
      </c>
      <c r="D1410" s="17" t="s">
        <v>1723</v>
      </c>
      <c r="E1410" s="16">
        <v>1</v>
      </c>
      <c r="F1410" s="16">
        <v>68000015</v>
      </c>
      <c r="G1410" s="16">
        <v>0</v>
      </c>
      <c r="H1410" s="15">
        <v>0</v>
      </c>
      <c r="I1410" s="16">
        <v>1</v>
      </c>
      <c r="J1410" s="16">
        <v>0</v>
      </c>
      <c r="K1410" s="16">
        <v>0</v>
      </c>
      <c r="L1410" s="16">
        <v>0</v>
      </c>
      <c r="M1410" s="16">
        <v>0</v>
      </c>
      <c r="N1410" s="16">
        <v>8</v>
      </c>
      <c r="O1410" s="16">
        <v>0</v>
      </c>
      <c r="P1410" s="16">
        <v>0</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8"/>
      <c r="AS1410" s="16" t="s">
        <v>160</v>
      </c>
      <c r="AT1410" s="17" t="s">
        <v>161</v>
      </c>
      <c r="AU1410" s="16">
        <v>0</v>
      </c>
      <c r="AV1410" s="16">
        <v>0</v>
      </c>
      <c r="AW1410" s="16">
        <v>0</v>
      </c>
      <c r="AX1410" s="17" t="s">
        <v>162</v>
      </c>
      <c r="AY1410" s="17" t="s">
        <v>1735</v>
      </c>
      <c r="AZ1410" s="15">
        <v>0</v>
      </c>
      <c r="BA1410" s="15">
        <v>1</v>
      </c>
      <c r="BB1410" s="17" t="s">
        <v>1736</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69031010</v>
      </c>
      <c r="D1411" s="17" t="s">
        <v>1737</v>
      </c>
      <c r="E1411" s="16">
        <v>1</v>
      </c>
      <c r="F1411" s="16">
        <v>68000110</v>
      </c>
      <c r="G1411" s="16">
        <v>0</v>
      </c>
      <c r="H1411" s="15">
        <v>0</v>
      </c>
      <c r="I1411" s="11">
        <v>1</v>
      </c>
      <c r="J1411" s="16">
        <v>0</v>
      </c>
      <c r="K1411" s="16">
        <v>0</v>
      </c>
      <c r="L1411" s="16">
        <v>0</v>
      </c>
      <c r="M1411" s="16">
        <v>0</v>
      </c>
      <c r="N1411" s="16">
        <v>2</v>
      </c>
      <c r="O1411" s="16">
        <v>4</v>
      </c>
      <c r="P1411" s="16">
        <v>0.2</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225">
        <v>69000022</v>
      </c>
      <c r="AS1411" s="16" t="s">
        <v>160</v>
      </c>
      <c r="AT1411" s="17" t="s">
        <v>161</v>
      </c>
      <c r="AU1411" s="16">
        <v>0</v>
      </c>
      <c r="AV1411" s="16">
        <v>0</v>
      </c>
      <c r="AW1411" s="16">
        <v>0</v>
      </c>
      <c r="AX1411" s="17" t="s">
        <v>162</v>
      </c>
      <c r="AY1411" s="17" t="s">
        <v>160</v>
      </c>
      <c r="AZ1411" s="15">
        <v>0</v>
      </c>
      <c r="BA1411" s="15">
        <v>1</v>
      </c>
      <c r="BB1411" s="17" t="s">
        <v>1738</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69032001</v>
      </c>
      <c r="D1412" s="17" t="s">
        <v>1739</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1740</v>
      </c>
      <c r="AZ1412" s="15">
        <v>0</v>
      </c>
      <c r="BA1412" s="15">
        <v>1</v>
      </c>
      <c r="BB1412" s="235" t="s">
        <v>1741</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69032002</v>
      </c>
      <c r="D1413" s="17" t="s">
        <v>1742</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1743</v>
      </c>
      <c r="AZ1413" s="15">
        <v>0</v>
      </c>
      <c r="BA1413" s="15">
        <v>1</v>
      </c>
      <c r="BB1413" s="235" t="s">
        <v>1744</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69032003</v>
      </c>
      <c r="D1414" s="17" t="s">
        <v>1745</v>
      </c>
      <c r="E1414" s="16">
        <v>1</v>
      </c>
      <c r="F1414" s="16">
        <v>68000015</v>
      </c>
      <c r="G1414" s="16">
        <v>0</v>
      </c>
      <c r="H1414" s="15">
        <v>0</v>
      </c>
      <c r="I1414" s="16">
        <v>1</v>
      </c>
      <c r="J1414" s="16">
        <v>0</v>
      </c>
      <c r="K1414" s="16">
        <v>0</v>
      </c>
      <c r="L1414" s="16">
        <v>0</v>
      </c>
      <c r="M1414" s="16">
        <v>0</v>
      </c>
      <c r="N1414" s="16">
        <v>8</v>
      </c>
      <c r="O1414" s="16">
        <v>0</v>
      </c>
      <c r="P1414" s="16">
        <v>0</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8"/>
      <c r="AS1414" s="16" t="s">
        <v>160</v>
      </c>
      <c r="AT1414" s="17" t="s">
        <v>161</v>
      </c>
      <c r="AU1414" s="16">
        <v>0</v>
      </c>
      <c r="AV1414" s="16">
        <v>0</v>
      </c>
      <c r="AW1414" s="16">
        <v>0</v>
      </c>
      <c r="AX1414" s="17" t="s">
        <v>162</v>
      </c>
      <c r="AY1414" s="17" t="s">
        <v>1746</v>
      </c>
      <c r="AZ1414" s="15">
        <v>0</v>
      </c>
      <c r="BA1414" s="15">
        <v>1</v>
      </c>
      <c r="BB1414" s="235" t="s">
        <v>1747</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69032004</v>
      </c>
      <c r="D1415" s="17" t="s">
        <v>1748</v>
      </c>
      <c r="E1415" s="16">
        <v>1</v>
      </c>
      <c r="F1415" s="16">
        <v>68000110</v>
      </c>
      <c r="G1415" s="16">
        <v>0</v>
      </c>
      <c r="H1415" s="15">
        <v>0</v>
      </c>
      <c r="I1415" s="11">
        <v>1</v>
      </c>
      <c r="J1415" s="16">
        <v>0</v>
      </c>
      <c r="K1415" s="16">
        <v>0</v>
      </c>
      <c r="L1415" s="16">
        <v>0</v>
      </c>
      <c r="M1415" s="16">
        <v>0</v>
      </c>
      <c r="N1415" s="16">
        <v>2</v>
      </c>
      <c r="O1415" s="16">
        <v>3</v>
      </c>
      <c r="P1415" s="16">
        <v>0.05</v>
      </c>
      <c r="Q1415" s="16">
        <v>0</v>
      </c>
      <c r="R1415" s="8">
        <v>0</v>
      </c>
      <c r="S1415" s="15">
        <v>0</v>
      </c>
      <c r="T1415" s="13">
        <v>1</v>
      </c>
      <c r="U1415" s="16">
        <v>2</v>
      </c>
      <c r="V1415" s="16">
        <v>0</v>
      </c>
      <c r="W1415" s="16">
        <v>0</v>
      </c>
      <c r="X1415" s="16">
        <v>0</v>
      </c>
      <c r="Y1415" s="16">
        <v>0</v>
      </c>
      <c r="Z1415" s="16">
        <v>0</v>
      </c>
      <c r="AA1415" s="16">
        <v>0</v>
      </c>
      <c r="AB1415" s="16">
        <v>1</v>
      </c>
      <c r="AC1415" s="16">
        <v>0</v>
      </c>
      <c r="AD1415" s="16">
        <v>18</v>
      </c>
      <c r="AE1415" s="16">
        <v>0</v>
      </c>
      <c r="AF1415" s="16">
        <v>0</v>
      </c>
      <c r="AG1415" s="8">
        <v>2</v>
      </c>
      <c r="AH1415" s="8">
        <v>0</v>
      </c>
      <c r="AI1415" s="8">
        <v>0</v>
      </c>
      <c r="AJ1415" s="8">
        <v>0</v>
      </c>
      <c r="AK1415" s="16">
        <v>0</v>
      </c>
      <c r="AL1415" s="16">
        <v>0</v>
      </c>
      <c r="AM1415" s="16">
        <v>0</v>
      </c>
      <c r="AN1415" s="16">
        <v>0</v>
      </c>
      <c r="AO1415" s="16">
        <v>1000</v>
      </c>
      <c r="AP1415" s="16">
        <v>0</v>
      </c>
      <c r="AQ1415" s="16">
        <v>0</v>
      </c>
      <c r="AR1415" s="225">
        <v>69000101</v>
      </c>
      <c r="AS1415" s="16" t="s">
        <v>160</v>
      </c>
      <c r="AT1415" s="17" t="s">
        <v>161</v>
      </c>
      <c r="AU1415" s="16">
        <v>0</v>
      </c>
      <c r="AV1415" s="16">
        <v>0</v>
      </c>
      <c r="AW1415" s="16">
        <v>0</v>
      </c>
      <c r="AX1415" s="17" t="s">
        <v>162</v>
      </c>
      <c r="AY1415" s="17" t="s">
        <v>160</v>
      </c>
      <c r="AZ1415" s="15">
        <v>0</v>
      </c>
      <c r="BA1415" s="15">
        <v>1</v>
      </c>
      <c r="BB1415" s="73" t="s">
        <v>1749</v>
      </c>
      <c r="BC1415" s="16">
        <v>0</v>
      </c>
      <c r="BD1415" s="13">
        <v>0</v>
      </c>
      <c r="BE1415" s="16">
        <v>0</v>
      </c>
      <c r="BF1415" s="16">
        <v>0</v>
      </c>
      <c r="BG1415" s="16">
        <v>0</v>
      </c>
      <c r="BH1415" s="16">
        <v>0</v>
      </c>
      <c r="BI1415" s="11">
        <v>0</v>
      </c>
      <c r="BJ1415" s="8">
        <v>1</v>
      </c>
      <c r="BK1415" s="8">
        <v>0</v>
      </c>
      <c r="BL1415" s="8">
        <v>0</v>
      </c>
      <c r="BM1415" s="8">
        <v>0</v>
      </c>
      <c r="BN1415" s="8">
        <v>0</v>
      </c>
      <c r="BO1415" s="8">
        <v>0</v>
      </c>
      <c r="BP1415" s="8">
        <v>0</v>
      </c>
      <c r="BQ1415" s="43">
        <v>0</v>
      </c>
    </row>
    <row r="1416" spans="3:69" ht="20.100000000000001" customHeight="1">
      <c r="C1416" s="16">
        <v>69032005</v>
      </c>
      <c r="D1416" s="9" t="s">
        <v>1750</v>
      </c>
      <c r="E1416" s="16">
        <v>1</v>
      </c>
      <c r="F1416" s="16">
        <v>66001007</v>
      </c>
      <c r="G1416" s="8">
        <v>0</v>
      </c>
      <c r="H1416" s="8">
        <v>0</v>
      </c>
      <c r="I1416" s="16">
        <v>1</v>
      </c>
      <c r="J1416" s="16">
        <v>0</v>
      </c>
      <c r="K1416" s="8">
        <v>0</v>
      </c>
      <c r="L1416" s="8">
        <v>0</v>
      </c>
      <c r="M1416" s="8">
        <v>0</v>
      </c>
      <c r="N1416" s="8">
        <v>2</v>
      </c>
      <c r="O1416" s="8">
        <v>3</v>
      </c>
      <c r="P1416" s="8">
        <v>0.15</v>
      </c>
      <c r="Q1416" s="8">
        <v>0</v>
      </c>
      <c r="R1416" s="8">
        <v>0</v>
      </c>
      <c r="S1416" s="8">
        <v>0</v>
      </c>
      <c r="T1416" s="13">
        <v>1</v>
      </c>
      <c r="U1416" s="8">
        <v>2</v>
      </c>
      <c r="V1416" s="8">
        <v>0</v>
      </c>
      <c r="W1416" s="8">
        <v>0</v>
      </c>
      <c r="X1416" s="8">
        <v>0</v>
      </c>
      <c r="Y1416" s="8">
        <v>0</v>
      </c>
      <c r="Z1416" s="8">
        <v>0</v>
      </c>
      <c r="AA1416" s="8">
        <v>0</v>
      </c>
      <c r="AB1416" s="16">
        <v>1</v>
      </c>
      <c r="AC1416" s="8">
        <v>0</v>
      </c>
      <c r="AD1416" s="8">
        <v>15</v>
      </c>
      <c r="AE1416" s="8">
        <v>0</v>
      </c>
      <c r="AF1416" s="8">
        <v>0</v>
      </c>
      <c r="AG1416" s="8">
        <v>7</v>
      </c>
      <c r="AH1416" s="8">
        <v>0</v>
      </c>
      <c r="AI1416" s="8">
        <v>0</v>
      </c>
      <c r="AJ1416" s="8">
        <v>6</v>
      </c>
      <c r="AK1416" s="8">
        <v>0</v>
      </c>
      <c r="AL1416" s="8">
        <v>0</v>
      </c>
      <c r="AM1416" s="8">
        <v>0</v>
      </c>
      <c r="AN1416" s="8">
        <v>0.5</v>
      </c>
      <c r="AO1416" s="8">
        <v>1000</v>
      </c>
      <c r="AP1416" s="8">
        <v>0</v>
      </c>
      <c r="AQ1416" s="8">
        <v>0</v>
      </c>
      <c r="AR1416" s="225">
        <v>0</v>
      </c>
      <c r="AS1416" s="8">
        <v>69000121</v>
      </c>
      <c r="AT1416" s="9" t="s">
        <v>199</v>
      </c>
      <c r="AU1416" s="8" t="s">
        <v>941</v>
      </c>
      <c r="AV1416" s="8" t="s">
        <v>160</v>
      </c>
      <c r="AW1416" s="8" t="s">
        <v>1026</v>
      </c>
      <c r="AX1416" s="9" t="s">
        <v>162</v>
      </c>
      <c r="AY1416" s="8">
        <v>0</v>
      </c>
      <c r="AZ1416" s="15">
        <v>0</v>
      </c>
      <c r="BA1416" s="15">
        <v>1</v>
      </c>
      <c r="BB1416" s="235" t="s">
        <v>1570</v>
      </c>
      <c r="BC1416" s="8">
        <v>0</v>
      </c>
      <c r="BD1416" s="13">
        <v>0</v>
      </c>
      <c r="BE1416" s="8">
        <v>0</v>
      </c>
      <c r="BF1416" s="8">
        <v>0</v>
      </c>
      <c r="BG1416" s="8">
        <v>0</v>
      </c>
      <c r="BH1416" s="8">
        <v>0</v>
      </c>
      <c r="BI1416" s="11">
        <v>0</v>
      </c>
      <c r="BJ1416" s="8">
        <v>1</v>
      </c>
      <c r="BK1416" s="8">
        <v>0</v>
      </c>
      <c r="BL1416" s="8">
        <v>0</v>
      </c>
      <c r="BM1416" s="8">
        <v>0</v>
      </c>
      <c r="BN1416" s="8">
        <v>0</v>
      </c>
      <c r="BO1416" s="8">
        <v>0</v>
      </c>
      <c r="BP1416" s="8">
        <v>0</v>
      </c>
      <c r="BQ1416" s="43">
        <v>0</v>
      </c>
    </row>
    <row r="1417" spans="3:69" ht="20.100000000000001" customHeight="1">
      <c r="C1417" s="16">
        <v>69032006</v>
      </c>
      <c r="D1417" s="199" t="s">
        <v>1751</v>
      </c>
      <c r="E1417" s="161">
        <v>1</v>
      </c>
      <c r="F1417" s="161">
        <v>66001007</v>
      </c>
      <c r="G1417" s="161">
        <v>0</v>
      </c>
      <c r="H1417" s="161">
        <v>0</v>
      </c>
      <c r="I1417" s="161">
        <v>1</v>
      </c>
      <c r="J1417" s="161">
        <v>0</v>
      </c>
      <c r="K1417" s="161">
        <v>0</v>
      </c>
      <c r="L1417" s="161">
        <v>0</v>
      </c>
      <c r="M1417" s="161">
        <v>0</v>
      </c>
      <c r="N1417" s="161">
        <v>2</v>
      </c>
      <c r="O1417" s="161">
        <v>2</v>
      </c>
      <c r="P1417" s="161">
        <v>0.1</v>
      </c>
      <c r="Q1417" s="161">
        <v>0</v>
      </c>
      <c r="R1417" s="161">
        <v>0</v>
      </c>
      <c r="S1417" s="161">
        <v>0</v>
      </c>
      <c r="T1417" s="161">
        <v>1</v>
      </c>
      <c r="U1417" s="161">
        <v>2</v>
      </c>
      <c r="V1417" s="161">
        <v>0</v>
      </c>
      <c r="W1417" s="161">
        <v>0</v>
      </c>
      <c r="X1417" s="161">
        <v>0</v>
      </c>
      <c r="Y1417" s="161">
        <v>0</v>
      </c>
      <c r="Z1417" s="161">
        <v>0</v>
      </c>
      <c r="AA1417" s="161">
        <v>0</v>
      </c>
      <c r="AB1417" s="161">
        <v>1</v>
      </c>
      <c r="AC1417" s="161">
        <v>0</v>
      </c>
      <c r="AD1417" s="161">
        <v>15</v>
      </c>
      <c r="AE1417" s="161">
        <v>0</v>
      </c>
      <c r="AF1417" s="161">
        <v>0</v>
      </c>
      <c r="AG1417" s="161">
        <v>7</v>
      </c>
      <c r="AH1417" s="161">
        <v>0</v>
      </c>
      <c r="AI1417" s="161">
        <v>0</v>
      </c>
      <c r="AJ1417" s="161">
        <v>6</v>
      </c>
      <c r="AK1417" s="161">
        <v>0</v>
      </c>
      <c r="AL1417" s="161">
        <v>0</v>
      </c>
      <c r="AM1417" s="161">
        <v>0</v>
      </c>
      <c r="AN1417" s="161">
        <v>0</v>
      </c>
      <c r="AO1417" s="161">
        <v>1000</v>
      </c>
      <c r="AP1417" s="161">
        <v>0</v>
      </c>
      <c r="AQ1417" s="161">
        <v>0</v>
      </c>
      <c r="AR1417" s="234">
        <v>10001003</v>
      </c>
      <c r="AS1417" s="161">
        <v>0</v>
      </c>
      <c r="AT1417" s="199" t="s">
        <v>199</v>
      </c>
      <c r="AU1417" s="161" t="s">
        <v>941</v>
      </c>
      <c r="AV1417" s="161" t="s">
        <v>160</v>
      </c>
      <c r="AW1417" s="161">
        <v>0</v>
      </c>
      <c r="AX1417" s="199" t="s">
        <v>162</v>
      </c>
      <c r="AY1417" s="161">
        <v>0</v>
      </c>
      <c r="AZ1417" s="161">
        <v>0</v>
      </c>
      <c r="BA1417" s="15">
        <v>1</v>
      </c>
      <c r="BB1417" s="236" t="s">
        <v>1752</v>
      </c>
      <c r="BC1417" s="161">
        <v>0</v>
      </c>
      <c r="BD1417" s="161">
        <v>0</v>
      </c>
      <c r="BE1417" s="161">
        <v>0</v>
      </c>
      <c r="BF1417" s="161">
        <v>0</v>
      </c>
      <c r="BG1417" s="161">
        <v>0</v>
      </c>
      <c r="BH1417" s="161">
        <v>0</v>
      </c>
      <c r="BI1417" s="205">
        <v>0</v>
      </c>
      <c r="BJ1417" s="8">
        <v>1</v>
      </c>
      <c r="BK1417" s="161">
        <v>0</v>
      </c>
      <c r="BL1417" s="161">
        <v>0</v>
      </c>
      <c r="BM1417" s="161">
        <v>0</v>
      </c>
      <c r="BN1417" s="161">
        <v>0</v>
      </c>
      <c r="BO1417" s="161">
        <v>0</v>
      </c>
      <c r="BP1417" s="8">
        <v>0</v>
      </c>
      <c r="BQ1417" s="43">
        <v>0</v>
      </c>
    </row>
    <row r="1418" spans="3:69" ht="19.5" customHeight="1">
      <c r="C1418" s="16">
        <v>69032007</v>
      </c>
      <c r="D1418" s="17" t="s">
        <v>1753</v>
      </c>
      <c r="E1418" s="13">
        <v>1</v>
      </c>
      <c r="F1418" s="16">
        <v>62021301</v>
      </c>
      <c r="G1418" s="13">
        <v>62021203</v>
      </c>
      <c r="H1418" s="15">
        <v>0</v>
      </c>
      <c r="I1418" s="13">
        <v>32</v>
      </c>
      <c r="J1418" s="13">
        <v>2</v>
      </c>
      <c r="K1418" s="13">
        <v>0</v>
      </c>
      <c r="L1418" s="16">
        <v>0</v>
      </c>
      <c r="M1418" s="16">
        <v>0</v>
      </c>
      <c r="N1418" s="16">
        <v>2</v>
      </c>
      <c r="O1418" s="16">
        <v>14</v>
      </c>
      <c r="P1418" s="16">
        <v>1</v>
      </c>
      <c r="Q1418" s="16">
        <v>0</v>
      </c>
      <c r="R1418" s="8">
        <v>0</v>
      </c>
      <c r="S1418" s="15">
        <v>0</v>
      </c>
      <c r="T1418" s="13">
        <v>1</v>
      </c>
      <c r="U1418" s="16">
        <v>2</v>
      </c>
      <c r="V1418" s="16">
        <v>0</v>
      </c>
      <c r="W1418" s="16">
        <v>0</v>
      </c>
      <c r="X1418" s="16">
        <v>0</v>
      </c>
      <c r="Y1418" s="16">
        <v>0</v>
      </c>
      <c r="Z1418" s="16">
        <v>0</v>
      </c>
      <c r="AA1418" s="16">
        <v>0</v>
      </c>
      <c r="AB1418" s="16">
        <v>1</v>
      </c>
      <c r="AC1418" s="16">
        <v>0</v>
      </c>
      <c r="AD1418" s="16">
        <v>3</v>
      </c>
      <c r="AE1418" s="16">
        <v>1</v>
      </c>
      <c r="AF1418" s="16">
        <v>3</v>
      </c>
      <c r="AG1418" s="8">
        <v>2</v>
      </c>
      <c r="AH1418" s="8">
        <v>2</v>
      </c>
      <c r="AI1418" s="8">
        <v>0</v>
      </c>
      <c r="AJ1418" s="8">
        <v>0</v>
      </c>
      <c r="AK1418" s="16">
        <v>0</v>
      </c>
      <c r="AL1418" s="16">
        <v>0</v>
      </c>
      <c r="AM1418" s="16">
        <v>0</v>
      </c>
      <c r="AN1418" s="16">
        <v>0</v>
      </c>
      <c r="AO1418" s="16">
        <v>2000</v>
      </c>
      <c r="AP1418" s="16">
        <v>0</v>
      </c>
      <c r="AQ1418" s="16">
        <v>0</v>
      </c>
      <c r="AR1418" s="8">
        <v>69000141</v>
      </c>
      <c r="AS1418" s="16">
        <v>0</v>
      </c>
      <c r="AT1418" s="17" t="s">
        <v>161</v>
      </c>
      <c r="AU1418" s="16" t="s">
        <v>358</v>
      </c>
      <c r="AV1418" s="16">
        <v>0</v>
      </c>
      <c r="AW1418" s="16">
        <v>0</v>
      </c>
      <c r="AX1418" s="17" t="s">
        <v>162</v>
      </c>
      <c r="AY1418" s="17">
        <v>0</v>
      </c>
      <c r="AZ1418" s="15">
        <v>0</v>
      </c>
      <c r="BA1418" s="15">
        <v>0</v>
      </c>
      <c r="BB1418" s="235" t="s">
        <v>1754</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69032008</v>
      </c>
      <c r="D1419" s="17" t="s">
        <v>1755</v>
      </c>
      <c r="E1419" s="16">
        <v>1</v>
      </c>
      <c r="F1419" s="16">
        <v>68000002</v>
      </c>
      <c r="G1419" s="16">
        <v>0</v>
      </c>
      <c r="H1419" s="15">
        <v>0</v>
      </c>
      <c r="I1419" s="16">
        <v>1</v>
      </c>
      <c r="J1419" s="16">
        <v>0</v>
      </c>
      <c r="K1419" s="16">
        <v>0</v>
      </c>
      <c r="L1419" s="16">
        <v>0</v>
      </c>
      <c r="M1419" s="16">
        <v>0</v>
      </c>
      <c r="N1419" s="16">
        <v>2</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1756</v>
      </c>
      <c r="AZ1419" s="15">
        <v>0</v>
      </c>
      <c r="BA1419" s="15">
        <v>1</v>
      </c>
      <c r="BB1419" s="73" t="s">
        <v>1757</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69032009</v>
      </c>
      <c r="D1420" s="17" t="s">
        <v>1758</v>
      </c>
      <c r="E1420" s="16">
        <v>1</v>
      </c>
      <c r="F1420" s="16">
        <v>68000002</v>
      </c>
      <c r="G1420" s="16">
        <v>0</v>
      </c>
      <c r="H1420" s="15">
        <v>0</v>
      </c>
      <c r="I1420" s="16">
        <v>1</v>
      </c>
      <c r="J1420" s="16">
        <v>0</v>
      </c>
      <c r="K1420" s="16">
        <v>0</v>
      </c>
      <c r="L1420" s="16">
        <v>0</v>
      </c>
      <c r="M1420" s="16">
        <v>0</v>
      </c>
      <c r="N1420" s="16">
        <v>8</v>
      </c>
      <c r="O1420" s="16">
        <v>0</v>
      </c>
      <c r="P1420" s="16">
        <v>0</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0</v>
      </c>
      <c r="AS1420" s="16" t="s">
        <v>160</v>
      </c>
      <c r="AT1420" s="17" t="s">
        <v>161</v>
      </c>
      <c r="AU1420" s="16">
        <v>0</v>
      </c>
      <c r="AV1420" s="16">
        <v>0</v>
      </c>
      <c r="AW1420" s="16">
        <v>0</v>
      </c>
      <c r="AX1420" s="17" t="s">
        <v>162</v>
      </c>
      <c r="AY1420" s="17" t="s">
        <v>1759</v>
      </c>
      <c r="AZ1420" s="15">
        <v>0</v>
      </c>
      <c r="BA1420" s="15">
        <v>1</v>
      </c>
      <c r="BB1420" s="73" t="s">
        <v>1760</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69032010</v>
      </c>
      <c r="D1421" s="17" t="s">
        <v>1761</v>
      </c>
      <c r="E1421" s="16">
        <v>1</v>
      </c>
      <c r="F1421" s="16">
        <v>68000002</v>
      </c>
      <c r="G1421" s="16">
        <v>0</v>
      </c>
      <c r="H1421" s="15">
        <v>0</v>
      </c>
      <c r="I1421" s="16">
        <v>1</v>
      </c>
      <c r="J1421" s="16">
        <v>0</v>
      </c>
      <c r="K1421" s="16">
        <v>0</v>
      </c>
      <c r="L1421" s="16">
        <v>0</v>
      </c>
      <c r="M1421" s="16">
        <v>0</v>
      </c>
      <c r="N1421" s="16">
        <v>2</v>
      </c>
      <c r="O1421" s="16">
        <v>5</v>
      </c>
      <c r="P1421" s="16">
        <v>0.2</v>
      </c>
      <c r="Q1421" s="16">
        <v>0</v>
      </c>
      <c r="R1421" s="8">
        <v>0</v>
      </c>
      <c r="S1421" s="15">
        <v>0</v>
      </c>
      <c r="T1421" s="13">
        <v>1</v>
      </c>
      <c r="U1421" s="16">
        <v>2</v>
      </c>
      <c r="V1421" s="16">
        <v>0</v>
      </c>
      <c r="W1421" s="16">
        <v>0</v>
      </c>
      <c r="X1421" s="16">
        <v>0</v>
      </c>
      <c r="Y1421" s="16">
        <v>0</v>
      </c>
      <c r="Z1421" s="16">
        <v>0</v>
      </c>
      <c r="AA1421" s="16">
        <v>0</v>
      </c>
      <c r="AB1421" s="16">
        <v>1</v>
      </c>
      <c r="AC1421" s="16">
        <v>0</v>
      </c>
      <c r="AD1421" s="16">
        <v>0</v>
      </c>
      <c r="AE1421" s="16">
        <v>0</v>
      </c>
      <c r="AF1421" s="16">
        <v>0</v>
      </c>
      <c r="AG1421" s="8">
        <v>2</v>
      </c>
      <c r="AH1421" s="8">
        <v>0</v>
      </c>
      <c r="AI1421" s="8">
        <v>0</v>
      </c>
      <c r="AJ1421" s="8">
        <v>0</v>
      </c>
      <c r="AK1421" s="16">
        <v>0</v>
      </c>
      <c r="AL1421" s="16">
        <v>0</v>
      </c>
      <c r="AM1421" s="16">
        <v>0</v>
      </c>
      <c r="AN1421" s="16">
        <v>0</v>
      </c>
      <c r="AO1421" s="16">
        <v>1000</v>
      </c>
      <c r="AP1421" s="16">
        <v>0</v>
      </c>
      <c r="AQ1421" s="16">
        <v>0</v>
      </c>
      <c r="AR1421" s="8">
        <v>10001002</v>
      </c>
      <c r="AS1421" s="16" t="s">
        <v>160</v>
      </c>
      <c r="AT1421" s="17" t="s">
        <v>161</v>
      </c>
      <c r="AU1421" s="16">
        <v>0</v>
      </c>
      <c r="AV1421" s="16">
        <v>0</v>
      </c>
      <c r="AW1421" s="16">
        <v>0</v>
      </c>
      <c r="AX1421" s="17" t="s">
        <v>162</v>
      </c>
      <c r="AY1421" s="17" t="s">
        <v>160</v>
      </c>
      <c r="AZ1421" s="15">
        <v>0</v>
      </c>
      <c r="BA1421" s="15">
        <v>1</v>
      </c>
      <c r="BB1421" s="73" t="s">
        <v>1762</v>
      </c>
      <c r="BC1421" s="16">
        <v>0</v>
      </c>
      <c r="BD1421" s="13">
        <v>0</v>
      </c>
      <c r="BE1421" s="16">
        <v>0</v>
      </c>
      <c r="BF1421" s="16">
        <v>0</v>
      </c>
      <c r="BG1421" s="16">
        <v>0</v>
      </c>
      <c r="BH1421" s="16">
        <v>0</v>
      </c>
      <c r="BI1421" s="11">
        <v>0</v>
      </c>
      <c r="BJ1421" s="8">
        <v>1</v>
      </c>
      <c r="BK1421" s="8">
        <v>0</v>
      </c>
      <c r="BL1421" s="8">
        <v>0</v>
      </c>
      <c r="BM1421" s="8">
        <v>0</v>
      </c>
      <c r="BN1421" s="8">
        <v>0</v>
      </c>
      <c r="BO1421" s="8">
        <v>0</v>
      </c>
      <c r="BP1421" s="8">
        <v>0</v>
      </c>
      <c r="BQ1421" s="43">
        <v>0</v>
      </c>
    </row>
    <row r="1422" spans="3:69" ht="20.100000000000001" customHeight="1">
      <c r="C1422" s="16">
        <v>69033101</v>
      </c>
      <c r="D1422" s="17" t="s">
        <v>1763</v>
      </c>
      <c r="E1422" s="16">
        <v>1</v>
      </c>
      <c r="F1422" s="16">
        <v>68000015</v>
      </c>
      <c r="G1422" s="16">
        <v>0</v>
      </c>
      <c r="H1422" s="15">
        <v>0</v>
      </c>
      <c r="I1422" s="16">
        <v>1</v>
      </c>
      <c r="J1422" s="16">
        <v>0</v>
      </c>
      <c r="K1422" s="16">
        <v>0</v>
      </c>
      <c r="L1422" s="16">
        <v>0</v>
      </c>
      <c r="M1422" s="16">
        <v>0</v>
      </c>
      <c r="N1422" s="16">
        <v>5</v>
      </c>
      <c r="O1422" s="16">
        <v>11</v>
      </c>
      <c r="P1422" s="16">
        <v>200001</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200001</v>
      </c>
      <c r="BA1422" s="15">
        <v>1</v>
      </c>
      <c r="BB1422" s="17" t="s">
        <v>1764</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69033102</v>
      </c>
      <c r="D1423" s="17" t="s">
        <v>1763</v>
      </c>
      <c r="E1423" s="16">
        <v>1</v>
      </c>
      <c r="F1423" s="16">
        <v>68000015</v>
      </c>
      <c r="G1423" s="16">
        <v>0</v>
      </c>
      <c r="H1423" s="15">
        <v>0</v>
      </c>
      <c r="I1423" s="16">
        <v>1</v>
      </c>
      <c r="J1423" s="16">
        <v>0</v>
      </c>
      <c r="K1423" s="16">
        <v>0</v>
      </c>
      <c r="L1423" s="16">
        <v>0</v>
      </c>
      <c r="M1423" s="16">
        <v>0</v>
      </c>
      <c r="N1423" s="16">
        <v>5</v>
      </c>
      <c r="O1423" s="16">
        <v>11</v>
      </c>
      <c r="P1423" s="16">
        <v>200002</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200002</v>
      </c>
      <c r="BA1423" s="15">
        <v>1</v>
      </c>
      <c r="BB1423" s="17" t="s">
        <v>1765</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69033103</v>
      </c>
      <c r="D1424" s="17" t="s">
        <v>1763</v>
      </c>
      <c r="E1424" s="16">
        <v>1</v>
      </c>
      <c r="F1424" s="16">
        <v>68000015</v>
      </c>
      <c r="G1424" s="16">
        <v>0</v>
      </c>
      <c r="H1424" s="15">
        <v>0</v>
      </c>
      <c r="I1424" s="16">
        <v>1</v>
      </c>
      <c r="J1424" s="16">
        <v>0</v>
      </c>
      <c r="K1424" s="16">
        <v>0</v>
      </c>
      <c r="L1424" s="16">
        <v>0</v>
      </c>
      <c r="M1424" s="16">
        <v>0</v>
      </c>
      <c r="N1424" s="16">
        <v>5</v>
      </c>
      <c r="O1424" s="16">
        <v>11</v>
      </c>
      <c r="P1424" s="16">
        <v>200003</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200003</v>
      </c>
      <c r="BA1424" s="15">
        <v>1</v>
      </c>
      <c r="BB1424" s="17" t="s">
        <v>1766</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69033104</v>
      </c>
      <c r="D1425" s="17" t="s">
        <v>1763</v>
      </c>
      <c r="E1425" s="16">
        <v>1</v>
      </c>
      <c r="F1425" s="16">
        <v>68000015</v>
      </c>
      <c r="G1425" s="16">
        <v>0</v>
      </c>
      <c r="H1425" s="15">
        <v>0</v>
      </c>
      <c r="I1425" s="16">
        <v>1</v>
      </c>
      <c r="J1425" s="16">
        <v>0</v>
      </c>
      <c r="K1425" s="16">
        <v>0</v>
      </c>
      <c r="L1425" s="16">
        <v>0</v>
      </c>
      <c r="M1425" s="16">
        <v>0</v>
      </c>
      <c r="N1425" s="16">
        <v>5</v>
      </c>
      <c r="O1425" s="16">
        <v>11</v>
      </c>
      <c r="P1425" s="16">
        <v>200005</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200005</v>
      </c>
      <c r="BA1425" s="15">
        <v>1</v>
      </c>
      <c r="BB1425" s="17" t="s">
        <v>1767</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69033105</v>
      </c>
      <c r="D1426" s="17" t="s">
        <v>1763</v>
      </c>
      <c r="E1426" s="16">
        <v>1</v>
      </c>
      <c r="F1426" s="16">
        <v>68000015</v>
      </c>
      <c r="G1426" s="16">
        <v>0</v>
      </c>
      <c r="H1426" s="15">
        <v>0</v>
      </c>
      <c r="I1426" s="16">
        <v>1</v>
      </c>
      <c r="J1426" s="16">
        <v>0</v>
      </c>
      <c r="K1426" s="16">
        <v>0</v>
      </c>
      <c r="L1426" s="16">
        <v>0</v>
      </c>
      <c r="M1426" s="16">
        <v>0</v>
      </c>
      <c r="N1426" s="16">
        <v>5</v>
      </c>
      <c r="O1426" s="16">
        <v>11</v>
      </c>
      <c r="P1426" s="16">
        <v>200007</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200007</v>
      </c>
      <c r="BA1426" s="15">
        <v>1</v>
      </c>
      <c r="BB1426" s="17" t="s">
        <v>1768</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69033106</v>
      </c>
      <c r="D1427" s="17" t="s">
        <v>1763</v>
      </c>
      <c r="E1427" s="16">
        <v>1</v>
      </c>
      <c r="F1427" s="16">
        <v>68000015</v>
      </c>
      <c r="G1427" s="16">
        <v>0</v>
      </c>
      <c r="H1427" s="15">
        <v>0</v>
      </c>
      <c r="I1427" s="16">
        <v>1</v>
      </c>
      <c r="J1427" s="16">
        <v>0</v>
      </c>
      <c r="K1427" s="16">
        <v>0</v>
      </c>
      <c r="L1427" s="16">
        <v>0</v>
      </c>
      <c r="M1427" s="16">
        <v>0</v>
      </c>
      <c r="N1427" s="16">
        <v>5</v>
      </c>
      <c r="O1427" s="16">
        <v>11</v>
      </c>
      <c r="P1427" s="16">
        <v>200008</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200008</v>
      </c>
      <c r="BA1427" s="15">
        <v>1</v>
      </c>
      <c r="BB1427" s="17" t="s">
        <v>1769</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69033201</v>
      </c>
      <c r="D1428" s="17" t="s">
        <v>1763</v>
      </c>
      <c r="E1428" s="16">
        <v>1</v>
      </c>
      <c r="F1428" s="16">
        <v>68000015</v>
      </c>
      <c r="G1428" s="16">
        <v>0</v>
      </c>
      <c r="H1428" s="15">
        <v>0</v>
      </c>
      <c r="I1428" s="16">
        <v>1</v>
      </c>
      <c r="J1428" s="16">
        <v>0</v>
      </c>
      <c r="K1428" s="16">
        <v>0</v>
      </c>
      <c r="L1428" s="16">
        <v>0</v>
      </c>
      <c r="M1428" s="16">
        <v>0</v>
      </c>
      <c r="N1428" s="16">
        <v>5</v>
      </c>
      <c r="O1428" s="16">
        <v>11</v>
      </c>
      <c r="P1428" s="16">
        <v>200002</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200014</v>
      </c>
      <c r="BA1428" s="15">
        <v>1</v>
      </c>
      <c r="BB1428" s="17" t="s">
        <v>1770</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69033202</v>
      </c>
      <c r="D1429" s="17" t="s">
        <v>1763</v>
      </c>
      <c r="E1429" s="16">
        <v>1</v>
      </c>
      <c r="F1429" s="16">
        <v>68000015</v>
      </c>
      <c r="G1429" s="16">
        <v>0</v>
      </c>
      <c r="H1429" s="15">
        <v>0</v>
      </c>
      <c r="I1429" s="16">
        <v>1</v>
      </c>
      <c r="J1429" s="16">
        <v>0</v>
      </c>
      <c r="K1429" s="16">
        <v>0</v>
      </c>
      <c r="L1429" s="16">
        <v>0</v>
      </c>
      <c r="M1429" s="16">
        <v>0</v>
      </c>
      <c r="N1429" s="16">
        <v>5</v>
      </c>
      <c r="O1429" s="16">
        <v>11</v>
      </c>
      <c r="P1429" s="16">
        <v>200005</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200013</v>
      </c>
      <c r="BA1429" s="15">
        <v>1</v>
      </c>
      <c r="BB1429" s="17" t="s">
        <v>1771</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69033203</v>
      </c>
      <c r="D1430" s="17" t="s">
        <v>1763</v>
      </c>
      <c r="E1430" s="16">
        <v>1</v>
      </c>
      <c r="F1430" s="16">
        <v>68000015</v>
      </c>
      <c r="G1430" s="16">
        <v>0</v>
      </c>
      <c r="H1430" s="15">
        <v>0</v>
      </c>
      <c r="I1430" s="16">
        <v>1</v>
      </c>
      <c r="J1430" s="16">
        <v>0</v>
      </c>
      <c r="K1430" s="16">
        <v>0</v>
      </c>
      <c r="L1430" s="16">
        <v>0</v>
      </c>
      <c r="M1430" s="16">
        <v>0</v>
      </c>
      <c r="N1430" s="16">
        <v>5</v>
      </c>
      <c r="O1430" s="16">
        <v>11</v>
      </c>
      <c r="P1430" s="16">
        <v>200007</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200007</v>
      </c>
      <c r="BA1430" s="15">
        <v>1</v>
      </c>
      <c r="BB1430" s="17" t="s">
        <v>1772</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69033204</v>
      </c>
      <c r="D1431" s="17" t="s">
        <v>1763</v>
      </c>
      <c r="E1431" s="16">
        <v>1</v>
      </c>
      <c r="F1431" s="16">
        <v>68000015</v>
      </c>
      <c r="G1431" s="16">
        <v>0</v>
      </c>
      <c r="H1431" s="15">
        <v>0</v>
      </c>
      <c r="I1431" s="16">
        <v>1</v>
      </c>
      <c r="J1431" s="16">
        <v>0</v>
      </c>
      <c r="K1431" s="16">
        <v>0</v>
      </c>
      <c r="L1431" s="16">
        <v>0</v>
      </c>
      <c r="M1431" s="16">
        <v>0</v>
      </c>
      <c r="N1431" s="16">
        <v>5</v>
      </c>
      <c r="O1431" s="16">
        <v>11</v>
      </c>
      <c r="P1431" s="16">
        <v>200010</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200010</v>
      </c>
      <c r="BA1431" s="15">
        <v>1</v>
      </c>
      <c r="BB1431" s="17" t="s">
        <v>1773</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69033205</v>
      </c>
      <c r="D1432" s="17" t="s">
        <v>1763</v>
      </c>
      <c r="E1432" s="16">
        <v>1</v>
      </c>
      <c r="F1432" s="16">
        <v>68000015</v>
      </c>
      <c r="G1432" s="16">
        <v>0</v>
      </c>
      <c r="H1432" s="15">
        <v>0</v>
      </c>
      <c r="I1432" s="16">
        <v>1</v>
      </c>
      <c r="J1432" s="16">
        <v>0</v>
      </c>
      <c r="K1432" s="16">
        <v>0</v>
      </c>
      <c r="L1432" s="16">
        <v>0</v>
      </c>
      <c r="M1432" s="16">
        <v>0</v>
      </c>
      <c r="N1432" s="16">
        <v>5</v>
      </c>
      <c r="O1432" s="16">
        <v>11</v>
      </c>
      <c r="P1432" s="16">
        <v>200011</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200011</v>
      </c>
      <c r="BA1432" s="15">
        <v>1</v>
      </c>
      <c r="BB1432" s="17" t="s">
        <v>1774</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69033206</v>
      </c>
      <c r="D1433" s="17" t="s">
        <v>1763</v>
      </c>
      <c r="E1433" s="16">
        <v>1</v>
      </c>
      <c r="F1433" s="16">
        <v>68000015</v>
      </c>
      <c r="G1433" s="16">
        <v>0</v>
      </c>
      <c r="H1433" s="15">
        <v>0</v>
      </c>
      <c r="I1433" s="16">
        <v>1</v>
      </c>
      <c r="J1433" s="16">
        <v>0</v>
      </c>
      <c r="K1433" s="16">
        <v>0</v>
      </c>
      <c r="L1433" s="16">
        <v>0</v>
      </c>
      <c r="M1433" s="16">
        <v>0</v>
      </c>
      <c r="N1433" s="16">
        <v>5</v>
      </c>
      <c r="O1433" s="16">
        <v>11</v>
      </c>
      <c r="P1433" s="16">
        <v>200012</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160</v>
      </c>
      <c r="AZ1433" s="16">
        <v>200012</v>
      </c>
      <c r="BA1433" s="15">
        <v>1</v>
      </c>
      <c r="BB1433" s="17" t="s">
        <v>1775</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69041001</v>
      </c>
      <c r="D1434" s="17" t="s">
        <v>1776</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1777</v>
      </c>
      <c r="AZ1434" s="15">
        <v>0</v>
      </c>
      <c r="BA1434" s="15">
        <v>1</v>
      </c>
      <c r="BB1434" s="237" t="s">
        <v>1778</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69041002</v>
      </c>
      <c r="D1435" s="17" t="s">
        <v>1779</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1780</v>
      </c>
      <c r="AZ1435" s="15">
        <v>0</v>
      </c>
      <c r="BA1435" s="15">
        <v>1</v>
      </c>
      <c r="BB1435" s="237" t="s">
        <v>1781</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69041003</v>
      </c>
      <c r="D1436" s="17" t="s">
        <v>1782</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1783</v>
      </c>
      <c r="AZ1436" s="15">
        <v>0</v>
      </c>
      <c r="BA1436" s="15">
        <v>1</v>
      </c>
      <c r="BB1436" s="237" t="s">
        <v>1784</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69041004</v>
      </c>
      <c r="D1437" s="17" t="s">
        <v>1785</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1786</v>
      </c>
      <c r="AZ1437" s="15">
        <v>0</v>
      </c>
      <c r="BA1437" s="15">
        <v>1</v>
      </c>
      <c r="BB1437" s="237" t="s">
        <v>1787</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69041005</v>
      </c>
      <c r="D1438" s="17" t="s">
        <v>1788</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1789</v>
      </c>
      <c r="AZ1438" s="15">
        <v>0</v>
      </c>
      <c r="BA1438" s="15">
        <v>1</v>
      </c>
      <c r="BB1438" s="237" t="s">
        <v>1790</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69041006</v>
      </c>
      <c r="D1439" s="17" t="s">
        <v>1791</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7" t="s">
        <v>1792</v>
      </c>
      <c r="AZ1439" s="15">
        <v>0</v>
      </c>
      <c r="BA1439" s="15">
        <v>1</v>
      </c>
      <c r="BB1439" s="237" t="s">
        <v>1793</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69041007</v>
      </c>
      <c r="D1440" s="17" t="s">
        <v>1794</v>
      </c>
      <c r="E1440" s="16">
        <v>1</v>
      </c>
      <c r="F1440" s="16">
        <v>68000015</v>
      </c>
      <c r="G1440" s="16">
        <v>0</v>
      </c>
      <c r="H1440" s="15">
        <v>0</v>
      </c>
      <c r="I1440" s="16">
        <v>1</v>
      </c>
      <c r="J1440" s="16">
        <v>0</v>
      </c>
      <c r="K1440" s="16">
        <v>0</v>
      </c>
      <c r="L1440" s="16">
        <v>0</v>
      </c>
      <c r="M1440" s="16">
        <v>0</v>
      </c>
      <c r="N1440" s="16">
        <v>8</v>
      </c>
      <c r="O1440" s="16">
        <v>0</v>
      </c>
      <c r="P1440" s="16">
        <v>0</v>
      </c>
      <c r="Q1440" s="16">
        <v>0</v>
      </c>
      <c r="R1440" s="8">
        <v>0</v>
      </c>
      <c r="S1440" s="15">
        <v>0</v>
      </c>
      <c r="T1440" s="13">
        <v>1</v>
      </c>
      <c r="U1440" s="16">
        <v>2</v>
      </c>
      <c r="V1440" s="16">
        <v>0</v>
      </c>
      <c r="W1440" s="16">
        <v>0</v>
      </c>
      <c r="X1440" s="16">
        <v>0</v>
      </c>
      <c r="Y1440" s="16">
        <v>0</v>
      </c>
      <c r="Z1440" s="16">
        <v>0</v>
      </c>
      <c r="AA1440" s="16">
        <v>0</v>
      </c>
      <c r="AB1440" s="16">
        <v>1</v>
      </c>
      <c r="AC1440" s="16">
        <v>0</v>
      </c>
      <c r="AD1440" s="16">
        <v>18</v>
      </c>
      <c r="AE1440" s="16">
        <v>0</v>
      </c>
      <c r="AF1440" s="16">
        <v>0</v>
      </c>
      <c r="AG1440" s="8">
        <v>2</v>
      </c>
      <c r="AH1440" s="8">
        <v>0</v>
      </c>
      <c r="AI1440" s="8">
        <v>0</v>
      </c>
      <c r="AJ1440" s="8">
        <v>0</v>
      </c>
      <c r="AK1440" s="16">
        <v>0</v>
      </c>
      <c r="AL1440" s="16">
        <v>0</v>
      </c>
      <c r="AM1440" s="16">
        <v>0</v>
      </c>
      <c r="AN1440" s="16">
        <v>0</v>
      </c>
      <c r="AO1440" s="16">
        <v>1000</v>
      </c>
      <c r="AP1440" s="16">
        <v>0</v>
      </c>
      <c r="AQ1440" s="16">
        <v>0</v>
      </c>
      <c r="AR1440" s="8"/>
      <c r="AS1440" s="16" t="s">
        <v>160</v>
      </c>
      <c r="AT1440" s="17" t="s">
        <v>161</v>
      </c>
      <c r="AU1440" s="16">
        <v>0</v>
      </c>
      <c r="AV1440" s="16">
        <v>0</v>
      </c>
      <c r="AW1440" s="16">
        <v>0</v>
      </c>
      <c r="AX1440" s="17" t="s">
        <v>162</v>
      </c>
      <c r="AY1440" s="13" t="s">
        <v>1489</v>
      </c>
      <c r="AZ1440" s="15">
        <v>0</v>
      </c>
      <c r="BA1440" s="15">
        <v>1</v>
      </c>
      <c r="BB1440" s="237" t="s">
        <v>1490</v>
      </c>
      <c r="BC1440" s="16">
        <v>0</v>
      </c>
      <c r="BD1440" s="13">
        <v>0</v>
      </c>
      <c r="BE1440" s="16">
        <v>0</v>
      </c>
      <c r="BF1440" s="16">
        <v>0</v>
      </c>
      <c r="BG1440" s="16">
        <v>0</v>
      </c>
      <c r="BH1440" s="16">
        <v>0</v>
      </c>
      <c r="BI1440" s="11">
        <v>0</v>
      </c>
      <c r="BJ1440" s="8">
        <v>0</v>
      </c>
      <c r="BK1440" s="8">
        <v>0</v>
      </c>
      <c r="BL1440" s="8">
        <v>0</v>
      </c>
      <c r="BM1440" s="8">
        <v>0</v>
      </c>
      <c r="BN1440" s="8">
        <v>0</v>
      </c>
      <c r="BO1440" s="8">
        <v>0</v>
      </c>
      <c r="BP1440" s="8">
        <v>0</v>
      </c>
      <c r="BQ1440" s="43">
        <v>0</v>
      </c>
    </row>
    <row r="1441" spans="3:69" ht="20.100000000000001" customHeight="1">
      <c r="C1441" s="16">
        <v>69051001</v>
      </c>
      <c r="D1441" s="219" t="s">
        <v>389</v>
      </c>
      <c r="E1441" s="220">
        <v>1</v>
      </c>
      <c r="F1441" s="220">
        <v>61011101</v>
      </c>
      <c r="G1441" s="221">
        <v>0</v>
      </c>
      <c r="H1441" s="221">
        <v>0</v>
      </c>
      <c r="I1441" s="220">
        <v>1</v>
      </c>
      <c r="J1441" s="220">
        <v>0</v>
      </c>
      <c r="K1441" s="221">
        <v>0</v>
      </c>
      <c r="L1441" s="221">
        <v>0</v>
      </c>
      <c r="M1441" s="221" t="s">
        <v>1795</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1796</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69051002</v>
      </c>
      <c r="D1442" s="219" t="s">
        <v>349</v>
      </c>
      <c r="E1442" s="220">
        <v>1</v>
      </c>
      <c r="F1442" s="220">
        <v>61011201</v>
      </c>
      <c r="G1442" s="221">
        <v>0</v>
      </c>
      <c r="H1442" s="221">
        <v>0</v>
      </c>
      <c r="I1442" s="220">
        <v>1</v>
      </c>
      <c r="J1442" s="220">
        <v>0</v>
      </c>
      <c r="K1442" s="221">
        <v>0</v>
      </c>
      <c r="L1442" s="221">
        <v>0</v>
      </c>
      <c r="M1442" s="221" t="s">
        <v>1797</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1798</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69051003</v>
      </c>
      <c r="D1443" s="219" t="s">
        <v>848</v>
      </c>
      <c r="E1443" s="220">
        <v>1</v>
      </c>
      <c r="F1443" s="220">
        <v>61011301</v>
      </c>
      <c r="G1443" s="221">
        <v>0</v>
      </c>
      <c r="H1443" s="221">
        <v>0</v>
      </c>
      <c r="I1443" s="220">
        <v>1</v>
      </c>
      <c r="J1443" s="220">
        <v>0</v>
      </c>
      <c r="K1443" s="221">
        <v>0</v>
      </c>
      <c r="L1443" s="221">
        <v>0</v>
      </c>
      <c r="M1443" s="221" t="s">
        <v>1799</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1800</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69051011</v>
      </c>
      <c r="D1444" s="219" t="s">
        <v>1801</v>
      </c>
      <c r="E1444" s="220">
        <v>1</v>
      </c>
      <c r="F1444" s="220">
        <v>61021401</v>
      </c>
      <c r="G1444" s="221">
        <v>0</v>
      </c>
      <c r="H1444" s="221">
        <v>0</v>
      </c>
      <c r="I1444" s="220">
        <v>1</v>
      </c>
      <c r="J1444" s="220">
        <v>0</v>
      </c>
      <c r="K1444" s="221">
        <v>0</v>
      </c>
      <c r="L1444" s="221">
        <v>0</v>
      </c>
      <c r="M1444" s="221" t="s">
        <v>1593</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1592</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69051012</v>
      </c>
      <c r="D1445" s="219" t="s">
        <v>1802</v>
      </c>
      <c r="E1445" s="220">
        <v>1</v>
      </c>
      <c r="F1445" s="220">
        <v>61021201</v>
      </c>
      <c r="G1445" s="221">
        <v>0</v>
      </c>
      <c r="H1445" s="221">
        <v>0</v>
      </c>
      <c r="I1445" s="220">
        <v>1</v>
      </c>
      <c r="J1445" s="220">
        <v>0</v>
      </c>
      <c r="K1445" s="221">
        <v>0</v>
      </c>
      <c r="L1445" s="221">
        <v>0</v>
      </c>
      <c r="M1445" s="221" t="s">
        <v>1595</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1594</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69051013</v>
      </c>
      <c r="D1446" s="219" t="s">
        <v>1803</v>
      </c>
      <c r="E1446" s="220">
        <v>1</v>
      </c>
      <c r="F1446" s="220">
        <v>61021301</v>
      </c>
      <c r="G1446" s="221">
        <v>0</v>
      </c>
      <c r="H1446" s="221">
        <v>0</v>
      </c>
      <c r="I1446" s="220">
        <v>1</v>
      </c>
      <c r="J1446" s="220">
        <v>0</v>
      </c>
      <c r="K1446" s="221">
        <v>0</v>
      </c>
      <c r="L1446" s="221">
        <v>0</v>
      </c>
      <c r="M1446" s="221" t="s">
        <v>1597</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1596</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69051014</v>
      </c>
      <c r="D1447" s="219" t="s">
        <v>1804</v>
      </c>
      <c r="E1447" s="220">
        <v>1</v>
      </c>
      <c r="F1447" s="220">
        <v>61021402</v>
      </c>
      <c r="G1447" s="221">
        <v>0</v>
      </c>
      <c r="H1447" s="221">
        <v>0</v>
      </c>
      <c r="I1447" s="220">
        <v>1</v>
      </c>
      <c r="J1447" s="220">
        <v>0</v>
      </c>
      <c r="K1447" s="221">
        <v>0</v>
      </c>
      <c r="L1447" s="221">
        <v>0</v>
      </c>
      <c r="M1447" s="221" t="s">
        <v>1599</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1598</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69051021</v>
      </c>
      <c r="D1448" s="219" t="s">
        <v>1805</v>
      </c>
      <c r="E1448" s="220">
        <v>1</v>
      </c>
      <c r="F1448" s="220">
        <v>61022101</v>
      </c>
      <c r="G1448" s="221">
        <v>0</v>
      </c>
      <c r="H1448" s="221">
        <v>0</v>
      </c>
      <c r="I1448" s="220">
        <v>1</v>
      </c>
      <c r="J1448" s="220">
        <v>0</v>
      </c>
      <c r="K1448" s="221">
        <v>0</v>
      </c>
      <c r="L1448" s="221">
        <v>0</v>
      </c>
      <c r="M1448" s="221" t="s">
        <v>1601</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1600</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69051022</v>
      </c>
      <c r="D1449" s="219" t="s">
        <v>1806</v>
      </c>
      <c r="E1449" s="220">
        <v>1</v>
      </c>
      <c r="F1449" s="220">
        <v>61022201</v>
      </c>
      <c r="G1449" s="221">
        <v>0</v>
      </c>
      <c r="H1449" s="221">
        <v>0</v>
      </c>
      <c r="I1449" s="220">
        <v>1</v>
      </c>
      <c r="J1449" s="220">
        <v>0</v>
      </c>
      <c r="K1449" s="221">
        <v>0</v>
      </c>
      <c r="L1449" s="221">
        <v>0</v>
      </c>
      <c r="M1449" s="221" t="s">
        <v>1603</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1602</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69051023</v>
      </c>
      <c r="D1450" s="219" t="s">
        <v>1807</v>
      </c>
      <c r="E1450" s="220">
        <v>1</v>
      </c>
      <c r="F1450" s="220">
        <v>61022301</v>
      </c>
      <c r="G1450" s="221">
        <v>0</v>
      </c>
      <c r="H1450" s="221">
        <v>0</v>
      </c>
      <c r="I1450" s="220">
        <v>1</v>
      </c>
      <c r="J1450" s="220">
        <v>0</v>
      </c>
      <c r="K1450" s="221">
        <v>0</v>
      </c>
      <c r="L1450" s="221">
        <v>0</v>
      </c>
      <c r="M1450" s="221" t="s">
        <v>1605</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1604</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69051024</v>
      </c>
      <c r="D1451" s="219" t="s">
        <v>1808</v>
      </c>
      <c r="E1451" s="220">
        <v>1</v>
      </c>
      <c r="F1451" s="220">
        <v>61022401</v>
      </c>
      <c r="G1451" s="221">
        <v>0</v>
      </c>
      <c r="H1451" s="221">
        <v>0</v>
      </c>
      <c r="I1451" s="220">
        <v>1</v>
      </c>
      <c r="J1451" s="220">
        <v>0</v>
      </c>
      <c r="K1451" s="221">
        <v>0</v>
      </c>
      <c r="L1451" s="221">
        <v>0</v>
      </c>
      <c r="M1451" s="221" t="s">
        <v>1607</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1606</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69051031</v>
      </c>
      <c r="D1452" s="219" t="s">
        <v>1809</v>
      </c>
      <c r="E1452" s="220">
        <v>1</v>
      </c>
      <c r="F1452" s="220">
        <v>61023101</v>
      </c>
      <c r="G1452" s="221">
        <v>0</v>
      </c>
      <c r="H1452" s="221">
        <v>0</v>
      </c>
      <c r="I1452" s="220">
        <v>1</v>
      </c>
      <c r="J1452" s="220">
        <v>0</v>
      </c>
      <c r="K1452" s="221">
        <v>0</v>
      </c>
      <c r="L1452" s="221">
        <v>0</v>
      </c>
      <c r="M1452" s="221" t="s">
        <v>1609</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1608</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69051032</v>
      </c>
      <c r="D1453" s="219" t="s">
        <v>1810</v>
      </c>
      <c r="E1453" s="220">
        <v>1</v>
      </c>
      <c r="F1453" s="220">
        <v>61023201</v>
      </c>
      <c r="G1453" s="221">
        <v>0</v>
      </c>
      <c r="H1453" s="221">
        <v>0</v>
      </c>
      <c r="I1453" s="220">
        <v>1</v>
      </c>
      <c r="J1453" s="220">
        <v>0</v>
      </c>
      <c r="K1453" s="221">
        <v>0</v>
      </c>
      <c r="L1453" s="221">
        <v>0</v>
      </c>
      <c r="M1453" s="221" t="s">
        <v>1611</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1610</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69051033</v>
      </c>
      <c r="D1454" s="219" t="s">
        <v>1811</v>
      </c>
      <c r="E1454" s="220">
        <v>1</v>
      </c>
      <c r="F1454" s="220">
        <v>61023301</v>
      </c>
      <c r="G1454" s="221">
        <v>0</v>
      </c>
      <c r="H1454" s="221">
        <v>0</v>
      </c>
      <c r="I1454" s="220">
        <v>1</v>
      </c>
      <c r="J1454" s="220">
        <v>0</v>
      </c>
      <c r="K1454" s="221">
        <v>0</v>
      </c>
      <c r="L1454" s="221">
        <v>0</v>
      </c>
      <c r="M1454" s="221" t="s">
        <v>1613</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1612</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69051034</v>
      </c>
      <c r="D1455" s="219" t="s">
        <v>1812</v>
      </c>
      <c r="E1455" s="220">
        <v>1</v>
      </c>
      <c r="F1455" s="220">
        <v>61023401</v>
      </c>
      <c r="G1455" s="221">
        <v>0</v>
      </c>
      <c r="H1455" s="221">
        <v>0</v>
      </c>
      <c r="I1455" s="220">
        <v>1</v>
      </c>
      <c r="J1455" s="220">
        <v>0</v>
      </c>
      <c r="K1455" s="221">
        <v>0</v>
      </c>
      <c r="L1455" s="221">
        <v>0</v>
      </c>
      <c r="M1455" s="221" t="s">
        <v>1615</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1614</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69052001</v>
      </c>
      <c r="D1456" s="219" t="s">
        <v>1813</v>
      </c>
      <c r="E1456" s="220">
        <v>1</v>
      </c>
      <c r="F1456" s="220">
        <v>62011101</v>
      </c>
      <c r="G1456" s="221">
        <v>0</v>
      </c>
      <c r="H1456" s="221">
        <v>0</v>
      </c>
      <c r="I1456" s="220">
        <v>1</v>
      </c>
      <c r="J1456" s="220">
        <v>0</v>
      </c>
      <c r="K1456" s="221">
        <v>0</v>
      </c>
      <c r="L1456" s="221">
        <v>0</v>
      </c>
      <c r="M1456" s="221" t="s">
        <v>1814</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1815</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69052002</v>
      </c>
      <c r="D1457" s="219" t="s">
        <v>1816</v>
      </c>
      <c r="E1457" s="220">
        <v>1</v>
      </c>
      <c r="F1457" s="220">
        <v>62011201</v>
      </c>
      <c r="G1457" s="221">
        <v>0</v>
      </c>
      <c r="H1457" s="221">
        <v>0</v>
      </c>
      <c r="I1457" s="220">
        <v>1</v>
      </c>
      <c r="J1457" s="220">
        <v>0</v>
      </c>
      <c r="K1457" s="221">
        <v>0</v>
      </c>
      <c r="L1457" s="221">
        <v>0</v>
      </c>
      <c r="M1457" s="221" t="s">
        <v>1817</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1818</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69052003</v>
      </c>
      <c r="D1458" s="219" t="s">
        <v>1819</v>
      </c>
      <c r="E1458" s="220">
        <v>1</v>
      </c>
      <c r="F1458" s="220">
        <v>62011301</v>
      </c>
      <c r="G1458" s="221">
        <v>0</v>
      </c>
      <c r="H1458" s="221">
        <v>0</v>
      </c>
      <c r="I1458" s="220">
        <v>1</v>
      </c>
      <c r="J1458" s="220">
        <v>0</v>
      </c>
      <c r="K1458" s="221">
        <v>0</v>
      </c>
      <c r="L1458" s="221">
        <v>0</v>
      </c>
      <c r="M1458" s="221" t="s">
        <v>1820</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1821</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69052011</v>
      </c>
      <c r="D1459" s="219" t="s">
        <v>1822</v>
      </c>
      <c r="E1459" s="220">
        <v>1</v>
      </c>
      <c r="F1459" s="220">
        <v>61021101</v>
      </c>
      <c r="G1459" s="221">
        <v>0</v>
      </c>
      <c r="H1459" s="221">
        <v>0</v>
      </c>
      <c r="I1459" s="220">
        <v>1</v>
      </c>
      <c r="J1459" s="220">
        <v>0</v>
      </c>
      <c r="K1459" s="221">
        <v>0</v>
      </c>
      <c r="L1459" s="221">
        <v>0</v>
      </c>
      <c r="M1459" s="221" t="s">
        <v>1626</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1625</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69052012</v>
      </c>
      <c r="D1460" s="219" t="s">
        <v>1823</v>
      </c>
      <c r="E1460" s="220">
        <v>1</v>
      </c>
      <c r="F1460" s="220">
        <v>62021301</v>
      </c>
      <c r="G1460" s="221">
        <v>0</v>
      </c>
      <c r="H1460" s="221">
        <v>0</v>
      </c>
      <c r="I1460" s="220">
        <v>1</v>
      </c>
      <c r="J1460" s="220">
        <v>0</v>
      </c>
      <c r="K1460" s="221">
        <v>0</v>
      </c>
      <c r="L1460" s="221">
        <v>0</v>
      </c>
      <c r="M1460" s="221" t="s">
        <v>1628</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1627</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69052013</v>
      </c>
      <c r="D1461" s="219" t="s">
        <v>1824</v>
      </c>
      <c r="E1461" s="220">
        <v>1</v>
      </c>
      <c r="F1461" s="220">
        <v>62021401</v>
      </c>
      <c r="G1461" s="221">
        <v>0</v>
      </c>
      <c r="H1461" s="221">
        <v>0</v>
      </c>
      <c r="I1461" s="220">
        <v>1</v>
      </c>
      <c r="J1461" s="220">
        <v>0</v>
      </c>
      <c r="K1461" s="221">
        <v>0</v>
      </c>
      <c r="L1461" s="221">
        <v>0</v>
      </c>
      <c r="M1461" s="221" t="s">
        <v>1630</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1629</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69052014</v>
      </c>
      <c r="D1462" s="219" t="s">
        <v>1825</v>
      </c>
      <c r="E1462" s="220">
        <v>1</v>
      </c>
      <c r="F1462" s="220">
        <v>62021501</v>
      </c>
      <c r="G1462" s="221">
        <v>0</v>
      </c>
      <c r="H1462" s="221">
        <v>0</v>
      </c>
      <c r="I1462" s="220">
        <v>1</v>
      </c>
      <c r="J1462" s="220">
        <v>0</v>
      </c>
      <c r="K1462" s="221">
        <v>0</v>
      </c>
      <c r="L1462" s="221">
        <v>0</v>
      </c>
      <c r="M1462" s="221" t="s">
        <v>1632</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1631</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69052021</v>
      </c>
      <c r="D1463" s="219" t="s">
        <v>1826</v>
      </c>
      <c r="E1463" s="220">
        <v>1</v>
      </c>
      <c r="F1463" s="220">
        <v>62022101</v>
      </c>
      <c r="G1463" s="221">
        <v>0</v>
      </c>
      <c r="H1463" s="221">
        <v>0</v>
      </c>
      <c r="I1463" s="220">
        <v>1</v>
      </c>
      <c r="J1463" s="220">
        <v>0</v>
      </c>
      <c r="K1463" s="221">
        <v>0</v>
      </c>
      <c r="L1463" s="221">
        <v>0</v>
      </c>
      <c r="M1463" s="221" t="s">
        <v>1634</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1633</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69052022</v>
      </c>
      <c r="D1464" s="219" t="s">
        <v>1827</v>
      </c>
      <c r="E1464" s="220">
        <v>1</v>
      </c>
      <c r="F1464" s="220">
        <v>62022201</v>
      </c>
      <c r="G1464" s="221">
        <v>0</v>
      </c>
      <c r="H1464" s="221">
        <v>0</v>
      </c>
      <c r="I1464" s="220">
        <v>1</v>
      </c>
      <c r="J1464" s="220">
        <v>0</v>
      </c>
      <c r="K1464" s="221">
        <v>0</v>
      </c>
      <c r="L1464" s="221">
        <v>0</v>
      </c>
      <c r="M1464" s="221" t="s">
        <v>1636</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1635</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69052023</v>
      </c>
      <c r="D1465" s="219" t="s">
        <v>1828</v>
      </c>
      <c r="E1465" s="220">
        <v>1</v>
      </c>
      <c r="F1465" s="220">
        <v>62022301</v>
      </c>
      <c r="G1465" s="221">
        <v>0</v>
      </c>
      <c r="H1465" s="221">
        <v>0</v>
      </c>
      <c r="I1465" s="220">
        <v>1</v>
      </c>
      <c r="J1465" s="220">
        <v>0</v>
      </c>
      <c r="K1465" s="221">
        <v>0</v>
      </c>
      <c r="L1465" s="221">
        <v>0</v>
      </c>
      <c r="M1465" s="221" t="s">
        <v>1638</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1637</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69052024</v>
      </c>
      <c r="D1466" s="219" t="s">
        <v>1829</v>
      </c>
      <c r="E1466" s="220">
        <v>1</v>
      </c>
      <c r="F1466" s="220">
        <v>62022401</v>
      </c>
      <c r="G1466" s="221">
        <v>0</v>
      </c>
      <c r="H1466" s="221">
        <v>0</v>
      </c>
      <c r="I1466" s="220">
        <v>1</v>
      </c>
      <c r="J1466" s="220">
        <v>0</v>
      </c>
      <c r="K1466" s="221">
        <v>0</v>
      </c>
      <c r="L1466" s="221">
        <v>0</v>
      </c>
      <c r="M1466" s="221" t="s">
        <v>1640</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1639</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69052031</v>
      </c>
      <c r="D1467" s="219" t="s">
        <v>1830</v>
      </c>
      <c r="E1467" s="220">
        <v>1</v>
      </c>
      <c r="F1467" s="220">
        <v>62021101</v>
      </c>
      <c r="G1467" s="221">
        <v>0</v>
      </c>
      <c r="H1467" s="221">
        <v>0</v>
      </c>
      <c r="I1467" s="220">
        <v>1</v>
      </c>
      <c r="J1467" s="220">
        <v>0</v>
      </c>
      <c r="K1467" s="221">
        <v>0</v>
      </c>
      <c r="L1467" s="221">
        <v>0</v>
      </c>
      <c r="M1467" s="221" t="s">
        <v>1642</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1641</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69052032</v>
      </c>
      <c r="D1468" s="219" t="s">
        <v>1831</v>
      </c>
      <c r="E1468" s="220">
        <v>1</v>
      </c>
      <c r="F1468" s="220">
        <v>62023201</v>
      </c>
      <c r="G1468" s="221">
        <v>0</v>
      </c>
      <c r="H1468" s="221">
        <v>0</v>
      </c>
      <c r="I1468" s="220">
        <v>1</v>
      </c>
      <c r="J1468" s="220">
        <v>0</v>
      </c>
      <c r="K1468" s="221">
        <v>0</v>
      </c>
      <c r="L1468" s="221">
        <v>0</v>
      </c>
      <c r="M1468" s="221" t="s">
        <v>1644</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1643</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69052033</v>
      </c>
      <c r="D1469" s="219" t="s">
        <v>1832</v>
      </c>
      <c r="E1469" s="220">
        <v>1</v>
      </c>
      <c r="F1469" s="220">
        <v>62023301</v>
      </c>
      <c r="G1469" s="221">
        <v>0</v>
      </c>
      <c r="H1469" s="221">
        <v>0</v>
      </c>
      <c r="I1469" s="220">
        <v>1</v>
      </c>
      <c r="J1469" s="220">
        <v>0</v>
      </c>
      <c r="K1469" s="221">
        <v>0</v>
      </c>
      <c r="L1469" s="221">
        <v>0</v>
      </c>
      <c r="M1469" s="221" t="s">
        <v>1646</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1645</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6">
        <v>69052034</v>
      </c>
      <c r="D1470" s="219" t="s">
        <v>1833</v>
      </c>
      <c r="E1470" s="220">
        <v>1</v>
      </c>
      <c r="F1470" s="220">
        <v>62023401</v>
      </c>
      <c r="G1470" s="221">
        <v>0</v>
      </c>
      <c r="H1470" s="221">
        <v>0</v>
      </c>
      <c r="I1470" s="220">
        <v>1</v>
      </c>
      <c r="J1470" s="220">
        <v>0</v>
      </c>
      <c r="K1470" s="221">
        <v>0</v>
      </c>
      <c r="L1470" s="221">
        <v>0</v>
      </c>
      <c r="M1470" s="221" t="s">
        <v>1648</v>
      </c>
      <c r="N1470" s="221">
        <v>3</v>
      </c>
      <c r="O1470" s="221">
        <v>0</v>
      </c>
      <c r="P1470" s="221">
        <v>0</v>
      </c>
      <c r="Q1470" s="221">
        <v>0</v>
      </c>
      <c r="R1470" s="8">
        <v>0</v>
      </c>
      <c r="S1470" s="221">
        <v>0</v>
      </c>
      <c r="T1470" s="13">
        <v>1</v>
      </c>
      <c r="U1470" s="221">
        <v>0</v>
      </c>
      <c r="V1470" s="221">
        <v>0</v>
      </c>
      <c r="W1470" s="221">
        <v>0</v>
      </c>
      <c r="X1470" s="221">
        <v>0</v>
      </c>
      <c r="Y1470" s="221">
        <v>0</v>
      </c>
      <c r="Z1470" s="221">
        <v>0</v>
      </c>
      <c r="AA1470" s="221">
        <v>0</v>
      </c>
      <c r="AB1470" s="220">
        <v>0</v>
      </c>
      <c r="AC1470" s="221">
        <v>0</v>
      </c>
      <c r="AD1470" s="221">
        <v>0</v>
      </c>
      <c r="AE1470" s="221">
        <v>0</v>
      </c>
      <c r="AF1470" s="221">
        <v>0</v>
      </c>
      <c r="AG1470" s="221">
        <v>0</v>
      </c>
      <c r="AH1470" s="221">
        <v>0</v>
      </c>
      <c r="AI1470" s="8">
        <v>0</v>
      </c>
      <c r="AJ1470" s="221">
        <v>0</v>
      </c>
      <c r="AK1470" s="221">
        <v>0</v>
      </c>
      <c r="AL1470" s="221">
        <v>0</v>
      </c>
      <c r="AM1470" s="221">
        <v>0</v>
      </c>
      <c r="AN1470" s="221">
        <v>0</v>
      </c>
      <c r="AO1470" s="221">
        <v>0</v>
      </c>
      <c r="AP1470" s="221">
        <v>0</v>
      </c>
      <c r="AQ1470" s="221">
        <v>0</v>
      </c>
      <c r="AR1470" s="227">
        <v>0</v>
      </c>
      <c r="AS1470" s="221">
        <v>0</v>
      </c>
      <c r="AT1470" s="219">
        <v>0</v>
      </c>
      <c r="AU1470" s="221">
        <v>0</v>
      </c>
      <c r="AV1470" s="221">
        <v>0</v>
      </c>
      <c r="AW1470" s="221">
        <v>0</v>
      </c>
      <c r="AX1470" s="9" t="s">
        <v>162</v>
      </c>
      <c r="AY1470" s="221">
        <v>0</v>
      </c>
      <c r="AZ1470" s="231">
        <v>0</v>
      </c>
      <c r="BA1470" s="15">
        <v>1</v>
      </c>
      <c r="BB1470" s="219" t="s">
        <v>1647</v>
      </c>
      <c r="BC1470" s="221">
        <v>0</v>
      </c>
      <c r="BD1470" s="232">
        <v>0</v>
      </c>
      <c r="BE1470" s="8">
        <v>0</v>
      </c>
      <c r="BF1470" s="221">
        <v>0</v>
      </c>
      <c r="BG1470" s="221">
        <v>0</v>
      </c>
      <c r="BH1470" s="221">
        <v>0</v>
      </c>
      <c r="BI1470" s="11">
        <v>0</v>
      </c>
      <c r="BJ1470" s="8">
        <v>0</v>
      </c>
      <c r="BK1470" s="8">
        <v>0</v>
      </c>
      <c r="BL1470" s="8">
        <v>0</v>
      </c>
      <c r="BM1470" s="8">
        <v>0</v>
      </c>
      <c r="BN1470" s="8">
        <v>0</v>
      </c>
      <c r="BO1470" s="8">
        <v>0</v>
      </c>
      <c r="BP1470" s="8">
        <v>0</v>
      </c>
      <c r="BQ1470" s="43">
        <v>0</v>
      </c>
    </row>
    <row r="1471" spans="3:69" ht="20.100000000000001" customHeight="1">
      <c r="C1471" s="158">
        <v>69053001</v>
      </c>
      <c r="D1471" s="238" t="s">
        <v>853</v>
      </c>
      <c r="E1471" s="239">
        <v>1</v>
      </c>
      <c r="F1471" s="239">
        <v>62011101</v>
      </c>
      <c r="G1471" s="240">
        <v>0</v>
      </c>
      <c r="H1471" s="240">
        <v>0</v>
      </c>
      <c r="I1471" s="239">
        <v>1</v>
      </c>
      <c r="J1471" s="239">
        <v>0</v>
      </c>
      <c r="K1471" s="240">
        <v>0</v>
      </c>
      <c r="L1471" s="240">
        <v>0</v>
      </c>
      <c r="M1471" s="240" t="s">
        <v>1834</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1835</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69053002</v>
      </c>
      <c r="D1472" s="238" t="s">
        <v>855</v>
      </c>
      <c r="E1472" s="239">
        <v>1</v>
      </c>
      <c r="F1472" s="239">
        <v>62011201</v>
      </c>
      <c r="G1472" s="240">
        <v>0</v>
      </c>
      <c r="H1472" s="240">
        <v>0</v>
      </c>
      <c r="I1472" s="239">
        <v>1</v>
      </c>
      <c r="J1472" s="239">
        <v>0</v>
      </c>
      <c r="K1472" s="240">
        <v>0</v>
      </c>
      <c r="L1472" s="240">
        <v>0</v>
      </c>
      <c r="M1472" s="240" t="s">
        <v>1836</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1837</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69053003</v>
      </c>
      <c r="D1473" s="238" t="s">
        <v>857</v>
      </c>
      <c r="E1473" s="239">
        <v>1</v>
      </c>
      <c r="F1473" s="239">
        <v>62011301</v>
      </c>
      <c r="G1473" s="240">
        <v>0</v>
      </c>
      <c r="H1473" s="240">
        <v>0</v>
      </c>
      <c r="I1473" s="239">
        <v>1</v>
      </c>
      <c r="J1473" s="239">
        <v>0</v>
      </c>
      <c r="K1473" s="240">
        <v>0</v>
      </c>
      <c r="L1473" s="240">
        <v>0</v>
      </c>
      <c r="M1473" s="240" t="s">
        <v>1838</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1839</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69053011</v>
      </c>
      <c r="D1474" s="238" t="s">
        <v>1043</v>
      </c>
      <c r="E1474" s="239">
        <v>1</v>
      </c>
      <c r="F1474" s="239">
        <v>61021101</v>
      </c>
      <c r="G1474" s="240">
        <v>0</v>
      </c>
      <c r="H1474" s="240">
        <v>0</v>
      </c>
      <c r="I1474" s="239">
        <v>1</v>
      </c>
      <c r="J1474" s="239">
        <v>0</v>
      </c>
      <c r="K1474" s="240">
        <v>0</v>
      </c>
      <c r="L1474" s="240">
        <v>0</v>
      </c>
      <c r="M1474" s="240" t="s">
        <v>1658</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1657</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69053012</v>
      </c>
      <c r="D1475" s="238" t="s">
        <v>1051</v>
      </c>
      <c r="E1475" s="239">
        <v>1</v>
      </c>
      <c r="F1475" s="239">
        <v>62021301</v>
      </c>
      <c r="G1475" s="240">
        <v>0</v>
      </c>
      <c r="H1475" s="240">
        <v>0</v>
      </c>
      <c r="I1475" s="239">
        <v>1</v>
      </c>
      <c r="J1475" s="239">
        <v>0</v>
      </c>
      <c r="K1475" s="240">
        <v>0</v>
      </c>
      <c r="L1475" s="240">
        <v>0</v>
      </c>
      <c r="M1475" s="240" t="s">
        <v>1660</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1659</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69053013</v>
      </c>
      <c r="D1476" s="238" t="s">
        <v>1059</v>
      </c>
      <c r="E1476" s="239">
        <v>1</v>
      </c>
      <c r="F1476" s="239">
        <v>62021401</v>
      </c>
      <c r="G1476" s="240">
        <v>0</v>
      </c>
      <c r="H1476" s="240">
        <v>0</v>
      </c>
      <c r="I1476" s="239">
        <v>1</v>
      </c>
      <c r="J1476" s="239">
        <v>0</v>
      </c>
      <c r="K1476" s="240">
        <v>0</v>
      </c>
      <c r="L1476" s="240">
        <v>0</v>
      </c>
      <c r="M1476" s="240" t="s">
        <v>1662</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1661</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69053014</v>
      </c>
      <c r="D1477" s="238" t="s">
        <v>1060</v>
      </c>
      <c r="E1477" s="239">
        <v>1</v>
      </c>
      <c r="F1477" s="239">
        <v>62021501</v>
      </c>
      <c r="G1477" s="240">
        <v>0</v>
      </c>
      <c r="H1477" s="240">
        <v>0</v>
      </c>
      <c r="I1477" s="239">
        <v>1</v>
      </c>
      <c r="J1477" s="239">
        <v>0</v>
      </c>
      <c r="K1477" s="240">
        <v>0</v>
      </c>
      <c r="L1477" s="240">
        <v>0</v>
      </c>
      <c r="M1477" s="240" t="s">
        <v>1664</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1663</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69053021</v>
      </c>
      <c r="D1478" s="238" t="s">
        <v>1081</v>
      </c>
      <c r="E1478" s="239">
        <v>1</v>
      </c>
      <c r="F1478" s="239">
        <v>62022101</v>
      </c>
      <c r="G1478" s="240">
        <v>0</v>
      </c>
      <c r="H1478" s="240">
        <v>0</v>
      </c>
      <c r="I1478" s="239">
        <v>1</v>
      </c>
      <c r="J1478" s="239">
        <v>0</v>
      </c>
      <c r="K1478" s="240">
        <v>0</v>
      </c>
      <c r="L1478" s="240">
        <v>0</v>
      </c>
      <c r="M1478" s="240" t="s">
        <v>1666</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1665</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69053022</v>
      </c>
      <c r="D1479" s="238" t="s">
        <v>1082</v>
      </c>
      <c r="E1479" s="239">
        <v>1</v>
      </c>
      <c r="F1479" s="239">
        <v>62022201</v>
      </c>
      <c r="G1479" s="240">
        <v>0</v>
      </c>
      <c r="H1479" s="240">
        <v>0</v>
      </c>
      <c r="I1479" s="239">
        <v>1</v>
      </c>
      <c r="J1479" s="239">
        <v>0</v>
      </c>
      <c r="K1479" s="240">
        <v>0</v>
      </c>
      <c r="L1479" s="240">
        <v>0</v>
      </c>
      <c r="M1479" s="240" t="s">
        <v>1668</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1667</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69053023</v>
      </c>
      <c r="D1480" s="238" t="s">
        <v>710</v>
      </c>
      <c r="E1480" s="239">
        <v>1</v>
      </c>
      <c r="F1480" s="239">
        <v>62022301</v>
      </c>
      <c r="G1480" s="240">
        <v>0</v>
      </c>
      <c r="H1480" s="240">
        <v>0</v>
      </c>
      <c r="I1480" s="239">
        <v>1</v>
      </c>
      <c r="J1480" s="239">
        <v>0</v>
      </c>
      <c r="K1480" s="240">
        <v>0</v>
      </c>
      <c r="L1480" s="240">
        <v>0</v>
      </c>
      <c r="M1480" s="240" t="s">
        <v>1670</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1669</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69053024</v>
      </c>
      <c r="D1481" s="238" t="s">
        <v>1084</v>
      </c>
      <c r="E1481" s="239">
        <v>1</v>
      </c>
      <c r="F1481" s="239">
        <v>62022401</v>
      </c>
      <c r="G1481" s="240">
        <v>0</v>
      </c>
      <c r="H1481" s="240">
        <v>0</v>
      </c>
      <c r="I1481" s="239">
        <v>1</v>
      </c>
      <c r="J1481" s="239">
        <v>0</v>
      </c>
      <c r="K1481" s="240">
        <v>0</v>
      </c>
      <c r="L1481" s="240">
        <v>0</v>
      </c>
      <c r="M1481" s="240" t="s">
        <v>1672</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1671</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69053031</v>
      </c>
      <c r="D1482" s="238" t="s">
        <v>1088</v>
      </c>
      <c r="E1482" s="239">
        <v>1</v>
      </c>
      <c r="F1482" s="239">
        <v>62021101</v>
      </c>
      <c r="G1482" s="240">
        <v>0</v>
      </c>
      <c r="H1482" s="240">
        <v>0</v>
      </c>
      <c r="I1482" s="239">
        <v>1</v>
      </c>
      <c r="J1482" s="239">
        <v>0</v>
      </c>
      <c r="K1482" s="240">
        <v>0</v>
      </c>
      <c r="L1482" s="240">
        <v>0</v>
      </c>
      <c r="M1482" s="240" t="s">
        <v>1674</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1673</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69053032</v>
      </c>
      <c r="D1483" s="238" t="s">
        <v>1105</v>
      </c>
      <c r="E1483" s="239">
        <v>1</v>
      </c>
      <c r="F1483" s="239">
        <v>62023201</v>
      </c>
      <c r="G1483" s="240">
        <v>0</v>
      </c>
      <c r="H1483" s="240">
        <v>0</v>
      </c>
      <c r="I1483" s="239">
        <v>1</v>
      </c>
      <c r="J1483" s="239">
        <v>0</v>
      </c>
      <c r="K1483" s="240">
        <v>0</v>
      </c>
      <c r="L1483" s="240">
        <v>0</v>
      </c>
      <c r="M1483" s="240" t="s">
        <v>1676</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1675</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69053033</v>
      </c>
      <c r="D1484" s="238" t="s">
        <v>1106</v>
      </c>
      <c r="E1484" s="239">
        <v>1</v>
      </c>
      <c r="F1484" s="239">
        <v>62023301</v>
      </c>
      <c r="G1484" s="240">
        <v>0</v>
      </c>
      <c r="H1484" s="240">
        <v>0</v>
      </c>
      <c r="I1484" s="239">
        <v>1</v>
      </c>
      <c r="J1484" s="239">
        <v>0</v>
      </c>
      <c r="K1484" s="240">
        <v>0</v>
      </c>
      <c r="L1484" s="240">
        <v>0</v>
      </c>
      <c r="M1484" s="240" t="s">
        <v>1678</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1677</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58">
        <v>69053034</v>
      </c>
      <c r="D1485" s="238" t="s">
        <v>1107</v>
      </c>
      <c r="E1485" s="239">
        <v>1</v>
      </c>
      <c r="F1485" s="239">
        <v>62023401</v>
      </c>
      <c r="G1485" s="240">
        <v>0</v>
      </c>
      <c r="H1485" s="240">
        <v>0</v>
      </c>
      <c r="I1485" s="239">
        <v>1</v>
      </c>
      <c r="J1485" s="239">
        <v>0</v>
      </c>
      <c r="K1485" s="240">
        <v>0</v>
      </c>
      <c r="L1485" s="240">
        <v>0</v>
      </c>
      <c r="M1485" s="240" t="s">
        <v>1680</v>
      </c>
      <c r="N1485" s="240">
        <v>3</v>
      </c>
      <c r="O1485" s="240">
        <v>0</v>
      </c>
      <c r="P1485" s="240">
        <v>0</v>
      </c>
      <c r="Q1485" s="240">
        <v>0</v>
      </c>
      <c r="R1485" s="157">
        <v>0</v>
      </c>
      <c r="S1485" s="240">
        <v>0</v>
      </c>
      <c r="T1485" s="154">
        <v>1</v>
      </c>
      <c r="U1485" s="240">
        <v>0</v>
      </c>
      <c r="V1485" s="240">
        <v>0</v>
      </c>
      <c r="W1485" s="240">
        <v>0</v>
      </c>
      <c r="X1485" s="240">
        <v>0</v>
      </c>
      <c r="Y1485" s="240">
        <v>0</v>
      </c>
      <c r="Z1485" s="240">
        <v>0</v>
      </c>
      <c r="AA1485" s="240">
        <v>0</v>
      </c>
      <c r="AB1485" s="239">
        <v>0</v>
      </c>
      <c r="AC1485" s="240">
        <v>0</v>
      </c>
      <c r="AD1485" s="240">
        <v>0</v>
      </c>
      <c r="AE1485" s="240">
        <v>0</v>
      </c>
      <c r="AF1485" s="240">
        <v>0</v>
      </c>
      <c r="AG1485" s="240">
        <v>0</v>
      </c>
      <c r="AH1485" s="240">
        <v>0</v>
      </c>
      <c r="AI1485" s="157">
        <v>0</v>
      </c>
      <c r="AJ1485" s="240">
        <v>0</v>
      </c>
      <c r="AK1485" s="240">
        <v>0</v>
      </c>
      <c r="AL1485" s="240">
        <v>0</v>
      </c>
      <c r="AM1485" s="240">
        <v>0</v>
      </c>
      <c r="AN1485" s="240">
        <v>0</v>
      </c>
      <c r="AO1485" s="240">
        <v>0</v>
      </c>
      <c r="AP1485" s="240">
        <v>0</v>
      </c>
      <c r="AQ1485" s="240">
        <v>0</v>
      </c>
      <c r="AR1485" s="241">
        <v>0</v>
      </c>
      <c r="AS1485" s="240">
        <v>0</v>
      </c>
      <c r="AT1485" s="238">
        <v>0</v>
      </c>
      <c r="AU1485" s="240">
        <v>0</v>
      </c>
      <c r="AV1485" s="240">
        <v>0</v>
      </c>
      <c r="AW1485" s="240">
        <v>0</v>
      </c>
      <c r="AX1485" s="182" t="s">
        <v>162</v>
      </c>
      <c r="AY1485" s="240">
        <v>0</v>
      </c>
      <c r="AZ1485" s="242">
        <v>0</v>
      </c>
      <c r="BA1485" s="156">
        <v>1</v>
      </c>
      <c r="BB1485" s="240" t="s">
        <v>1679</v>
      </c>
      <c r="BC1485" s="240">
        <v>0</v>
      </c>
      <c r="BD1485" s="243">
        <v>0</v>
      </c>
      <c r="BE1485" s="157">
        <v>0</v>
      </c>
      <c r="BF1485" s="240">
        <v>0</v>
      </c>
      <c r="BG1485" s="240">
        <v>0</v>
      </c>
      <c r="BH1485" s="240">
        <v>0</v>
      </c>
      <c r="BI1485" s="160">
        <v>0</v>
      </c>
      <c r="BJ1485" s="157">
        <v>0</v>
      </c>
      <c r="BK1485" s="157">
        <v>0</v>
      </c>
      <c r="BL1485" s="157">
        <v>0</v>
      </c>
      <c r="BM1485" s="157">
        <v>0</v>
      </c>
      <c r="BN1485" s="157">
        <v>0</v>
      </c>
      <c r="BO1485" s="157">
        <v>0</v>
      </c>
      <c r="BP1485" s="8">
        <v>0</v>
      </c>
      <c r="BQ1485" s="43">
        <v>0</v>
      </c>
    </row>
    <row r="1486" spans="3:69" ht="20.100000000000001" customHeight="1">
      <c r="C1486" s="16">
        <v>69060100</v>
      </c>
      <c r="D1486" s="17" t="s">
        <v>1840</v>
      </c>
      <c r="E1486" s="16">
        <v>0</v>
      </c>
      <c r="F1486" s="16">
        <v>69060100</v>
      </c>
      <c r="G1486" s="16">
        <v>69060101</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1841</v>
      </c>
      <c r="AZ1486" s="15">
        <v>0</v>
      </c>
      <c r="BA1486" s="15">
        <v>1</v>
      </c>
      <c r="BB1486" s="17" t="s">
        <v>1842</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69060101</v>
      </c>
      <c r="D1487" s="17" t="s">
        <v>1843</v>
      </c>
      <c r="E1487" s="16">
        <v>1</v>
      </c>
      <c r="F1487" s="16">
        <v>69060100</v>
      </c>
      <c r="G1487" s="16">
        <v>69060102</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1844</v>
      </c>
      <c r="AZ1487" s="15">
        <v>0</v>
      </c>
      <c r="BA1487" s="15">
        <v>1</v>
      </c>
      <c r="BB1487" s="17" t="s">
        <v>1845</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69060102</v>
      </c>
      <c r="D1488" s="17" t="s">
        <v>1846</v>
      </c>
      <c r="E1488" s="16">
        <v>2</v>
      </c>
      <c r="F1488" s="16">
        <v>69060100</v>
      </c>
      <c r="G1488" s="16">
        <v>69060103</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1847</v>
      </c>
      <c r="AZ1488" s="15">
        <v>0</v>
      </c>
      <c r="BA1488" s="15">
        <v>1</v>
      </c>
      <c r="BB1488" s="17" t="s">
        <v>1848</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69060103</v>
      </c>
      <c r="D1489" s="17" t="s">
        <v>1849</v>
      </c>
      <c r="E1489" s="16">
        <v>3</v>
      </c>
      <c r="F1489" s="16">
        <v>69060100</v>
      </c>
      <c r="G1489" s="16">
        <v>69060104</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1850</v>
      </c>
      <c r="AZ1489" s="15">
        <v>0</v>
      </c>
      <c r="BA1489" s="15">
        <v>1</v>
      </c>
      <c r="BB1489" s="17" t="s">
        <v>1851</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69060104</v>
      </c>
      <c r="D1490" s="17" t="s">
        <v>1852</v>
      </c>
      <c r="E1490" s="16">
        <v>4</v>
      </c>
      <c r="F1490" s="16">
        <v>69060100</v>
      </c>
      <c r="G1490" s="16">
        <v>69060105</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1853</v>
      </c>
      <c r="AZ1490" s="15">
        <v>0</v>
      </c>
      <c r="BA1490" s="15">
        <v>1</v>
      </c>
      <c r="BB1490" s="17" t="s">
        <v>1854</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69060105</v>
      </c>
      <c r="D1491" s="17" t="s">
        <v>1855</v>
      </c>
      <c r="E1491" s="16">
        <v>5</v>
      </c>
      <c r="F1491" s="16">
        <v>69060100</v>
      </c>
      <c r="G1491" s="16">
        <v>69060106</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1856</v>
      </c>
      <c r="AZ1491" s="15">
        <v>0</v>
      </c>
      <c r="BA1491" s="15">
        <v>1</v>
      </c>
      <c r="BB1491" s="17" t="s">
        <v>1857</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69060106</v>
      </c>
      <c r="D1492" s="17" t="s">
        <v>1858</v>
      </c>
      <c r="E1492" s="16">
        <v>6</v>
      </c>
      <c r="F1492" s="16">
        <v>69060100</v>
      </c>
      <c r="G1492" s="16">
        <v>69060107</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1859</v>
      </c>
      <c r="AZ1492" s="15">
        <v>0</v>
      </c>
      <c r="BA1492" s="15">
        <v>1</v>
      </c>
      <c r="BB1492" s="17" t="s">
        <v>1860</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69060107</v>
      </c>
      <c r="D1493" s="17" t="s">
        <v>1861</v>
      </c>
      <c r="E1493" s="16">
        <v>7</v>
      </c>
      <c r="F1493" s="16">
        <v>69060100</v>
      </c>
      <c r="G1493" s="16">
        <v>69060108</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1862</v>
      </c>
      <c r="AZ1493" s="15">
        <v>0</v>
      </c>
      <c r="BA1493" s="15">
        <v>1</v>
      </c>
      <c r="BB1493" s="17" t="s">
        <v>1863</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69060108</v>
      </c>
      <c r="D1494" s="17" t="s">
        <v>1864</v>
      </c>
      <c r="E1494" s="16">
        <v>8</v>
      </c>
      <c r="F1494" s="16">
        <v>69060100</v>
      </c>
      <c r="G1494" s="16">
        <v>69060109</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1865</v>
      </c>
      <c r="AZ1494" s="15">
        <v>0</v>
      </c>
      <c r="BA1494" s="15">
        <v>1</v>
      </c>
      <c r="BB1494" s="17" t="s">
        <v>1866</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69060109</v>
      </c>
      <c r="D1495" s="17" t="s">
        <v>1867</v>
      </c>
      <c r="E1495" s="16">
        <v>9</v>
      </c>
      <c r="F1495" s="16">
        <v>69060100</v>
      </c>
      <c r="G1495" s="16">
        <v>69060110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1868</v>
      </c>
      <c r="AZ1495" s="15">
        <v>0</v>
      </c>
      <c r="BA1495" s="15">
        <v>1</v>
      </c>
      <c r="BB1495" s="17" t="s">
        <v>1869</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69060110</v>
      </c>
      <c r="D1496" s="17" t="s">
        <v>1870</v>
      </c>
      <c r="E1496" s="16">
        <v>10</v>
      </c>
      <c r="F1496" s="16">
        <v>69060100</v>
      </c>
      <c r="G1496" s="16">
        <v>0</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1871</v>
      </c>
      <c r="AZ1496" s="15">
        <v>0</v>
      </c>
      <c r="BA1496" s="15">
        <v>1</v>
      </c>
      <c r="BB1496" s="17" t="s">
        <v>1872</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69060200</v>
      </c>
      <c r="D1497" s="17" t="s">
        <v>1873</v>
      </c>
      <c r="E1497" s="16">
        <v>0</v>
      </c>
      <c r="F1497" s="16">
        <v>69060200</v>
      </c>
      <c r="G1497" s="16">
        <f>C1498</f>
        <v>69060201</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1874</v>
      </c>
      <c r="AZ1497" s="15">
        <v>0</v>
      </c>
      <c r="BA1497" s="15">
        <v>1</v>
      </c>
      <c r="BB1497" s="17" t="s">
        <v>1842</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69060201</v>
      </c>
      <c r="D1498" s="17" t="s">
        <v>1875</v>
      </c>
      <c r="E1498" s="16">
        <v>1</v>
      </c>
      <c r="F1498" s="16">
        <v>69060200</v>
      </c>
      <c r="G1498" s="16">
        <f t="shared" ref="G1498:G1506" si="106">C1499</f>
        <v>69060202</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1876</v>
      </c>
      <c r="AZ1498" s="15">
        <v>0</v>
      </c>
      <c r="BA1498" s="15">
        <v>1</v>
      </c>
      <c r="BB1498" s="17" t="s">
        <v>1877</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69060202</v>
      </c>
      <c r="D1499" s="17" t="s">
        <v>1878</v>
      </c>
      <c r="E1499" s="16">
        <v>2</v>
      </c>
      <c r="F1499" s="16">
        <v>69060200</v>
      </c>
      <c r="G1499" s="16">
        <f t="shared" si="106"/>
        <v>69060203</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1879</v>
      </c>
      <c r="AZ1499" s="15">
        <v>0</v>
      </c>
      <c r="BA1499" s="15">
        <v>1</v>
      </c>
      <c r="BB1499" s="17" t="s">
        <v>1880</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69060203</v>
      </c>
      <c r="D1500" s="17" t="s">
        <v>1881</v>
      </c>
      <c r="E1500" s="16">
        <v>3</v>
      </c>
      <c r="F1500" s="16">
        <v>69060200</v>
      </c>
      <c r="G1500" s="16">
        <f t="shared" si="106"/>
        <v>69060204</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1882</v>
      </c>
      <c r="AZ1500" s="15">
        <v>0</v>
      </c>
      <c r="BA1500" s="15">
        <v>1</v>
      </c>
      <c r="BB1500" s="17" t="s">
        <v>1883</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69060204</v>
      </c>
      <c r="D1501" s="17" t="s">
        <v>1884</v>
      </c>
      <c r="E1501" s="16">
        <v>4</v>
      </c>
      <c r="F1501" s="16">
        <v>69060200</v>
      </c>
      <c r="G1501" s="16">
        <f t="shared" si="106"/>
        <v>69060205</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1885</v>
      </c>
      <c r="AZ1501" s="15">
        <v>0</v>
      </c>
      <c r="BA1501" s="15">
        <v>1</v>
      </c>
      <c r="BB1501" s="17" t="s">
        <v>1886</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69060205</v>
      </c>
      <c r="D1502" s="17" t="s">
        <v>1887</v>
      </c>
      <c r="E1502" s="16">
        <v>5</v>
      </c>
      <c r="F1502" s="16">
        <v>69060200</v>
      </c>
      <c r="G1502" s="16">
        <f t="shared" si="106"/>
        <v>69060206</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1888</v>
      </c>
      <c r="AZ1502" s="15">
        <v>0</v>
      </c>
      <c r="BA1502" s="15">
        <v>1</v>
      </c>
      <c r="BB1502" s="17" t="s">
        <v>1889</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69060206</v>
      </c>
      <c r="D1503" s="17" t="s">
        <v>1890</v>
      </c>
      <c r="E1503" s="16">
        <v>6</v>
      </c>
      <c r="F1503" s="16">
        <v>69060200</v>
      </c>
      <c r="G1503" s="16">
        <f t="shared" si="106"/>
        <v>69060207</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1891</v>
      </c>
      <c r="AZ1503" s="15">
        <v>0</v>
      </c>
      <c r="BA1503" s="15">
        <v>1</v>
      </c>
      <c r="BB1503" s="17" t="s">
        <v>1892</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69060207</v>
      </c>
      <c r="D1504" s="17" t="s">
        <v>1893</v>
      </c>
      <c r="E1504" s="16">
        <v>7</v>
      </c>
      <c r="F1504" s="16">
        <v>69060200</v>
      </c>
      <c r="G1504" s="16">
        <f t="shared" si="106"/>
        <v>69060208</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1894</v>
      </c>
      <c r="AZ1504" s="15">
        <v>0</v>
      </c>
      <c r="BA1504" s="15">
        <v>1</v>
      </c>
      <c r="BB1504" s="17" t="s">
        <v>1895</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69060208</v>
      </c>
      <c r="D1505" s="17" t="s">
        <v>1896</v>
      </c>
      <c r="E1505" s="16">
        <v>8</v>
      </c>
      <c r="F1505" s="16">
        <v>69060200</v>
      </c>
      <c r="G1505" s="16">
        <f t="shared" si="106"/>
        <v>69060209</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1897</v>
      </c>
      <c r="AZ1505" s="15">
        <v>0</v>
      </c>
      <c r="BA1505" s="15">
        <v>1</v>
      </c>
      <c r="BB1505" s="17" t="s">
        <v>1898</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69060209</v>
      </c>
      <c r="D1506" s="17" t="s">
        <v>1899</v>
      </c>
      <c r="E1506" s="16">
        <v>9</v>
      </c>
      <c r="F1506" s="16">
        <v>69060200</v>
      </c>
      <c r="G1506" s="16">
        <f t="shared" si="106"/>
        <v>69060210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1900</v>
      </c>
      <c r="AZ1506" s="15">
        <v>0</v>
      </c>
      <c r="BA1506" s="15">
        <v>1</v>
      </c>
      <c r="BB1506" s="17" t="s">
        <v>1901</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69060210</v>
      </c>
      <c r="D1507" s="17" t="s">
        <v>1902</v>
      </c>
      <c r="E1507" s="16">
        <v>10</v>
      </c>
      <c r="F1507" s="16">
        <v>69060200</v>
      </c>
      <c r="G1507" s="16">
        <v>0</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1903</v>
      </c>
      <c r="AZ1507" s="15">
        <v>0</v>
      </c>
      <c r="BA1507" s="15">
        <v>1</v>
      </c>
      <c r="BB1507" s="17" t="s">
        <v>1904</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69060300</v>
      </c>
      <c r="D1508" s="17" t="s">
        <v>1905</v>
      </c>
      <c r="E1508" s="16">
        <v>0</v>
      </c>
      <c r="F1508" s="16">
        <v>69060300</v>
      </c>
      <c r="G1508" s="16">
        <f>C1509</f>
        <v>69060301</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1906</v>
      </c>
      <c r="AZ1508" s="15">
        <v>0</v>
      </c>
      <c r="BA1508" s="15">
        <v>1</v>
      </c>
      <c r="BB1508" s="17" t="s">
        <v>1842</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69060301</v>
      </c>
      <c r="D1509" s="17" t="s">
        <v>1907</v>
      </c>
      <c r="E1509" s="16">
        <v>1</v>
      </c>
      <c r="F1509" s="16">
        <v>69060300</v>
      </c>
      <c r="G1509" s="16">
        <f t="shared" ref="G1509:G1517" si="107">C1510</f>
        <v>69060302</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1908</v>
      </c>
      <c r="AZ1509" s="15">
        <v>0</v>
      </c>
      <c r="BA1509" s="15">
        <v>1</v>
      </c>
      <c r="BB1509" s="17" t="s">
        <v>1909</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69060302</v>
      </c>
      <c r="D1510" s="17" t="s">
        <v>1910</v>
      </c>
      <c r="E1510" s="16">
        <v>2</v>
      </c>
      <c r="F1510" s="16">
        <v>69060300</v>
      </c>
      <c r="G1510" s="16">
        <f t="shared" si="107"/>
        <v>69060303</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1911</v>
      </c>
      <c r="AZ1510" s="15">
        <v>0</v>
      </c>
      <c r="BA1510" s="15">
        <v>1</v>
      </c>
      <c r="BB1510" s="17" t="s">
        <v>1912</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69060303</v>
      </c>
      <c r="D1511" s="17" t="s">
        <v>1913</v>
      </c>
      <c r="E1511" s="16">
        <v>3</v>
      </c>
      <c r="F1511" s="16">
        <v>69060300</v>
      </c>
      <c r="G1511" s="16">
        <f t="shared" si="107"/>
        <v>69060304</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1914</v>
      </c>
      <c r="AZ1511" s="15">
        <v>0</v>
      </c>
      <c r="BA1511" s="15">
        <v>1</v>
      </c>
      <c r="BB1511" s="17" t="s">
        <v>1915</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69060304</v>
      </c>
      <c r="D1512" s="17" t="s">
        <v>1916</v>
      </c>
      <c r="E1512" s="16">
        <v>4</v>
      </c>
      <c r="F1512" s="16">
        <v>69060300</v>
      </c>
      <c r="G1512" s="16">
        <f t="shared" si="107"/>
        <v>69060305</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1917</v>
      </c>
      <c r="AZ1512" s="15">
        <v>0</v>
      </c>
      <c r="BA1512" s="15">
        <v>1</v>
      </c>
      <c r="BB1512" s="17" t="s">
        <v>1918</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69060305</v>
      </c>
      <c r="D1513" s="17" t="s">
        <v>1919</v>
      </c>
      <c r="E1513" s="16">
        <v>5</v>
      </c>
      <c r="F1513" s="16">
        <v>69060300</v>
      </c>
      <c r="G1513" s="16">
        <f t="shared" si="107"/>
        <v>69060306</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1920</v>
      </c>
      <c r="AZ1513" s="15">
        <v>0</v>
      </c>
      <c r="BA1513" s="15">
        <v>1</v>
      </c>
      <c r="BB1513" s="17" t="s">
        <v>1921</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69060306</v>
      </c>
      <c r="D1514" s="17" t="s">
        <v>1922</v>
      </c>
      <c r="E1514" s="16">
        <v>6</v>
      </c>
      <c r="F1514" s="16">
        <v>69060300</v>
      </c>
      <c r="G1514" s="16">
        <f t="shared" si="107"/>
        <v>69060307</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1923</v>
      </c>
      <c r="AZ1514" s="15">
        <v>0</v>
      </c>
      <c r="BA1514" s="15">
        <v>1</v>
      </c>
      <c r="BB1514" s="17" t="s">
        <v>1924</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69060307</v>
      </c>
      <c r="D1515" s="17" t="s">
        <v>1925</v>
      </c>
      <c r="E1515" s="16">
        <v>7</v>
      </c>
      <c r="F1515" s="16">
        <v>69060300</v>
      </c>
      <c r="G1515" s="16">
        <f t="shared" si="107"/>
        <v>69060308</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1926</v>
      </c>
      <c r="AZ1515" s="15">
        <v>0</v>
      </c>
      <c r="BA1515" s="15">
        <v>1</v>
      </c>
      <c r="BB1515" s="17" t="s">
        <v>1927</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69060308</v>
      </c>
      <c r="D1516" s="17" t="s">
        <v>1928</v>
      </c>
      <c r="E1516" s="16">
        <v>8</v>
      </c>
      <c r="F1516" s="16">
        <v>69060300</v>
      </c>
      <c r="G1516" s="16">
        <f t="shared" si="107"/>
        <v>69060309</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1929</v>
      </c>
      <c r="AZ1516" s="15">
        <v>0</v>
      </c>
      <c r="BA1516" s="15">
        <v>1</v>
      </c>
      <c r="BB1516" s="17" t="s">
        <v>1930</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69060309</v>
      </c>
      <c r="D1517" s="17" t="s">
        <v>1931</v>
      </c>
      <c r="E1517" s="16">
        <v>9</v>
      </c>
      <c r="F1517" s="16">
        <v>69060300</v>
      </c>
      <c r="G1517" s="16">
        <f t="shared" si="107"/>
        <v>69060310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1932</v>
      </c>
      <c r="AZ1517" s="15">
        <v>0</v>
      </c>
      <c r="BA1517" s="15">
        <v>1</v>
      </c>
      <c r="BB1517" s="17" t="s">
        <v>1933</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69060310</v>
      </c>
      <c r="D1518" s="17" t="s">
        <v>1934</v>
      </c>
      <c r="E1518" s="16">
        <v>10</v>
      </c>
      <c r="F1518" s="16">
        <v>69060300</v>
      </c>
      <c r="G1518" s="16">
        <v>0</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1935</v>
      </c>
      <c r="AZ1518" s="15">
        <v>0</v>
      </c>
      <c r="BA1518" s="15">
        <v>1</v>
      </c>
      <c r="BB1518" s="17" t="s">
        <v>1936</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69060400</v>
      </c>
      <c r="D1519" s="17" t="s">
        <v>1937</v>
      </c>
      <c r="E1519" s="16">
        <v>0</v>
      </c>
      <c r="F1519" s="16">
        <v>69060400</v>
      </c>
      <c r="G1519" s="16">
        <f>C1520</f>
        <v>69060401</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1938</v>
      </c>
      <c r="AZ1519" s="15">
        <v>0</v>
      </c>
      <c r="BA1519" s="15">
        <v>1</v>
      </c>
      <c r="BB1519" s="17" t="s">
        <v>1842</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69060401</v>
      </c>
      <c r="D1520" s="17" t="s">
        <v>1939</v>
      </c>
      <c r="E1520" s="16">
        <v>1</v>
      </c>
      <c r="F1520" s="16">
        <v>69060400</v>
      </c>
      <c r="G1520" s="16">
        <f t="shared" ref="G1520:G1528" si="108">C1521</f>
        <v>69060402</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1940</v>
      </c>
      <c r="AZ1520" s="15">
        <v>0</v>
      </c>
      <c r="BA1520" s="15">
        <v>1</v>
      </c>
      <c r="BB1520" s="17" t="s">
        <v>1941</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69060402</v>
      </c>
      <c r="D1521" s="17" t="s">
        <v>1942</v>
      </c>
      <c r="E1521" s="16">
        <v>2</v>
      </c>
      <c r="F1521" s="16">
        <v>69060400</v>
      </c>
      <c r="G1521" s="16">
        <f t="shared" si="108"/>
        <v>69060403</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1943</v>
      </c>
      <c r="AZ1521" s="15">
        <v>0</v>
      </c>
      <c r="BA1521" s="15">
        <v>1</v>
      </c>
      <c r="BB1521" s="17" t="s">
        <v>1944</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69060403</v>
      </c>
      <c r="D1522" s="17" t="s">
        <v>1945</v>
      </c>
      <c r="E1522" s="16">
        <v>3</v>
      </c>
      <c r="F1522" s="16">
        <v>69060400</v>
      </c>
      <c r="G1522" s="16">
        <f t="shared" si="108"/>
        <v>69060404</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1946</v>
      </c>
      <c r="AZ1522" s="15">
        <v>0</v>
      </c>
      <c r="BA1522" s="15">
        <v>1</v>
      </c>
      <c r="BB1522" s="17" t="s">
        <v>1947</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69060404</v>
      </c>
      <c r="D1523" s="17" t="s">
        <v>1948</v>
      </c>
      <c r="E1523" s="16">
        <v>4</v>
      </c>
      <c r="F1523" s="16">
        <v>69060400</v>
      </c>
      <c r="G1523" s="16">
        <f t="shared" si="108"/>
        <v>69060405</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1949</v>
      </c>
      <c r="AZ1523" s="15">
        <v>0</v>
      </c>
      <c r="BA1523" s="15">
        <v>1</v>
      </c>
      <c r="BB1523" s="17" t="s">
        <v>1950</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69060405</v>
      </c>
      <c r="D1524" s="17" t="s">
        <v>1951</v>
      </c>
      <c r="E1524" s="16">
        <v>5</v>
      </c>
      <c r="F1524" s="16">
        <v>69060400</v>
      </c>
      <c r="G1524" s="16">
        <f t="shared" si="108"/>
        <v>69060406</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1952</v>
      </c>
      <c r="AZ1524" s="15">
        <v>0</v>
      </c>
      <c r="BA1524" s="15">
        <v>1</v>
      </c>
      <c r="BB1524" s="17" t="s">
        <v>1953</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69060406</v>
      </c>
      <c r="D1525" s="17" t="s">
        <v>1954</v>
      </c>
      <c r="E1525" s="16">
        <v>6</v>
      </c>
      <c r="F1525" s="16">
        <v>69060400</v>
      </c>
      <c r="G1525" s="16">
        <f t="shared" si="108"/>
        <v>69060407</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1955</v>
      </c>
      <c r="AZ1525" s="15">
        <v>0</v>
      </c>
      <c r="BA1525" s="15">
        <v>1</v>
      </c>
      <c r="BB1525" s="17" t="s">
        <v>1956</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69060407</v>
      </c>
      <c r="D1526" s="17" t="s">
        <v>1957</v>
      </c>
      <c r="E1526" s="16">
        <v>7</v>
      </c>
      <c r="F1526" s="16">
        <v>69060400</v>
      </c>
      <c r="G1526" s="16">
        <f t="shared" si="108"/>
        <v>69060408</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1958</v>
      </c>
      <c r="AZ1526" s="15">
        <v>0</v>
      </c>
      <c r="BA1526" s="15">
        <v>1</v>
      </c>
      <c r="BB1526" s="17" t="s">
        <v>1959</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69060408</v>
      </c>
      <c r="D1527" s="17" t="s">
        <v>1960</v>
      </c>
      <c r="E1527" s="16">
        <v>8</v>
      </c>
      <c r="F1527" s="16">
        <v>69060400</v>
      </c>
      <c r="G1527" s="16">
        <f t="shared" si="108"/>
        <v>69060409</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1961</v>
      </c>
      <c r="AZ1527" s="15">
        <v>0</v>
      </c>
      <c r="BA1527" s="15">
        <v>1</v>
      </c>
      <c r="BB1527" s="17" t="s">
        <v>1962</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69060409</v>
      </c>
      <c r="D1528" s="17" t="s">
        <v>1963</v>
      </c>
      <c r="E1528" s="16">
        <v>9</v>
      </c>
      <c r="F1528" s="16">
        <v>69060400</v>
      </c>
      <c r="G1528" s="16">
        <f t="shared" si="108"/>
        <v>69060410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1964</v>
      </c>
      <c r="AZ1528" s="15">
        <v>0</v>
      </c>
      <c r="BA1528" s="15">
        <v>1</v>
      </c>
      <c r="BB1528" s="17" t="s">
        <v>1965</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69060410</v>
      </c>
      <c r="D1529" s="17" t="s">
        <v>1966</v>
      </c>
      <c r="E1529" s="16">
        <v>10</v>
      </c>
      <c r="F1529" s="16">
        <v>69060400</v>
      </c>
      <c r="G1529" s="16">
        <v>0</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1967</v>
      </c>
      <c r="AZ1529" s="15">
        <v>0</v>
      </c>
      <c r="BA1529" s="15">
        <v>1</v>
      </c>
      <c r="BB1529" s="17" t="s">
        <v>1968</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69060500</v>
      </c>
      <c r="D1530" s="17" t="s">
        <v>1969</v>
      </c>
      <c r="E1530" s="16">
        <v>0</v>
      </c>
      <c r="F1530" s="16">
        <v>69060500</v>
      </c>
      <c r="G1530" s="16">
        <f>C1531</f>
        <v>69060501</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1970</v>
      </c>
      <c r="AZ1530" s="15">
        <v>0</v>
      </c>
      <c r="BA1530" s="15">
        <v>1</v>
      </c>
      <c r="BB1530" s="17" t="s">
        <v>1842</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69060501</v>
      </c>
      <c r="D1531" s="17" t="s">
        <v>1971</v>
      </c>
      <c r="E1531" s="16">
        <v>1</v>
      </c>
      <c r="F1531" s="16">
        <v>69060500</v>
      </c>
      <c r="G1531" s="16">
        <f t="shared" ref="G1531:G1539" si="109">C1532</f>
        <v>69060502</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1972</v>
      </c>
      <c r="AZ1531" s="15">
        <v>0</v>
      </c>
      <c r="BA1531" s="15">
        <v>1</v>
      </c>
      <c r="BB1531" s="17" t="s">
        <v>1973</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69060502</v>
      </c>
      <c r="D1532" s="17" t="s">
        <v>1974</v>
      </c>
      <c r="E1532" s="16">
        <v>2</v>
      </c>
      <c r="F1532" s="16">
        <v>69060500</v>
      </c>
      <c r="G1532" s="16">
        <f t="shared" si="109"/>
        <v>69060503</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1975</v>
      </c>
      <c r="AZ1532" s="15">
        <v>0</v>
      </c>
      <c r="BA1532" s="15">
        <v>1</v>
      </c>
      <c r="BB1532" s="17" t="s">
        <v>1976</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69060503</v>
      </c>
      <c r="D1533" s="17" t="s">
        <v>1977</v>
      </c>
      <c r="E1533" s="16">
        <v>3</v>
      </c>
      <c r="F1533" s="16">
        <v>69060500</v>
      </c>
      <c r="G1533" s="16">
        <f t="shared" si="109"/>
        <v>69060504</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1978</v>
      </c>
      <c r="AZ1533" s="15">
        <v>0</v>
      </c>
      <c r="BA1533" s="15">
        <v>1</v>
      </c>
      <c r="BB1533" s="17" t="s">
        <v>1979</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69060504</v>
      </c>
      <c r="D1534" s="17" t="s">
        <v>1980</v>
      </c>
      <c r="E1534" s="16">
        <v>4</v>
      </c>
      <c r="F1534" s="16">
        <v>69060500</v>
      </c>
      <c r="G1534" s="16">
        <f t="shared" si="109"/>
        <v>69060505</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1981</v>
      </c>
      <c r="AZ1534" s="15">
        <v>0</v>
      </c>
      <c r="BA1534" s="15">
        <v>1</v>
      </c>
      <c r="BB1534" s="17" t="s">
        <v>1982</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69060505</v>
      </c>
      <c r="D1535" s="17" t="s">
        <v>1983</v>
      </c>
      <c r="E1535" s="16">
        <v>5</v>
      </c>
      <c r="F1535" s="16">
        <v>69060500</v>
      </c>
      <c r="G1535" s="16">
        <f t="shared" si="109"/>
        <v>69060506</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1984</v>
      </c>
      <c r="AZ1535" s="15">
        <v>0</v>
      </c>
      <c r="BA1535" s="15">
        <v>1</v>
      </c>
      <c r="BB1535" s="17" t="s">
        <v>1985</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69060506</v>
      </c>
      <c r="D1536" s="17" t="s">
        <v>1986</v>
      </c>
      <c r="E1536" s="16">
        <v>6</v>
      </c>
      <c r="F1536" s="16">
        <v>69060500</v>
      </c>
      <c r="G1536" s="16">
        <f t="shared" si="109"/>
        <v>69060507</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1987</v>
      </c>
      <c r="AZ1536" s="15">
        <v>0</v>
      </c>
      <c r="BA1536" s="15">
        <v>1</v>
      </c>
      <c r="BB1536" s="17" t="s">
        <v>1988</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69060507</v>
      </c>
      <c r="D1537" s="17" t="s">
        <v>1989</v>
      </c>
      <c r="E1537" s="16">
        <v>7</v>
      </c>
      <c r="F1537" s="16">
        <v>69060500</v>
      </c>
      <c r="G1537" s="16">
        <f t="shared" si="109"/>
        <v>69060508</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1990</v>
      </c>
      <c r="AZ1537" s="15">
        <v>0</v>
      </c>
      <c r="BA1537" s="15">
        <v>1</v>
      </c>
      <c r="BB1537" s="17" t="s">
        <v>1991</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69060508</v>
      </c>
      <c r="D1538" s="17" t="s">
        <v>1992</v>
      </c>
      <c r="E1538" s="16">
        <v>8</v>
      </c>
      <c r="F1538" s="16">
        <v>69060500</v>
      </c>
      <c r="G1538" s="16">
        <f t="shared" si="109"/>
        <v>69060509</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1993</v>
      </c>
      <c r="AZ1538" s="15">
        <v>0</v>
      </c>
      <c r="BA1538" s="15">
        <v>1</v>
      </c>
      <c r="BB1538" s="17" t="s">
        <v>1994</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69060509</v>
      </c>
      <c r="D1539" s="17" t="s">
        <v>1995</v>
      </c>
      <c r="E1539" s="16">
        <v>9</v>
      </c>
      <c r="F1539" s="16">
        <v>69060500</v>
      </c>
      <c r="G1539" s="16">
        <f t="shared" si="109"/>
        <v>69060510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1996</v>
      </c>
      <c r="AZ1539" s="15">
        <v>0</v>
      </c>
      <c r="BA1539" s="15">
        <v>1</v>
      </c>
      <c r="BB1539" s="17" t="s">
        <v>1997</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69060510</v>
      </c>
      <c r="D1540" s="17" t="s">
        <v>1998</v>
      </c>
      <c r="E1540" s="16">
        <v>10</v>
      </c>
      <c r="F1540" s="16">
        <v>69060500</v>
      </c>
      <c r="G1540" s="16">
        <v>0</v>
      </c>
      <c r="H1540" s="15">
        <v>0</v>
      </c>
      <c r="I1540" s="16">
        <v>20</v>
      </c>
      <c r="J1540" s="16">
        <v>1</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1999</v>
      </c>
      <c r="AZ1540" s="15">
        <v>0</v>
      </c>
      <c r="BA1540" s="15">
        <v>1</v>
      </c>
      <c r="BB1540" s="17" t="s">
        <v>2000</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69060600</v>
      </c>
      <c r="D1541" s="17" t="s">
        <v>2001</v>
      </c>
      <c r="E1541" s="16">
        <v>1</v>
      </c>
      <c r="F1541" s="16">
        <v>69060600</v>
      </c>
      <c r="G1541" s="16">
        <v>69060601</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2002</v>
      </c>
      <c r="AZ1541" s="15">
        <v>0</v>
      </c>
      <c r="BA1541" s="15">
        <v>1</v>
      </c>
      <c r="BB1541" s="17" t="s">
        <v>1842</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69060601</v>
      </c>
      <c r="D1542" s="17" t="s">
        <v>2003</v>
      </c>
      <c r="E1542" s="16">
        <v>1</v>
      </c>
      <c r="F1542" s="16">
        <v>69060600</v>
      </c>
      <c r="G1542" s="16">
        <v>69060602</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1511</v>
      </c>
      <c r="AZ1542" s="15">
        <v>0</v>
      </c>
      <c r="BA1542" s="15">
        <v>1</v>
      </c>
      <c r="BB1542" s="17" t="s">
        <v>2004</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69060602</v>
      </c>
      <c r="D1543" s="17" t="s">
        <v>2005</v>
      </c>
      <c r="E1543" s="16">
        <v>1</v>
      </c>
      <c r="F1543" s="16">
        <v>69060600</v>
      </c>
      <c r="G1543" s="16">
        <v>0</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2006</v>
      </c>
      <c r="AZ1543" s="15">
        <v>0</v>
      </c>
      <c r="BA1543" s="15">
        <v>1</v>
      </c>
      <c r="BB1543" s="17" t="s">
        <v>2007</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69060700</v>
      </c>
      <c r="D1544" s="17" t="s">
        <v>2008</v>
      </c>
      <c r="E1544" s="16">
        <v>1</v>
      </c>
      <c r="F1544" s="16">
        <v>69060700</v>
      </c>
      <c r="G1544" s="16">
        <v>69060701</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2002</v>
      </c>
      <c r="AZ1544" s="15">
        <v>0</v>
      </c>
      <c r="BA1544" s="15">
        <v>1</v>
      </c>
      <c r="BB1544" s="17" t="s">
        <v>1842</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69060701</v>
      </c>
      <c r="D1545" s="17" t="s">
        <v>2009</v>
      </c>
      <c r="E1545" s="16">
        <v>1</v>
      </c>
      <c r="F1545" s="16">
        <v>69060700</v>
      </c>
      <c r="G1545" s="16">
        <v>69060702</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1511</v>
      </c>
      <c r="AZ1545" s="15">
        <v>0</v>
      </c>
      <c r="BA1545" s="15">
        <v>1</v>
      </c>
      <c r="BB1545" s="17" t="s">
        <v>2010</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69060702</v>
      </c>
      <c r="D1546" s="17" t="s">
        <v>2011</v>
      </c>
      <c r="E1546" s="16">
        <v>1</v>
      </c>
      <c r="F1546" s="16">
        <v>69060700</v>
      </c>
      <c r="G1546" s="16">
        <v>0</v>
      </c>
      <c r="H1546" s="15">
        <v>0</v>
      </c>
      <c r="I1546" s="16">
        <v>20</v>
      </c>
      <c r="J1546" s="16">
        <v>2</v>
      </c>
      <c r="K1546" s="16">
        <v>0</v>
      </c>
      <c r="L1546" s="16">
        <v>0</v>
      </c>
      <c r="M1546" s="16">
        <v>0</v>
      </c>
      <c r="N1546" s="16">
        <v>8</v>
      </c>
      <c r="O1546" s="16">
        <v>0</v>
      </c>
      <c r="P1546" s="16">
        <v>0</v>
      </c>
      <c r="Q1546" s="16">
        <v>0</v>
      </c>
      <c r="R1546" s="8">
        <v>0</v>
      </c>
      <c r="S1546" s="15">
        <v>0</v>
      </c>
      <c r="T1546" s="13">
        <v>1</v>
      </c>
      <c r="U1546" s="16">
        <v>2</v>
      </c>
      <c r="V1546" s="16">
        <v>0</v>
      </c>
      <c r="W1546" s="16">
        <v>0</v>
      </c>
      <c r="X1546" s="16">
        <v>0</v>
      </c>
      <c r="Y1546" s="16">
        <v>0</v>
      </c>
      <c r="Z1546" s="16">
        <v>0</v>
      </c>
      <c r="AA1546" s="16">
        <v>0</v>
      </c>
      <c r="AB1546" s="16">
        <v>1</v>
      </c>
      <c r="AC1546" s="16">
        <v>0</v>
      </c>
      <c r="AD1546" s="16">
        <v>18</v>
      </c>
      <c r="AE1546" s="16">
        <v>0</v>
      </c>
      <c r="AF1546" s="16">
        <v>0</v>
      </c>
      <c r="AG1546" s="8">
        <v>2</v>
      </c>
      <c r="AH1546" s="8">
        <v>0</v>
      </c>
      <c r="AI1546" s="8">
        <v>0</v>
      </c>
      <c r="AJ1546" s="8">
        <v>0</v>
      </c>
      <c r="AK1546" s="16">
        <v>0</v>
      </c>
      <c r="AL1546" s="16">
        <v>0</v>
      </c>
      <c r="AM1546" s="16">
        <v>0</v>
      </c>
      <c r="AN1546" s="16">
        <v>0</v>
      </c>
      <c r="AO1546" s="16">
        <v>1000</v>
      </c>
      <c r="AP1546" s="16">
        <v>0</v>
      </c>
      <c r="AQ1546" s="16">
        <v>0</v>
      </c>
      <c r="AR1546" s="8"/>
      <c r="AS1546" s="16" t="s">
        <v>160</v>
      </c>
      <c r="AT1546" s="17" t="s">
        <v>161</v>
      </c>
      <c r="AU1546" s="16">
        <v>0</v>
      </c>
      <c r="AV1546" s="16">
        <v>0</v>
      </c>
      <c r="AW1546" s="16">
        <v>0</v>
      </c>
      <c r="AX1546" s="17" t="s">
        <v>162</v>
      </c>
      <c r="AY1546" s="17" t="s">
        <v>2006</v>
      </c>
      <c r="AZ1546" s="15">
        <v>0</v>
      </c>
      <c r="BA1546" s="15">
        <v>1</v>
      </c>
      <c r="BB1546" s="17" t="s">
        <v>2012</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20.100000000000001" customHeight="1">
      <c r="C1547" s="16">
        <v>69060800</v>
      </c>
      <c r="D1547" s="198" t="s">
        <v>2013</v>
      </c>
      <c r="E1547" s="197">
        <v>1</v>
      </c>
      <c r="F1547" s="16">
        <v>69060800</v>
      </c>
      <c r="G1547" s="16">
        <v>69060801</v>
      </c>
      <c r="H1547" s="197">
        <v>0</v>
      </c>
      <c r="I1547" s="16">
        <v>20</v>
      </c>
      <c r="J1547" s="197">
        <v>3</v>
      </c>
      <c r="K1547" s="197">
        <v>0</v>
      </c>
      <c r="L1547" s="197">
        <v>0</v>
      </c>
      <c r="M1547" s="197">
        <v>0</v>
      </c>
      <c r="N1547" s="197">
        <v>2</v>
      </c>
      <c r="O1547" s="197">
        <v>0</v>
      </c>
      <c r="P1547" s="197">
        <v>0</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c r="AS1547" s="197" t="s">
        <v>160</v>
      </c>
      <c r="AT1547" s="198" t="s">
        <v>161</v>
      </c>
      <c r="AU1547" s="197">
        <v>0</v>
      </c>
      <c r="AV1547" s="197">
        <v>0</v>
      </c>
      <c r="AW1547" s="197">
        <v>0</v>
      </c>
      <c r="AX1547" s="198" t="s">
        <v>162</v>
      </c>
      <c r="AY1547" s="197" t="s">
        <v>160</v>
      </c>
      <c r="AZ1547" s="197">
        <v>0</v>
      </c>
      <c r="BA1547" s="197">
        <v>1</v>
      </c>
      <c r="BB1547" s="17" t="s">
        <v>1842</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69060801</v>
      </c>
      <c r="D1548" s="198" t="s">
        <v>2013</v>
      </c>
      <c r="E1548" s="197">
        <v>1</v>
      </c>
      <c r="F1548" s="16">
        <v>69060800</v>
      </c>
      <c r="G1548" s="197">
        <v>0</v>
      </c>
      <c r="H1548" s="197">
        <v>0</v>
      </c>
      <c r="I1548" s="16">
        <v>20</v>
      </c>
      <c r="J1548" s="197">
        <v>3</v>
      </c>
      <c r="K1548" s="197">
        <v>0</v>
      </c>
      <c r="L1548" s="197">
        <v>0</v>
      </c>
      <c r="M1548" s="197">
        <v>0</v>
      </c>
      <c r="N1548" s="197">
        <v>2</v>
      </c>
      <c r="O1548" s="197">
        <v>13</v>
      </c>
      <c r="P1548" s="197">
        <v>0.25</v>
      </c>
      <c r="Q1548" s="197">
        <v>0</v>
      </c>
      <c r="R1548" s="197">
        <v>0</v>
      </c>
      <c r="S1548" s="197">
        <v>0</v>
      </c>
      <c r="T1548" s="197">
        <v>1</v>
      </c>
      <c r="U1548" s="197">
        <v>2</v>
      </c>
      <c r="V1548" s="197">
        <v>0</v>
      </c>
      <c r="W1548" s="197">
        <v>0</v>
      </c>
      <c r="X1548" s="197">
        <v>0</v>
      </c>
      <c r="Y1548" s="197">
        <v>0</v>
      </c>
      <c r="Z1548" s="197">
        <v>0</v>
      </c>
      <c r="AA1548" s="197">
        <v>0</v>
      </c>
      <c r="AB1548" s="197">
        <v>1</v>
      </c>
      <c r="AC1548" s="197">
        <v>0</v>
      </c>
      <c r="AD1548" s="197">
        <v>20</v>
      </c>
      <c r="AE1548" s="197">
        <v>0</v>
      </c>
      <c r="AF1548" s="197">
        <v>0</v>
      </c>
      <c r="AG1548" s="197">
        <v>2</v>
      </c>
      <c r="AH1548" s="197">
        <v>0</v>
      </c>
      <c r="AI1548" s="197">
        <v>0</v>
      </c>
      <c r="AJ1548" s="197">
        <v>0</v>
      </c>
      <c r="AK1548" s="197">
        <v>0</v>
      </c>
      <c r="AL1548" s="197">
        <v>0</v>
      </c>
      <c r="AM1548" s="197">
        <v>0</v>
      </c>
      <c r="AN1548" s="197">
        <v>0</v>
      </c>
      <c r="AO1548" s="197">
        <v>1000</v>
      </c>
      <c r="AP1548" s="197">
        <v>0</v>
      </c>
      <c r="AQ1548" s="197">
        <v>0</v>
      </c>
      <c r="AR1548" s="197">
        <v>80001031</v>
      </c>
      <c r="AS1548" s="197" t="s">
        <v>160</v>
      </c>
      <c r="AT1548" s="198" t="s">
        <v>161</v>
      </c>
      <c r="AU1548" s="197" t="s">
        <v>986</v>
      </c>
      <c r="AV1548" s="197">
        <v>0</v>
      </c>
      <c r="AW1548" s="197">
        <v>40000003</v>
      </c>
      <c r="AX1548" s="198" t="s">
        <v>162</v>
      </c>
      <c r="AY1548" s="197" t="s">
        <v>160</v>
      </c>
      <c r="AZ1548" s="197">
        <v>0</v>
      </c>
      <c r="BA1548" s="197">
        <v>1</v>
      </c>
      <c r="BB1548" s="198" t="s">
        <v>2014</v>
      </c>
      <c r="BC1548" s="197">
        <v>0</v>
      </c>
      <c r="BD1548" s="197">
        <v>0</v>
      </c>
      <c r="BE1548" s="197">
        <v>0</v>
      </c>
      <c r="BF1548" s="197">
        <v>0</v>
      </c>
      <c r="BG1548" s="197">
        <v>0</v>
      </c>
      <c r="BH1548" s="197">
        <v>0</v>
      </c>
      <c r="BI1548" s="204">
        <v>0</v>
      </c>
      <c r="BJ1548" s="197">
        <v>1</v>
      </c>
      <c r="BK1548" s="8">
        <v>0</v>
      </c>
      <c r="BL1548" s="8">
        <v>0</v>
      </c>
      <c r="BM1548" s="8">
        <v>0</v>
      </c>
      <c r="BN1548" s="8">
        <v>0</v>
      </c>
      <c r="BO1548" s="8">
        <v>0</v>
      </c>
      <c r="BP1548" s="8">
        <v>0</v>
      </c>
      <c r="BQ1548" s="43">
        <v>0</v>
      </c>
    </row>
    <row r="1549" spans="3:69" ht="20.100000000000001" customHeight="1">
      <c r="C1549" s="16">
        <v>70000001</v>
      </c>
      <c r="D1549" s="17" t="s">
        <v>2015</v>
      </c>
      <c r="E1549" s="16">
        <v>1</v>
      </c>
      <c r="F1549" s="220">
        <v>0</v>
      </c>
      <c r="G1549" s="16">
        <v>0</v>
      </c>
      <c r="H1549" s="15">
        <v>0</v>
      </c>
      <c r="I1549" s="16">
        <v>1</v>
      </c>
      <c r="J1549" s="16">
        <v>0</v>
      </c>
      <c r="K1549" s="16">
        <v>0</v>
      </c>
      <c r="L1549" s="16">
        <v>0</v>
      </c>
      <c r="M1549" s="16">
        <v>0</v>
      </c>
      <c r="N1549" s="16">
        <v>1</v>
      </c>
      <c r="O1549" s="16">
        <v>0</v>
      </c>
      <c r="P1549" s="16">
        <v>0</v>
      </c>
      <c r="Q1549" s="16">
        <v>0</v>
      </c>
      <c r="R1549" s="8">
        <v>0</v>
      </c>
      <c r="S1549" s="15">
        <v>0</v>
      </c>
      <c r="T1549" s="13">
        <v>0</v>
      </c>
      <c r="U1549" s="16">
        <v>1</v>
      </c>
      <c r="V1549" s="16">
        <v>0</v>
      </c>
      <c r="W1549" s="16">
        <v>1</v>
      </c>
      <c r="X1549" s="16">
        <v>0</v>
      </c>
      <c r="Y1549" s="16">
        <v>0</v>
      </c>
      <c r="Z1549" s="16">
        <v>0</v>
      </c>
      <c r="AA1549" s="16">
        <v>0</v>
      </c>
      <c r="AB1549" s="16">
        <v>1</v>
      </c>
      <c r="AC1549" s="16">
        <v>0</v>
      </c>
      <c r="AD1549" s="16">
        <v>1</v>
      </c>
      <c r="AE1549" s="16">
        <v>1</v>
      </c>
      <c r="AF1549" s="16">
        <v>2</v>
      </c>
      <c r="AG1549" s="8">
        <v>7</v>
      </c>
      <c r="AH1549" s="8">
        <v>0</v>
      </c>
      <c r="AI1549" s="8">
        <v>0</v>
      </c>
      <c r="AJ1549" s="8">
        <v>0</v>
      </c>
      <c r="AK1549" s="16">
        <v>0</v>
      </c>
      <c r="AL1549" s="16">
        <v>0</v>
      </c>
      <c r="AM1549" s="16">
        <v>0</v>
      </c>
      <c r="AN1549" s="16">
        <v>0</v>
      </c>
      <c r="AO1549" s="16">
        <v>700</v>
      </c>
      <c r="AP1549" s="16">
        <v>0.5</v>
      </c>
      <c r="AQ1549" s="16">
        <v>0</v>
      </c>
      <c r="AR1549" s="8">
        <v>0</v>
      </c>
      <c r="AS1549" s="16" t="s">
        <v>160</v>
      </c>
      <c r="AT1549" s="17" t="s">
        <v>483</v>
      </c>
      <c r="AU1549" s="16">
        <v>0</v>
      </c>
      <c r="AV1549" s="60">
        <v>12000006</v>
      </c>
      <c r="AW1549" s="16">
        <v>0</v>
      </c>
      <c r="AX1549" s="17" t="s">
        <v>162</v>
      </c>
      <c r="AY1549" s="17" t="s">
        <v>160</v>
      </c>
      <c r="AZ1549" s="15">
        <v>0</v>
      </c>
      <c r="BA1549" s="15">
        <v>0</v>
      </c>
      <c r="BB1549" s="73"/>
      <c r="BC1549" s="16">
        <v>0</v>
      </c>
      <c r="BD1549" s="13">
        <v>0</v>
      </c>
      <c r="BE1549" s="16">
        <v>0</v>
      </c>
      <c r="BF1549" s="16">
        <v>0</v>
      </c>
      <c r="BG1549" s="16">
        <v>0</v>
      </c>
      <c r="BH1549" s="16">
        <v>0</v>
      </c>
      <c r="BI1549" s="11">
        <v>0</v>
      </c>
      <c r="BJ1549" s="8">
        <v>0</v>
      </c>
      <c r="BK1549" s="8">
        <v>0</v>
      </c>
      <c r="BL1549" s="8">
        <v>0</v>
      </c>
      <c r="BM1549" s="8">
        <v>0</v>
      </c>
      <c r="BN1549" s="8">
        <v>0</v>
      </c>
      <c r="BO1549" s="8">
        <v>0</v>
      </c>
      <c r="BP1549" s="8">
        <v>0</v>
      </c>
      <c r="BQ1549" s="43">
        <v>0</v>
      </c>
    </row>
    <row r="1550" spans="3:69" ht="20.100000000000001" customHeight="1">
      <c r="C1550" s="60">
        <v>70000002</v>
      </c>
      <c r="D1550" s="59" t="s">
        <v>2016</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12000006</v>
      </c>
      <c r="AW1550" s="111">
        <v>20000025</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70000003</v>
      </c>
      <c r="D1551" s="59" t="s">
        <v>2017</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10001004</v>
      </c>
      <c r="AW1551" s="111">
        <v>20000037</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70000004</v>
      </c>
      <c r="D1552" s="59" t="s">
        <v>2018</v>
      </c>
      <c r="E1552" s="60">
        <v>1</v>
      </c>
      <c r="F1552" s="60">
        <v>60010500</v>
      </c>
      <c r="G1552" s="60">
        <v>0</v>
      </c>
      <c r="H1552" s="61">
        <v>0</v>
      </c>
      <c r="I1552" s="60">
        <v>1</v>
      </c>
      <c r="J1552" s="60">
        <v>0</v>
      </c>
      <c r="K1552" s="55">
        <v>0</v>
      </c>
      <c r="L1552" s="60">
        <v>0</v>
      </c>
      <c r="M1552" s="60">
        <v>0</v>
      </c>
      <c r="N1552" s="60">
        <v>1</v>
      </c>
      <c r="O1552" s="60">
        <v>0</v>
      </c>
      <c r="P1552" s="60">
        <v>0</v>
      </c>
      <c r="Q1552" s="60">
        <v>0</v>
      </c>
      <c r="R1552" s="8">
        <v>0</v>
      </c>
      <c r="S1552" s="60">
        <v>0</v>
      </c>
      <c r="T1552" s="55">
        <v>0</v>
      </c>
      <c r="U1552" s="60">
        <v>1</v>
      </c>
      <c r="V1552" s="60">
        <v>0</v>
      </c>
      <c r="W1552" s="60">
        <v>1</v>
      </c>
      <c r="X1552" s="60">
        <v>0</v>
      </c>
      <c r="Y1552" s="60">
        <v>0</v>
      </c>
      <c r="Z1552" s="60">
        <v>0</v>
      </c>
      <c r="AA1552" s="60">
        <v>0</v>
      </c>
      <c r="AB1552" s="60">
        <v>1</v>
      </c>
      <c r="AC1552" s="60">
        <v>0</v>
      </c>
      <c r="AD1552" s="60">
        <v>2</v>
      </c>
      <c r="AE1552" s="60">
        <v>1</v>
      </c>
      <c r="AF1552" s="60">
        <v>9</v>
      </c>
      <c r="AG1552" s="63">
        <v>7</v>
      </c>
      <c r="AH1552" s="63">
        <v>0</v>
      </c>
      <c r="AI1552" s="8">
        <v>0</v>
      </c>
      <c r="AJ1552" s="63">
        <v>9</v>
      </c>
      <c r="AK1552" s="60">
        <v>0</v>
      </c>
      <c r="AL1552" s="60">
        <v>0</v>
      </c>
      <c r="AM1552" s="60">
        <v>0</v>
      </c>
      <c r="AN1552" s="60">
        <v>0.5</v>
      </c>
      <c r="AO1552" s="60">
        <v>3000</v>
      </c>
      <c r="AP1552" s="60">
        <v>0.2</v>
      </c>
      <c r="AQ1552" s="60">
        <v>20</v>
      </c>
      <c r="AR1552" s="63">
        <v>0</v>
      </c>
      <c r="AS1552" s="60" t="s">
        <v>160</v>
      </c>
      <c r="AT1552" s="17" t="s">
        <v>483</v>
      </c>
      <c r="AU1552" s="60" t="s">
        <v>194</v>
      </c>
      <c r="AV1552" s="60">
        <v>12000006</v>
      </c>
      <c r="AW1552" s="111">
        <v>20000038</v>
      </c>
      <c r="AX1552" s="59" t="s">
        <v>195</v>
      </c>
      <c r="AY1552" s="59" t="s">
        <v>160</v>
      </c>
      <c r="AZ1552" s="61">
        <v>0</v>
      </c>
      <c r="BA1552" s="61">
        <v>0</v>
      </c>
      <c r="BB1552" s="78"/>
      <c r="BC1552" s="60">
        <v>0</v>
      </c>
      <c r="BD1552" s="60">
        <v>0</v>
      </c>
      <c r="BE1552" s="60">
        <v>0</v>
      </c>
      <c r="BF1552" s="60">
        <v>0</v>
      </c>
      <c r="BG1552" s="60">
        <v>0</v>
      </c>
      <c r="BH1552" s="60">
        <v>0</v>
      </c>
      <c r="BI1552" s="60">
        <v>0</v>
      </c>
      <c r="BJ1552" s="8">
        <v>0</v>
      </c>
      <c r="BK1552" s="8">
        <v>0</v>
      </c>
      <c r="BL1552" s="8">
        <v>0</v>
      </c>
      <c r="BM1552" s="8">
        <v>0</v>
      </c>
      <c r="BN1552" s="8">
        <v>0</v>
      </c>
      <c r="BO1552" s="8">
        <v>0</v>
      </c>
      <c r="BP1552" s="8">
        <v>0</v>
      </c>
      <c r="BQ1552" s="43">
        <v>0</v>
      </c>
    </row>
    <row r="1553" spans="3:69" ht="20.100000000000001" customHeight="1">
      <c r="C1553" s="60">
        <v>70000005</v>
      </c>
      <c r="D1553" s="17" t="s">
        <v>2019</v>
      </c>
      <c r="E1553" s="16">
        <v>1</v>
      </c>
      <c r="F1553" s="16">
        <v>60010500</v>
      </c>
      <c r="G1553" s="16">
        <v>0</v>
      </c>
      <c r="H1553" s="15">
        <v>0</v>
      </c>
      <c r="I1553" s="16">
        <v>1</v>
      </c>
      <c r="J1553" s="16">
        <v>3</v>
      </c>
      <c r="K1553" s="13">
        <v>0</v>
      </c>
      <c r="L1553" s="16">
        <v>0</v>
      </c>
      <c r="M1553" s="16">
        <v>0</v>
      </c>
      <c r="N1553" s="16">
        <v>1</v>
      </c>
      <c r="O1553" s="16">
        <v>0</v>
      </c>
      <c r="P1553" s="16">
        <v>0</v>
      </c>
      <c r="Q1553" s="16">
        <v>0</v>
      </c>
      <c r="R1553" s="8">
        <v>0</v>
      </c>
      <c r="S1553" s="16">
        <v>0</v>
      </c>
      <c r="T1553" s="13">
        <v>0</v>
      </c>
      <c r="U1553" s="16">
        <v>1</v>
      </c>
      <c r="V1553" s="16">
        <v>0</v>
      </c>
      <c r="W1553" s="16">
        <v>0</v>
      </c>
      <c r="X1553" s="16">
        <v>0</v>
      </c>
      <c r="Y1553" s="16">
        <v>0</v>
      </c>
      <c r="Z1553" s="16">
        <v>0</v>
      </c>
      <c r="AA1553" s="16">
        <v>0</v>
      </c>
      <c r="AB1553" s="16">
        <v>1</v>
      </c>
      <c r="AC1553" s="16">
        <v>0</v>
      </c>
      <c r="AD1553" s="16">
        <v>1</v>
      </c>
      <c r="AE1553" s="16">
        <v>1</v>
      </c>
      <c r="AF1553" s="16">
        <v>2</v>
      </c>
      <c r="AG1553" s="8">
        <v>7</v>
      </c>
      <c r="AH1553" s="8">
        <v>0</v>
      </c>
      <c r="AI1553" s="8">
        <v>0</v>
      </c>
      <c r="AJ1553" s="8">
        <v>3</v>
      </c>
      <c r="AK1553" s="16">
        <v>0</v>
      </c>
      <c r="AL1553" s="16">
        <v>0</v>
      </c>
      <c r="AM1553" s="19">
        <v>0</v>
      </c>
      <c r="AN1553" s="13">
        <v>0.1</v>
      </c>
      <c r="AO1553" s="16">
        <v>3000</v>
      </c>
      <c r="AP1553" s="16">
        <v>0</v>
      </c>
      <c r="AQ1553" s="16">
        <v>40</v>
      </c>
      <c r="AR1553" s="8">
        <v>0</v>
      </c>
      <c r="AS1553" s="16" t="s">
        <v>160</v>
      </c>
      <c r="AT1553" s="14" t="s">
        <v>181</v>
      </c>
      <c r="AU1553" s="16" t="s">
        <v>194</v>
      </c>
      <c r="AV1553" s="16">
        <v>0</v>
      </c>
      <c r="AW1553" s="12">
        <v>0</v>
      </c>
      <c r="AX1553" s="17" t="s">
        <v>195</v>
      </c>
      <c r="AY1553" s="17" t="s">
        <v>160</v>
      </c>
      <c r="AZ1553" s="15">
        <v>0</v>
      </c>
      <c r="BA1553" s="15">
        <v>0</v>
      </c>
      <c r="BB1553" s="36"/>
      <c r="BC1553" s="16">
        <v>0</v>
      </c>
      <c r="BD1553" s="16">
        <v>0</v>
      </c>
      <c r="BE1553" s="16">
        <v>0</v>
      </c>
      <c r="BF1553" s="16">
        <v>0</v>
      </c>
      <c r="BG1553" s="16">
        <v>0</v>
      </c>
      <c r="BH1553" s="16">
        <v>0</v>
      </c>
      <c r="BI1553" s="16">
        <v>0</v>
      </c>
      <c r="BJ1553" s="8">
        <v>0</v>
      </c>
      <c r="BK1553" s="8">
        <v>0</v>
      </c>
      <c r="BL1553" s="8">
        <v>0</v>
      </c>
      <c r="BM1553" s="8">
        <v>0</v>
      </c>
      <c r="BN1553" s="8">
        <v>0</v>
      </c>
      <c r="BO1553" s="8">
        <v>0</v>
      </c>
      <c r="BP1553" s="8">
        <v>0</v>
      </c>
      <c r="BQ1553" s="43">
        <v>0</v>
      </c>
    </row>
    <row r="1554" spans="3:69" ht="20.100000000000001" customHeight="1">
      <c r="C1554" s="60">
        <v>70000006</v>
      </c>
      <c r="D1554" s="59" t="s">
        <v>2016</v>
      </c>
      <c r="E1554" s="60">
        <v>1</v>
      </c>
      <c r="F1554" s="60">
        <v>60010500</v>
      </c>
      <c r="G1554" s="60">
        <v>0</v>
      </c>
      <c r="H1554" s="61">
        <v>0</v>
      </c>
      <c r="I1554" s="60">
        <v>1</v>
      </c>
      <c r="J1554" s="60">
        <v>0</v>
      </c>
      <c r="K1554" s="55">
        <v>0</v>
      </c>
      <c r="L1554" s="60">
        <v>0</v>
      </c>
      <c r="M1554" s="60">
        <v>0</v>
      </c>
      <c r="N1554" s="60">
        <v>1</v>
      </c>
      <c r="O1554" s="60">
        <v>0</v>
      </c>
      <c r="P1554" s="60">
        <v>0</v>
      </c>
      <c r="Q1554" s="60">
        <v>0</v>
      </c>
      <c r="R1554" s="8">
        <v>0</v>
      </c>
      <c r="S1554" s="60">
        <v>0</v>
      </c>
      <c r="T1554" s="55">
        <v>0</v>
      </c>
      <c r="U1554" s="60">
        <v>1</v>
      </c>
      <c r="V1554" s="60">
        <v>0</v>
      </c>
      <c r="W1554" s="60">
        <v>1</v>
      </c>
      <c r="X1554" s="60">
        <v>0</v>
      </c>
      <c r="Y1554" s="60">
        <v>0</v>
      </c>
      <c r="Z1554" s="60">
        <v>0</v>
      </c>
      <c r="AA1554" s="60">
        <v>0</v>
      </c>
      <c r="AB1554" s="60">
        <v>1</v>
      </c>
      <c r="AC1554" s="60">
        <v>0</v>
      </c>
      <c r="AD1554" s="60">
        <v>1</v>
      </c>
      <c r="AE1554" s="60">
        <v>1</v>
      </c>
      <c r="AF1554" s="60">
        <v>9</v>
      </c>
      <c r="AG1554" s="63">
        <v>7</v>
      </c>
      <c r="AH1554" s="63">
        <v>0</v>
      </c>
      <c r="AI1554" s="8">
        <v>0</v>
      </c>
      <c r="AJ1554" s="63">
        <v>9</v>
      </c>
      <c r="AK1554" s="60">
        <v>0</v>
      </c>
      <c r="AL1554" s="60">
        <v>0</v>
      </c>
      <c r="AM1554" s="60">
        <v>0</v>
      </c>
      <c r="AN1554" s="60">
        <v>0.5</v>
      </c>
      <c r="AO1554" s="60">
        <v>3000</v>
      </c>
      <c r="AP1554" s="60">
        <v>0.5</v>
      </c>
      <c r="AQ1554" s="60">
        <v>20</v>
      </c>
      <c r="AR1554" s="63">
        <v>0</v>
      </c>
      <c r="AS1554" s="60" t="s">
        <v>160</v>
      </c>
      <c r="AT1554" s="17" t="s">
        <v>483</v>
      </c>
      <c r="AU1554" s="60" t="s">
        <v>194</v>
      </c>
      <c r="AV1554" s="60">
        <v>12000006</v>
      </c>
      <c r="AW1554" s="111">
        <v>20000025</v>
      </c>
      <c r="AX1554" s="59" t="s">
        <v>195</v>
      </c>
      <c r="AY1554" s="59" t="s">
        <v>160</v>
      </c>
      <c r="AZ1554" s="61">
        <v>0</v>
      </c>
      <c r="BA1554" s="61">
        <v>0</v>
      </c>
      <c r="BB1554" s="78"/>
      <c r="BC1554" s="60">
        <v>0</v>
      </c>
      <c r="BD1554" s="60">
        <v>0</v>
      </c>
      <c r="BE1554" s="60">
        <v>0</v>
      </c>
      <c r="BF1554" s="60">
        <v>0</v>
      </c>
      <c r="BG1554" s="60">
        <v>0</v>
      </c>
      <c r="BH1554" s="60">
        <v>0</v>
      </c>
      <c r="BI1554" s="60">
        <v>0</v>
      </c>
      <c r="BJ1554" s="8">
        <v>0</v>
      </c>
      <c r="BK1554" s="8">
        <v>0</v>
      </c>
      <c r="BL1554" s="8">
        <v>0</v>
      </c>
      <c r="BM1554" s="8">
        <v>0</v>
      </c>
      <c r="BN1554" s="8">
        <v>0</v>
      </c>
      <c r="BO1554" s="8">
        <v>0</v>
      </c>
      <c r="BP1554" s="8">
        <v>0</v>
      </c>
      <c r="BQ1554" s="43">
        <v>0</v>
      </c>
    </row>
    <row r="1555" spans="3:69" ht="20.100000000000001" customHeight="1">
      <c r="C1555" s="60">
        <v>70000007</v>
      </c>
      <c r="D1555" s="59" t="s">
        <v>2020</v>
      </c>
      <c r="E1555" s="16">
        <v>1</v>
      </c>
      <c r="F1555" s="16">
        <v>60010500</v>
      </c>
      <c r="G1555" s="16">
        <v>60000302</v>
      </c>
      <c r="H1555" s="15">
        <v>0</v>
      </c>
      <c r="I1555" s="16">
        <v>1</v>
      </c>
      <c r="J1555" s="16">
        <v>3</v>
      </c>
      <c r="K1555" s="13">
        <v>0</v>
      </c>
      <c r="L1555" s="16">
        <v>0</v>
      </c>
      <c r="M1555" s="16">
        <v>0</v>
      </c>
      <c r="N1555" s="16">
        <v>1</v>
      </c>
      <c r="O1555" s="16">
        <v>0</v>
      </c>
      <c r="P1555" s="16">
        <v>0</v>
      </c>
      <c r="Q1555" s="16">
        <v>0</v>
      </c>
      <c r="R1555" s="8">
        <v>0</v>
      </c>
      <c r="S1555" s="16">
        <v>0</v>
      </c>
      <c r="T1555" s="13">
        <v>0</v>
      </c>
      <c r="U1555" s="16">
        <v>1</v>
      </c>
      <c r="V1555" s="16">
        <v>0</v>
      </c>
      <c r="W1555" s="16">
        <v>1</v>
      </c>
      <c r="X1555" s="16">
        <v>0</v>
      </c>
      <c r="Y1555" s="16">
        <v>0</v>
      </c>
      <c r="Z1555" s="16">
        <v>0</v>
      </c>
      <c r="AA1555" s="16">
        <v>0</v>
      </c>
      <c r="AB1555" s="16">
        <v>1</v>
      </c>
      <c r="AC1555" s="16">
        <v>0</v>
      </c>
      <c r="AD1555" s="16">
        <v>1</v>
      </c>
      <c r="AE1555" s="16">
        <v>0</v>
      </c>
      <c r="AF1555" s="16">
        <v>0</v>
      </c>
      <c r="AG1555" s="8">
        <v>7</v>
      </c>
      <c r="AH1555" s="8">
        <v>0</v>
      </c>
      <c r="AI1555" s="8">
        <v>0</v>
      </c>
      <c r="AJ1555" s="8">
        <v>9</v>
      </c>
      <c r="AK1555" s="16">
        <v>0</v>
      </c>
      <c r="AL1555" s="16">
        <v>0</v>
      </c>
      <c r="AM1555" s="19">
        <v>0</v>
      </c>
      <c r="AN1555" s="13">
        <v>0.1</v>
      </c>
      <c r="AO1555" s="16">
        <v>3000</v>
      </c>
      <c r="AP1555" s="16">
        <v>0.5</v>
      </c>
      <c r="AQ1555" s="16">
        <v>20</v>
      </c>
      <c r="AR1555" s="8">
        <v>0</v>
      </c>
      <c r="AS1555" s="16" t="s">
        <v>160</v>
      </c>
      <c r="AT1555" s="17" t="s">
        <v>483</v>
      </c>
      <c r="AU1555" s="16" t="s">
        <v>194</v>
      </c>
      <c r="AV1555" s="16">
        <v>12000006</v>
      </c>
      <c r="AW1555" s="12">
        <v>20100210</v>
      </c>
      <c r="AX1555" s="17" t="s">
        <v>195</v>
      </c>
      <c r="AY1555" s="17" t="s">
        <v>160</v>
      </c>
      <c r="AZ1555" s="15">
        <v>0</v>
      </c>
      <c r="BA1555" s="15">
        <v>0</v>
      </c>
      <c r="BB1555" s="36"/>
      <c r="BC1555" s="16">
        <v>0</v>
      </c>
      <c r="BD1555" s="16">
        <v>0</v>
      </c>
      <c r="BE1555" s="16">
        <v>0</v>
      </c>
      <c r="BF1555" s="16">
        <v>0</v>
      </c>
      <c r="BG1555" s="16">
        <v>0</v>
      </c>
      <c r="BH1555" s="16">
        <v>0</v>
      </c>
      <c r="BI1555" s="16">
        <v>0</v>
      </c>
      <c r="BJ1555" s="8">
        <v>0</v>
      </c>
      <c r="BK1555" s="8">
        <v>0</v>
      </c>
      <c r="BL1555" s="8">
        <v>0</v>
      </c>
      <c r="BM1555" s="8">
        <v>0</v>
      </c>
      <c r="BN1555" s="8">
        <v>0</v>
      </c>
      <c r="BO1555" s="8">
        <v>0</v>
      </c>
      <c r="BP1555" s="8">
        <v>0</v>
      </c>
      <c r="BQ1555" s="43">
        <v>0</v>
      </c>
    </row>
    <row r="1556" spans="3:69" ht="20.100000000000001" customHeight="1">
      <c r="C1556" s="60">
        <v>70000008</v>
      </c>
      <c r="D1556" s="59" t="s">
        <v>2021</v>
      </c>
      <c r="E1556" s="60">
        <v>1</v>
      </c>
      <c r="F1556" s="60">
        <v>60010500</v>
      </c>
      <c r="G1556" s="60">
        <v>0</v>
      </c>
      <c r="H1556" s="61">
        <v>0</v>
      </c>
      <c r="I1556" s="60">
        <v>1</v>
      </c>
      <c r="J1556" s="60">
        <v>0</v>
      </c>
      <c r="K1556" s="55">
        <v>0</v>
      </c>
      <c r="L1556" s="60">
        <v>0</v>
      </c>
      <c r="M1556" s="60">
        <v>0</v>
      </c>
      <c r="N1556" s="60">
        <v>1</v>
      </c>
      <c r="O1556" s="60">
        <v>0</v>
      </c>
      <c r="P1556" s="60">
        <v>0</v>
      </c>
      <c r="Q1556" s="60">
        <v>0</v>
      </c>
      <c r="R1556" s="8">
        <v>0</v>
      </c>
      <c r="S1556" s="60">
        <v>0</v>
      </c>
      <c r="T1556" s="55">
        <v>0</v>
      </c>
      <c r="U1556" s="60">
        <v>1</v>
      </c>
      <c r="V1556" s="60">
        <v>0</v>
      </c>
      <c r="W1556" s="60">
        <v>0.95</v>
      </c>
      <c r="X1556" s="60">
        <v>0</v>
      </c>
      <c r="Y1556" s="60">
        <v>0</v>
      </c>
      <c r="Z1556" s="60">
        <v>0</v>
      </c>
      <c r="AA1556" s="60">
        <v>0</v>
      </c>
      <c r="AB1556" s="60">
        <v>1</v>
      </c>
      <c r="AC1556" s="60">
        <v>0</v>
      </c>
      <c r="AD1556" s="60">
        <v>1</v>
      </c>
      <c r="AE1556" s="60">
        <v>1</v>
      </c>
      <c r="AF1556" s="60">
        <v>9</v>
      </c>
      <c r="AG1556" s="63">
        <v>7</v>
      </c>
      <c r="AH1556" s="63">
        <v>0</v>
      </c>
      <c r="AI1556" s="8">
        <v>0</v>
      </c>
      <c r="AJ1556" s="63">
        <v>9</v>
      </c>
      <c r="AK1556" s="60">
        <v>0</v>
      </c>
      <c r="AL1556" s="60">
        <v>0</v>
      </c>
      <c r="AM1556" s="60">
        <v>0</v>
      </c>
      <c r="AN1556" s="60">
        <v>0.5</v>
      </c>
      <c r="AO1556" s="60">
        <v>3000</v>
      </c>
      <c r="AP1556" s="60">
        <v>0.5</v>
      </c>
      <c r="AQ1556" s="60">
        <v>20</v>
      </c>
      <c r="AR1556" s="63">
        <v>0</v>
      </c>
      <c r="AS1556" s="60" t="s">
        <v>160</v>
      </c>
      <c r="AT1556" s="17" t="s">
        <v>483</v>
      </c>
      <c r="AU1556" s="60" t="s">
        <v>194</v>
      </c>
      <c r="AV1556" s="60">
        <v>12000006</v>
      </c>
      <c r="AW1556" s="111">
        <v>20000025</v>
      </c>
      <c r="AX1556" s="59" t="s">
        <v>195</v>
      </c>
      <c r="AY1556" s="59" t="s">
        <v>160</v>
      </c>
      <c r="AZ1556" s="61">
        <v>0</v>
      </c>
      <c r="BA1556" s="61">
        <v>0</v>
      </c>
      <c r="BB1556" s="78"/>
      <c r="BC1556" s="60">
        <v>0</v>
      </c>
      <c r="BD1556" s="60">
        <v>0</v>
      </c>
      <c r="BE1556" s="60">
        <v>0</v>
      </c>
      <c r="BF1556" s="60">
        <v>0</v>
      </c>
      <c r="BG1556" s="60">
        <v>0</v>
      </c>
      <c r="BH1556" s="60">
        <v>0</v>
      </c>
      <c r="BI1556" s="60">
        <v>0</v>
      </c>
      <c r="BJ1556" s="8">
        <v>0</v>
      </c>
      <c r="BK1556" s="8">
        <v>0</v>
      </c>
      <c r="BL1556" s="8">
        <v>0</v>
      </c>
      <c r="BM1556" s="8">
        <v>0</v>
      </c>
      <c r="BN1556" s="8">
        <v>0</v>
      </c>
      <c r="BO1556" s="8">
        <v>0</v>
      </c>
      <c r="BP1556" s="8">
        <v>0</v>
      </c>
      <c r="BQ1556" s="43">
        <v>0</v>
      </c>
    </row>
    <row r="1557" spans="3:69" ht="20.100000000000001" customHeight="1">
      <c r="C1557" s="16">
        <v>70000011</v>
      </c>
      <c r="D1557" s="17" t="s">
        <v>2022</v>
      </c>
      <c r="E1557" s="16">
        <v>1</v>
      </c>
      <c r="F1557" s="16">
        <v>0</v>
      </c>
      <c r="G1557" s="16">
        <v>0</v>
      </c>
      <c r="H1557" s="15">
        <v>0</v>
      </c>
      <c r="I1557" s="16">
        <v>1</v>
      </c>
      <c r="J1557" s="16">
        <v>0</v>
      </c>
      <c r="K1557" s="16">
        <v>0</v>
      </c>
      <c r="L1557" s="16">
        <v>0</v>
      </c>
      <c r="M1557" s="16">
        <v>0</v>
      </c>
      <c r="N1557" s="16">
        <v>1</v>
      </c>
      <c r="O1557" s="16">
        <v>0</v>
      </c>
      <c r="P1557" s="16">
        <v>0</v>
      </c>
      <c r="Q1557" s="16">
        <v>0</v>
      </c>
      <c r="R1557" s="8">
        <v>0</v>
      </c>
      <c r="S1557" s="15">
        <v>0</v>
      </c>
      <c r="T1557" s="13">
        <v>0</v>
      </c>
      <c r="U1557" s="16">
        <v>1</v>
      </c>
      <c r="V1557" s="16">
        <v>0</v>
      </c>
      <c r="W1557" s="16">
        <v>1</v>
      </c>
      <c r="X1557" s="16">
        <v>0</v>
      </c>
      <c r="Y1557" s="16">
        <v>0</v>
      </c>
      <c r="Z1557" s="16">
        <v>0</v>
      </c>
      <c r="AA1557" s="16">
        <v>0</v>
      </c>
      <c r="AB1557" s="16">
        <v>1</v>
      </c>
      <c r="AC1557" s="16">
        <v>0</v>
      </c>
      <c r="AD1557" s="16">
        <v>1</v>
      </c>
      <c r="AE1557" s="16">
        <v>1</v>
      </c>
      <c r="AF1557" s="16">
        <v>2</v>
      </c>
      <c r="AG1557" s="8">
        <v>7</v>
      </c>
      <c r="AH1557" s="8">
        <v>0</v>
      </c>
      <c r="AI1557" s="8">
        <v>0</v>
      </c>
      <c r="AJ1557" s="8">
        <v>0</v>
      </c>
      <c r="AK1557" s="16">
        <v>0</v>
      </c>
      <c r="AL1557" s="16">
        <v>0</v>
      </c>
      <c r="AM1557" s="16">
        <v>0</v>
      </c>
      <c r="AN1557" s="16">
        <v>0</v>
      </c>
      <c r="AO1557" s="16">
        <v>1000</v>
      </c>
      <c r="AP1557" s="16">
        <v>0.5</v>
      </c>
      <c r="AQ1557" s="16">
        <v>0</v>
      </c>
      <c r="AR1557" s="8">
        <v>0</v>
      </c>
      <c r="AS1557" s="16" t="s">
        <v>160</v>
      </c>
      <c r="AT1557" s="17" t="s">
        <v>483</v>
      </c>
      <c r="AU1557" s="60">
        <v>0</v>
      </c>
      <c r="AV1557" s="12">
        <v>12000006</v>
      </c>
      <c r="AW1557" s="16">
        <v>0</v>
      </c>
      <c r="AX1557" s="17" t="s">
        <v>162</v>
      </c>
      <c r="AY1557" s="17" t="s">
        <v>160</v>
      </c>
      <c r="AZ1557" s="15">
        <v>0</v>
      </c>
      <c r="BA1557" s="15">
        <v>0</v>
      </c>
      <c r="BB1557" s="73"/>
      <c r="BC1557" s="16">
        <v>0</v>
      </c>
      <c r="BD1557" s="13">
        <v>0</v>
      </c>
      <c r="BE1557" s="16">
        <v>0</v>
      </c>
      <c r="BF1557" s="16">
        <v>0</v>
      </c>
      <c r="BG1557" s="16">
        <v>0</v>
      </c>
      <c r="BH1557" s="16">
        <v>0</v>
      </c>
      <c r="BI1557" s="11">
        <v>0</v>
      </c>
      <c r="BJ1557" s="8">
        <v>0</v>
      </c>
      <c r="BK1557" s="8">
        <v>0</v>
      </c>
      <c r="BL1557" s="8">
        <v>0</v>
      </c>
      <c r="BM1557" s="8">
        <v>0</v>
      </c>
      <c r="BN1557" s="8">
        <v>0</v>
      </c>
      <c r="BO1557" s="8">
        <v>0</v>
      </c>
      <c r="BP1557" s="8">
        <v>0</v>
      </c>
      <c r="BQ1557" s="43">
        <v>0</v>
      </c>
    </row>
    <row r="1558" spans="3:69" ht="20.100000000000001" customHeight="1">
      <c r="C1558" s="60">
        <v>70000012</v>
      </c>
      <c r="D1558" s="59" t="s">
        <v>2023</v>
      </c>
      <c r="E1558" s="60">
        <v>1</v>
      </c>
      <c r="F1558" s="60">
        <v>60010500</v>
      </c>
      <c r="G1558" s="60">
        <v>0</v>
      </c>
      <c r="H1558" s="61">
        <v>0</v>
      </c>
      <c r="I1558" s="60">
        <v>1</v>
      </c>
      <c r="J1558" s="60">
        <v>0</v>
      </c>
      <c r="K1558" s="55">
        <v>0</v>
      </c>
      <c r="L1558" s="60">
        <v>0</v>
      </c>
      <c r="M1558" s="60">
        <v>0</v>
      </c>
      <c r="N1558" s="60">
        <v>1</v>
      </c>
      <c r="O1558" s="60">
        <v>0</v>
      </c>
      <c r="P1558" s="60">
        <v>0</v>
      </c>
      <c r="Q1558" s="60">
        <v>0</v>
      </c>
      <c r="R1558" s="8">
        <v>0</v>
      </c>
      <c r="S1558" s="60">
        <v>0</v>
      </c>
      <c r="T1558" s="55">
        <v>0</v>
      </c>
      <c r="U1558" s="60">
        <v>2</v>
      </c>
      <c r="V1558" s="60">
        <v>0</v>
      </c>
      <c r="W1558" s="60">
        <v>1</v>
      </c>
      <c r="X1558" s="60">
        <v>0</v>
      </c>
      <c r="Y1558" s="60">
        <v>0</v>
      </c>
      <c r="Z1558" s="60">
        <v>0</v>
      </c>
      <c r="AA1558" s="60">
        <v>0</v>
      </c>
      <c r="AB1558" s="60">
        <v>1</v>
      </c>
      <c r="AC1558" s="60">
        <v>0</v>
      </c>
      <c r="AD1558" s="60">
        <v>1</v>
      </c>
      <c r="AE1558" s="60">
        <v>1</v>
      </c>
      <c r="AF1558" s="60">
        <v>9</v>
      </c>
      <c r="AG1558" s="63">
        <v>7</v>
      </c>
      <c r="AH1558" s="63">
        <v>0</v>
      </c>
      <c r="AI1558" s="8">
        <v>0</v>
      </c>
      <c r="AJ1558" s="63">
        <v>9</v>
      </c>
      <c r="AK1558" s="60">
        <v>0</v>
      </c>
      <c r="AL1558" s="60">
        <v>0</v>
      </c>
      <c r="AM1558" s="60">
        <v>0</v>
      </c>
      <c r="AN1558" s="60">
        <v>0.5</v>
      </c>
      <c r="AO1558" s="60">
        <v>3000</v>
      </c>
      <c r="AP1558" s="60">
        <v>0.2</v>
      </c>
      <c r="AQ1558" s="60">
        <v>20</v>
      </c>
      <c r="AR1558" s="63">
        <v>0</v>
      </c>
      <c r="AS1558" s="60" t="s">
        <v>160</v>
      </c>
      <c r="AT1558" s="17" t="s">
        <v>483</v>
      </c>
      <c r="AU1558" s="60" t="s">
        <v>194</v>
      </c>
      <c r="AV1558" s="60">
        <v>12000006</v>
      </c>
      <c r="AW1558" s="111">
        <v>20000025</v>
      </c>
      <c r="AX1558" s="59" t="s">
        <v>195</v>
      </c>
      <c r="AY1558" s="59" t="s">
        <v>160</v>
      </c>
      <c r="AZ1558" s="61">
        <v>0</v>
      </c>
      <c r="BA1558" s="61">
        <v>0</v>
      </c>
      <c r="BB1558" s="78"/>
      <c r="BC1558" s="60">
        <v>0</v>
      </c>
      <c r="BD1558" s="60">
        <v>0</v>
      </c>
      <c r="BE1558" s="60">
        <v>0</v>
      </c>
      <c r="BF1558" s="60">
        <v>0</v>
      </c>
      <c r="BG1558" s="60">
        <v>0</v>
      </c>
      <c r="BH1558" s="60">
        <v>0</v>
      </c>
      <c r="BI1558" s="60">
        <v>0</v>
      </c>
      <c r="BJ1558" s="8">
        <v>0</v>
      </c>
      <c r="BK1558" s="8">
        <v>0</v>
      </c>
      <c r="BL1558" s="8">
        <v>0</v>
      </c>
      <c r="BM1558" s="8">
        <v>0</v>
      </c>
      <c r="BN1558" s="8">
        <v>0</v>
      </c>
      <c r="BO1558" s="8">
        <v>0</v>
      </c>
      <c r="BP1558" s="8">
        <v>0</v>
      </c>
      <c r="BQ1558" s="43">
        <v>0</v>
      </c>
    </row>
    <row r="1559" spans="3:69" ht="20.100000000000001" customHeight="1">
      <c r="C1559" s="16">
        <v>70000101</v>
      </c>
      <c r="D1559" s="17" t="s">
        <v>2015</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0.05</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70000102</v>
      </c>
      <c r="D1560" s="17" t="s">
        <v>2015</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70000103</v>
      </c>
      <c r="D1561" s="17" t="s">
        <v>2015</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0.15</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70000104</v>
      </c>
      <c r="D1562" s="17" t="s">
        <v>2015</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70000105</v>
      </c>
      <c r="D1563" s="17" t="s">
        <v>2015</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0.25</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70000106</v>
      </c>
      <c r="D1564" s="17" t="s">
        <v>2015</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70000107</v>
      </c>
      <c r="D1565" s="17" t="s">
        <v>2015</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0.35</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70000108</v>
      </c>
      <c r="D1566" s="17" t="s">
        <v>2015</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70000109</v>
      </c>
      <c r="D1567" s="17" t="s">
        <v>2015</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0.45</v>
      </c>
      <c r="AQ1567" s="16">
        <v>0</v>
      </c>
      <c r="AR1567" s="8">
        <v>0</v>
      </c>
      <c r="AS1567" s="16" t="s">
        <v>160</v>
      </c>
      <c r="AT1567" s="17" t="s">
        <v>483</v>
      </c>
      <c r="AU1567" s="16">
        <v>0</v>
      </c>
      <c r="AV1567" s="60">
        <v>12000006</v>
      </c>
      <c r="AW1567" s="16">
        <v>0</v>
      </c>
      <c r="AX1567" s="17" t="s">
        <v>162</v>
      </c>
      <c r="AY1567" s="17" t="s">
        <v>160</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70000110</v>
      </c>
      <c r="D1568" s="17" t="s">
        <v>2015</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0.5</v>
      </c>
      <c r="AQ1568" s="16">
        <v>0</v>
      </c>
      <c r="AR1568" s="8">
        <v>0</v>
      </c>
      <c r="AS1568" s="16">
        <v>0</v>
      </c>
      <c r="AT1568" s="17" t="s">
        <v>483</v>
      </c>
      <c r="AU1568" s="16">
        <v>0</v>
      </c>
      <c r="AV1568" s="60">
        <v>12000006</v>
      </c>
      <c r="AW1568" s="16">
        <v>0</v>
      </c>
      <c r="AX1568" s="17" t="s">
        <v>162</v>
      </c>
      <c r="AY1568" s="17" t="s">
        <v>262</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19.5" customHeight="1">
      <c r="C1569" s="16">
        <v>70000111</v>
      </c>
      <c r="D1569" s="17" t="s">
        <v>2015</v>
      </c>
      <c r="E1569" s="16">
        <v>1</v>
      </c>
      <c r="F1569" s="220">
        <v>0</v>
      </c>
      <c r="G1569" s="16">
        <v>0</v>
      </c>
      <c r="H1569" s="15">
        <v>0</v>
      </c>
      <c r="I1569" s="16">
        <v>1</v>
      </c>
      <c r="J1569" s="16">
        <v>0</v>
      </c>
      <c r="K1569" s="16">
        <v>0</v>
      </c>
      <c r="L1569" s="16">
        <v>0</v>
      </c>
      <c r="M1569" s="16">
        <v>0</v>
      </c>
      <c r="N1569" s="16">
        <v>1</v>
      </c>
      <c r="O1569" s="16">
        <v>0</v>
      </c>
      <c r="P1569" s="16">
        <v>0</v>
      </c>
      <c r="Q1569" s="16">
        <v>0</v>
      </c>
      <c r="R1569" s="8">
        <v>0</v>
      </c>
      <c r="S1569" s="15">
        <v>0</v>
      </c>
      <c r="T1569" s="13">
        <v>0</v>
      </c>
      <c r="U1569" s="16">
        <v>1</v>
      </c>
      <c r="V1569" s="16">
        <v>0</v>
      </c>
      <c r="W1569" s="16">
        <v>1</v>
      </c>
      <c r="X1569" s="16">
        <v>0</v>
      </c>
      <c r="Y1569" s="16">
        <v>0</v>
      </c>
      <c r="Z1569" s="16">
        <v>0</v>
      </c>
      <c r="AA1569" s="16">
        <v>0</v>
      </c>
      <c r="AB1569" s="16">
        <v>1</v>
      </c>
      <c r="AC1569" s="16">
        <v>0</v>
      </c>
      <c r="AD1569" s="16">
        <v>1</v>
      </c>
      <c r="AE1569" s="16">
        <v>1</v>
      </c>
      <c r="AF1569" s="16">
        <v>2</v>
      </c>
      <c r="AG1569" s="8">
        <v>7</v>
      </c>
      <c r="AH1569" s="8">
        <v>0</v>
      </c>
      <c r="AI1569" s="8">
        <v>0</v>
      </c>
      <c r="AJ1569" s="8">
        <v>0</v>
      </c>
      <c r="AK1569" s="16">
        <v>0</v>
      </c>
      <c r="AL1569" s="16">
        <v>0</v>
      </c>
      <c r="AM1569" s="16">
        <v>0</v>
      </c>
      <c r="AN1569" s="16">
        <v>0</v>
      </c>
      <c r="AO1569" s="16">
        <v>700</v>
      </c>
      <c r="AP1569" s="16">
        <v>0.8</v>
      </c>
      <c r="AQ1569" s="16">
        <v>0</v>
      </c>
      <c r="AR1569" s="8">
        <v>0</v>
      </c>
      <c r="AS1569" s="16" t="s">
        <v>160</v>
      </c>
      <c r="AT1569" s="17" t="s">
        <v>483</v>
      </c>
      <c r="AU1569" s="16">
        <v>0</v>
      </c>
      <c r="AV1569" s="60">
        <v>12000006</v>
      </c>
      <c r="AW1569" s="16">
        <v>0</v>
      </c>
      <c r="AX1569" s="17" t="s">
        <v>162</v>
      </c>
      <c r="AY1569" s="17" t="s">
        <v>160</v>
      </c>
      <c r="AZ1569" s="15">
        <v>0</v>
      </c>
      <c r="BA1569" s="15">
        <v>0</v>
      </c>
      <c r="BB1569" s="73"/>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20.100000000000001" customHeight="1">
      <c r="C1570" s="16">
        <v>70001001</v>
      </c>
      <c r="D1570" s="14" t="s">
        <v>389</v>
      </c>
      <c r="E1570" s="16">
        <v>1</v>
      </c>
      <c r="F1570" s="13">
        <v>60010300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350</v>
      </c>
      <c r="Y1570" s="13">
        <v>0</v>
      </c>
      <c r="Z1570" s="13">
        <v>0</v>
      </c>
      <c r="AA1570" s="13">
        <v>0</v>
      </c>
      <c r="AB1570" s="13">
        <v>0</v>
      </c>
      <c r="AC1570" s="13">
        <v>0</v>
      </c>
      <c r="AD1570" s="13">
        <v>9</v>
      </c>
      <c r="AE1570" s="13">
        <v>2</v>
      </c>
      <c r="AF1570" s="13" t="s">
        <v>169</v>
      </c>
      <c r="AG1570" s="8">
        <v>0</v>
      </c>
      <c r="AH1570" s="8">
        <v>2</v>
      </c>
      <c r="AI1570" s="8">
        <v>0</v>
      </c>
      <c r="AJ1570" s="8">
        <v>1.5</v>
      </c>
      <c r="AK1570" s="13">
        <v>0</v>
      </c>
      <c r="AL1570" s="13">
        <v>0</v>
      </c>
      <c r="AM1570" s="13">
        <v>0</v>
      </c>
      <c r="AN1570" s="13">
        <v>1</v>
      </c>
      <c r="AO1570" s="13">
        <v>3000</v>
      </c>
      <c r="AP1570" s="13">
        <v>0.5</v>
      </c>
      <c r="AQ1570" s="13">
        <v>0</v>
      </c>
      <c r="AR1570" s="8">
        <v>0</v>
      </c>
      <c r="AS1570" s="13" t="s">
        <v>160</v>
      </c>
      <c r="AT1570" s="14" t="s">
        <v>216</v>
      </c>
      <c r="AU1570" s="13" t="s">
        <v>358</v>
      </c>
      <c r="AV1570" s="16">
        <v>10000007</v>
      </c>
      <c r="AW1570" s="16">
        <v>21000110</v>
      </c>
      <c r="AX1570" s="14" t="s">
        <v>162</v>
      </c>
      <c r="AY1570" s="13">
        <v>0</v>
      </c>
      <c r="AZ1570" s="15">
        <v>0</v>
      </c>
      <c r="BA1570" s="15">
        <v>0</v>
      </c>
      <c r="BB1570" s="36" t="s">
        <v>377</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0.100000000000001" customHeight="1">
      <c r="C1571" s="16">
        <v>70101001</v>
      </c>
      <c r="D1571" s="14" t="s">
        <v>384</v>
      </c>
      <c r="E1571" s="16">
        <v>1</v>
      </c>
      <c r="F1571" s="13">
        <v>60010300</v>
      </c>
      <c r="G1571" s="16">
        <v>0</v>
      </c>
      <c r="H1571" s="15">
        <v>0</v>
      </c>
      <c r="I1571" s="16">
        <v>1</v>
      </c>
      <c r="J1571" s="16">
        <v>0</v>
      </c>
      <c r="K1571" s="16">
        <v>0</v>
      </c>
      <c r="L1571" s="13">
        <v>0</v>
      </c>
      <c r="M1571" s="13">
        <v>0</v>
      </c>
      <c r="N1571" s="13">
        <v>2</v>
      </c>
      <c r="O1571" s="13">
        <v>2</v>
      </c>
      <c r="P1571" s="13">
        <v>0.8</v>
      </c>
      <c r="Q1571" s="13">
        <v>0</v>
      </c>
      <c r="R1571" s="8">
        <v>0</v>
      </c>
      <c r="S1571" s="13">
        <v>0</v>
      </c>
      <c r="T1571" s="13">
        <v>1</v>
      </c>
      <c r="U1571" s="13">
        <v>2</v>
      </c>
      <c r="V1571" s="13">
        <v>0</v>
      </c>
      <c r="W1571" s="13">
        <v>0</v>
      </c>
      <c r="X1571" s="13">
        <v>0</v>
      </c>
      <c r="Y1571" s="13">
        <v>0</v>
      </c>
      <c r="Z1571" s="13">
        <v>0</v>
      </c>
      <c r="AA1571" s="13">
        <v>0</v>
      </c>
      <c r="AB1571" s="13">
        <v>0</v>
      </c>
      <c r="AC1571" s="13">
        <v>0</v>
      </c>
      <c r="AD1571" s="13">
        <v>20</v>
      </c>
      <c r="AE1571" s="13">
        <v>0</v>
      </c>
      <c r="AF1571" s="13">
        <v>0</v>
      </c>
      <c r="AG1571" s="8">
        <v>2</v>
      </c>
      <c r="AH1571" s="8">
        <v>2</v>
      </c>
      <c r="AI1571" s="8">
        <v>0</v>
      </c>
      <c r="AJ1571" s="8">
        <v>1.5</v>
      </c>
      <c r="AK1571" s="13">
        <v>0</v>
      </c>
      <c r="AL1571" s="13">
        <v>0</v>
      </c>
      <c r="AM1571" s="13">
        <v>0</v>
      </c>
      <c r="AN1571" s="13">
        <v>1</v>
      </c>
      <c r="AO1571" s="13">
        <v>3000</v>
      </c>
      <c r="AP1571" s="13">
        <v>0.5</v>
      </c>
      <c r="AQ1571" s="13">
        <v>0</v>
      </c>
      <c r="AR1571" s="8">
        <v>0</v>
      </c>
      <c r="AS1571" s="13" t="s">
        <v>160</v>
      </c>
      <c r="AT1571" s="14" t="s">
        <v>161</v>
      </c>
      <c r="AU1571" s="13" t="s">
        <v>358</v>
      </c>
      <c r="AV1571" s="16">
        <v>0</v>
      </c>
      <c r="AW1571" s="16">
        <v>0</v>
      </c>
      <c r="AX1571" s="14" t="s">
        <v>346</v>
      </c>
      <c r="AY1571" s="13" t="s">
        <v>2024</v>
      </c>
      <c r="AZ1571" s="15">
        <v>0</v>
      </c>
      <c r="BA1571" s="15">
        <v>0</v>
      </c>
      <c r="BB1571" s="36" t="s">
        <v>2025</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1.75" customHeight="1">
      <c r="C1572" s="16">
        <v>70102001</v>
      </c>
      <c r="D1572" s="14" t="s">
        <v>349</v>
      </c>
      <c r="E1572" s="16">
        <v>1</v>
      </c>
      <c r="F1572" s="13">
        <v>60010100</v>
      </c>
      <c r="G1572" s="16">
        <v>0</v>
      </c>
      <c r="H1572" s="15">
        <v>0</v>
      </c>
      <c r="I1572" s="16">
        <v>1</v>
      </c>
      <c r="J1572" s="16">
        <v>0</v>
      </c>
      <c r="K1572" s="16">
        <v>0</v>
      </c>
      <c r="L1572" s="13">
        <v>0</v>
      </c>
      <c r="M1572" s="13">
        <v>0</v>
      </c>
      <c r="N1572" s="13">
        <v>2</v>
      </c>
      <c r="O1572" s="13">
        <v>3</v>
      </c>
      <c r="P1572" s="13">
        <v>1</v>
      </c>
      <c r="Q1572" s="13">
        <v>0</v>
      </c>
      <c r="R1572" s="8">
        <v>0</v>
      </c>
      <c r="S1572" s="13">
        <v>0</v>
      </c>
      <c r="T1572" s="13">
        <v>1</v>
      </c>
      <c r="U1572" s="13">
        <v>2</v>
      </c>
      <c r="V1572" s="13">
        <v>0</v>
      </c>
      <c r="W1572" s="13">
        <v>3</v>
      </c>
      <c r="X1572" s="13">
        <v>0</v>
      </c>
      <c r="Y1572" s="13">
        <v>1</v>
      </c>
      <c r="Z1572" s="13">
        <v>0</v>
      </c>
      <c r="AA1572" s="13">
        <v>0</v>
      </c>
      <c r="AB1572" s="13">
        <v>0</v>
      </c>
      <c r="AC1572" s="13">
        <v>0</v>
      </c>
      <c r="AD1572" s="13">
        <v>9</v>
      </c>
      <c r="AE1572" s="13">
        <v>1</v>
      </c>
      <c r="AF1572" s="13">
        <v>4</v>
      </c>
      <c r="AG1572" s="8">
        <v>0</v>
      </c>
      <c r="AH1572" s="8">
        <v>1</v>
      </c>
      <c r="AI1572" s="8">
        <v>0</v>
      </c>
      <c r="AJ1572" s="8">
        <v>2</v>
      </c>
      <c r="AK1572" s="13">
        <v>0</v>
      </c>
      <c r="AL1572" s="13">
        <v>0</v>
      </c>
      <c r="AM1572" s="13">
        <v>0</v>
      </c>
      <c r="AN1572" s="13">
        <v>3</v>
      </c>
      <c r="AO1572" s="13">
        <v>5000</v>
      </c>
      <c r="AP1572" s="13">
        <v>2.5</v>
      </c>
      <c r="AQ1572" s="13">
        <v>0</v>
      </c>
      <c r="AR1572" s="8">
        <v>0</v>
      </c>
      <c r="AS1572" s="13" t="s">
        <v>350</v>
      </c>
      <c r="AT1572" s="14" t="s">
        <v>216</v>
      </c>
      <c r="AU1572" s="13" t="s">
        <v>351</v>
      </c>
      <c r="AV1572" s="16">
        <v>10000007</v>
      </c>
      <c r="AW1572" s="16">
        <v>70102001</v>
      </c>
      <c r="AX1572" s="14" t="s">
        <v>162</v>
      </c>
      <c r="AY1572" s="13" t="s">
        <v>2026</v>
      </c>
      <c r="AZ1572" s="15">
        <v>0</v>
      </c>
      <c r="BA1572" s="15">
        <v>0</v>
      </c>
      <c r="BB1572" s="36" t="s">
        <v>353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70102002</v>
      </c>
      <c r="D1573" s="17" t="s">
        <v>354</v>
      </c>
      <c r="E1573" s="16">
        <v>1</v>
      </c>
      <c r="F1573" s="16">
        <v>60010500</v>
      </c>
      <c r="G1573" s="16">
        <v>0</v>
      </c>
      <c r="H1573" s="15">
        <v>0</v>
      </c>
      <c r="I1573" s="16">
        <v>1</v>
      </c>
      <c r="J1573" s="16">
        <v>0</v>
      </c>
      <c r="K1573" s="16">
        <v>0</v>
      </c>
      <c r="L1573" s="16">
        <v>0</v>
      </c>
      <c r="M1573" s="16">
        <v>0</v>
      </c>
      <c r="N1573" s="13">
        <v>2</v>
      </c>
      <c r="O1573" s="16">
        <v>2</v>
      </c>
      <c r="P1573" s="16">
        <v>0.6</v>
      </c>
      <c r="Q1573" s="16">
        <v>0</v>
      </c>
      <c r="R1573" s="8">
        <v>0</v>
      </c>
      <c r="S1573" s="15">
        <v>0</v>
      </c>
      <c r="T1573" s="13">
        <v>1</v>
      </c>
      <c r="U1573" s="16">
        <v>2</v>
      </c>
      <c r="V1573" s="16">
        <v>0</v>
      </c>
      <c r="W1573" s="16">
        <v>0</v>
      </c>
      <c r="X1573" s="16">
        <v>0</v>
      </c>
      <c r="Y1573" s="16">
        <v>0</v>
      </c>
      <c r="Z1573" s="16">
        <v>0</v>
      </c>
      <c r="AA1573" s="16">
        <v>0</v>
      </c>
      <c r="AB1573" s="16">
        <v>0</v>
      </c>
      <c r="AC1573" s="16">
        <v>0</v>
      </c>
      <c r="AD1573" s="16">
        <v>20</v>
      </c>
      <c r="AE1573" s="16">
        <v>0</v>
      </c>
      <c r="AF1573" s="16">
        <v>0</v>
      </c>
      <c r="AG1573" s="8">
        <v>2</v>
      </c>
      <c r="AH1573" s="8">
        <v>0</v>
      </c>
      <c r="AI1573" s="8">
        <v>0</v>
      </c>
      <c r="AJ1573" s="8">
        <v>0</v>
      </c>
      <c r="AK1573" s="16">
        <v>0</v>
      </c>
      <c r="AL1573" s="16">
        <v>0</v>
      </c>
      <c r="AM1573" s="16">
        <v>0</v>
      </c>
      <c r="AN1573" s="16">
        <v>0</v>
      </c>
      <c r="AO1573" s="16">
        <v>1000</v>
      </c>
      <c r="AP1573" s="16">
        <v>0</v>
      </c>
      <c r="AQ1573" s="16">
        <v>0</v>
      </c>
      <c r="AR1573" s="8">
        <v>90102001</v>
      </c>
      <c r="AS1573" s="16" t="s">
        <v>160</v>
      </c>
      <c r="AT1573" s="17" t="s">
        <v>161</v>
      </c>
      <c r="AU1573" s="16" t="s">
        <v>249</v>
      </c>
      <c r="AV1573" s="16">
        <v>0</v>
      </c>
      <c r="AW1573" s="16">
        <v>40000003</v>
      </c>
      <c r="AX1573" s="17" t="s">
        <v>162</v>
      </c>
      <c r="AY1573" s="17" t="s">
        <v>160</v>
      </c>
      <c r="AZ1573" s="15">
        <v>0</v>
      </c>
      <c r="BA1573" s="15">
        <v>0</v>
      </c>
      <c r="BB1573" s="73" t="s">
        <v>355</v>
      </c>
      <c r="BC1573" s="16">
        <v>0</v>
      </c>
      <c r="BD1573" s="13">
        <v>0</v>
      </c>
      <c r="BE1573" s="16">
        <v>0</v>
      </c>
      <c r="BF1573" s="16">
        <v>0</v>
      </c>
      <c r="BG1573" s="16">
        <v>0</v>
      </c>
      <c r="BH1573" s="16">
        <v>0</v>
      </c>
      <c r="BI1573" s="11">
        <v>0</v>
      </c>
      <c r="BJ1573" s="8">
        <v>0</v>
      </c>
      <c r="BK1573" s="8">
        <v>0</v>
      </c>
      <c r="BL1573" s="8">
        <v>0</v>
      </c>
      <c r="BM1573" s="8">
        <v>0</v>
      </c>
      <c r="BN1573" s="8">
        <v>0</v>
      </c>
      <c r="BO1573" s="8">
        <v>0</v>
      </c>
      <c r="BP1573" s="8">
        <v>0</v>
      </c>
      <c r="BQ1573" s="43">
        <v>0</v>
      </c>
    </row>
    <row r="1574" spans="3:69" ht="20.100000000000001" customHeight="1">
      <c r="C1574" s="16">
        <v>70103001</v>
      </c>
      <c r="D1574" s="14" t="s">
        <v>357</v>
      </c>
      <c r="E1574" s="16">
        <v>1</v>
      </c>
      <c r="F1574" s="13">
        <v>60010300</v>
      </c>
      <c r="G1574" s="16">
        <v>0</v>
      </c>
      <c r="H1574" s="15">
        <v>0</v>
      </c>
      <c r="I1574" s="16">
        <v>1</v>
      </c>
      <c r="J1574" s="16">
        <v>0</v>
      </c>
      <c r="K1574" s="16">
        <v>0</v>
      </c>
      <c r="L1574" s="13">
        <v>0</v>
      </c>
      <c r="M1574" s="13">
        <v>0</v>
      </c>
      <c r="N1574" s="13">
        <v>2</v>
      </c>
      <c r="O1574" s="13">
        <v>1</v>
      </c>
      <c r="P1574" s="13">
        <v>0.5</v>
      </c>
      <c r="Q1574" s="13">
        <v>0</v>
      </c>
      <c r="R1574" s="8">
        <v>0</v>
      </c>
      <c r="S1574" s="13">
        <v>0</v>
      </c>
      <c r="T1574" s="13">
        <v>1</v>
      </c>
      <c r="U1574" s="13">
        <v>2</v>
      </c>
      <c r="V1574" s="13">
        <v>0</v>
      </c>
      <c r="W1574" s="13">
        <v>3</v>
      </c>
      <c r="X1574" s="13">
        <v>0</v>
      </c>
      <c r="Y1574" s="13">
        <v>0</v>
      </c>
      <c r="Z1574" s="13">
        <v>0</v>
      </c>
      <c r="AA1574" s="13">
        <v>0</v>
      </c>
      <c r="AB1574" s="13">
        <v>0</v>
      </c>
      <c r="AC1574" s="13">
        <v>0</v>
      </c>
      <c r="AD1574" s="13">
        <v>12</v>
      </c>
      <c r="AE1574" s="13">
        <v>2</v>
      </c>
      <c r="AF1574" s="13" t="s">
        <v>169</v>
      </c>
      <c r="AG1574" s="8">
        <v>0</v>
      </c>
      <c r="AH1574" s="8">
        <v>2</v>
      </c>
      <c r="AI1574" s="8">
        <v>0</v>
      </c>
      <c r="AJ1574" s="8">
        <v>1.5</v>
      </c>
      <c r="AK1574" s="13">
        <v>0</v>
      </c>
      <c r="AL1574" s="13">
        <v>0</v>
      </c>
      <c r="AM1574" s="13">
        <v>0</v>
      </c>
      <c r="AN1574" s="13">
        <v>1.1000000000000001</v>
      </c>
      <c r="AO1574" s="13">
        <v>3000</v>
      </c>
      <c r="AP1574" s="13">
        <v>1.1000000000000001</v>
      </c>
      <c r="AQ1574" s="13">
        <v>0</v>
      </c>
      <c r="AR1574" s="8">
        <v>0</v>
      </c>
      <c r="AS1574" s="13" t="s">
        <v>160</v>
      </c>
      <c r="AT1574" s="17" t="s">
        <v>216</v>
      </c>
      <c r="AU1574" s="13" t="s">
        <v>358</v>
      </c>
      <c r="AV1574" s="16">
        <v>10001007</v>
      </c>
      <c r="AW1574" s="16">
        <v>70103001</v>
      </c>
      <c r="AX1574" s="14" t="s">
        <v>162</v>
      </c>
      <c r="AY1574" s="13">
        <v>0</v>
      </c>
      <c r="AZ1574" s="15">
        <v>0</v>
      </c>
      <c r="BA1574" s="15">
        <v>0</v>
      </c>
      <c r="BB1574" s="36" t="s">
        <v>359</v>
      </c>
      <c r="BC1574" s="13">
        <v>0</v>
      </c>
      <c r="BD1574" s="13">
        <v>0</v>
      </c>
      <c r="BE1574" s="13">
        <v>0</v>
      </c>
      <c r="BF1574" s="13">
        <v>0</v>
      </c>
      <c r="BG1574" s="13">
        <v>0</v>
      </c>
      <c r="BH1574" s="13">
        <v>0</v>
      </c>
      <c r="BI1574" s="11">
        <v>0</v>
      </c>
      <c r="BJ1574" s="8">
        <v>0</v>
      </c>
      <c r="BK1574" s="8">
        <v>0</v>
      </c>
      <c r="BL1574" s="8">
        <v>0</v>
      </c>
      <c r="BM1574" s="8">
        <v>0</v>
      </c>
      <c r="BN1574" s="8">
        <v>0</v>
      </c>
      <c r="BO1574" s="8">
        <v>0</v>
      </c>
      <c r="BP1574" s="8">
        <v>0</v>
      </c>
      <c r="BQ1574" s="43">
        <v>0</v>
      </c>
    </row>
    <row r="1575" spans="3:69" ht="20.100000000000001" customHeight="1">
      <c r="C1575" s="16">
        <v>70103002</v>
      </c>
      <c r="D1575" s="17" t="s">
        <v>354</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6">
        <v>20</v>
      </c>
      <c r="AE1575" s="16">
        <v>0</v>
      </c>
      <c r="AF1575" s="16">
        <v>0</v>
      </c>
      <c r="AG1575" s="8">
        <v>0</v>
      </c>
      <c r="AH1575" s="8">
        <v>0</v>
      </c>
      <c r="AI1575" s="8">
        <v>0</v>
      </c>
      <c r="AJ1575" s="8">
        <v>0</v>
      </c>
      <c r="AK1575" s="16">
        <v>0</v>
      </c>
      <c r="AL1575" s="16">
        <v>0</v>
      </c>
      <c r="AM1575" s="16">
        <v>0</v>
      </c>
      <c r="AN1575" s="16">
        <v>0</v>
      </c>
      <c r="AO1575" s="16">
        <v>1000</v>
      </c>
      <c r="AP1575" s="16">
        <v>0</v>
      </c>
      <c r="AQ1575" s="16">
        <v>0</v>
      </c>
      <c r="AR1575" s="8">
        <v>90103001</v>
      </c>
      <c r="AS1575" s="16" t="s">
        <v>160</v>
      </c>
      <c r="AT1575" s="17" t="s">
        <v>160</v>
      </c>
      <c r="AU1575" s="16" t="s">
        <v>249</v>
      </c>
      <c r="AV1575" s="16">
        <v>0</v>
      </c>
      <c r="AW1575" s="16">
        <v>40000003</v>
      </c>
      <c r="AX1575" s="17" t="s">
        <v>162</v>
      </c>
      <c r="AY1575" s="17" t="s">
        <v>160</v>
      </c>
      <c r="AZ1575" s="15">
        <v>0</v>
      </c>
      <c r="BA1575" s="15">
        <v>0</v>
      </c>
      <c r="BB1575" s="73" t="s">
        <v>360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70103003</v>
      </c>
      <c r="D1576" s="14" t="s">
        <v>1346</v>
      </c>
      <c r="E1576" s="16">
        <v>1</v>
      </c>
      <c r="F1576" s="13">
        <v>60010100</v>
      </c>
      <c r="G1576" s="16">
        <v>0</v>
      </c>
      <c r="H1576" s="15">
        <v>0</v>
      </c>
      <c r="I1576" s="16">
        <v>1</v>
      </c>
      <c r="J1576" s="16">
        <v>0</v>
      </c>
      <c r="K1576" s="16">
        <v>0</v>
      </c>
      <c r="L1576" s="13">
        <v>0</v>
      </c>
      <c r="M1576" s="13">
        <v>0</v>
      </c>
      <c r="N1576" s="13">
        <v>2</v>
      </c>
      <c r="O1576" s="13">
        <v>1</v>
      </c>
      <c r="P1576" s="13">
        <v>0.5</v>
      </c>
      <c r="Q1576" s="13">
        <v>0</v>
      </c>
      <c r="R1576" s="8">
        <v>0</v>
      </c>
      <c r="S1576" s="13">
        <v>0</v>
      </c>
      <c r="T1576" s="13">
        <v>1</v>
      </c>
      <c r="U1576" s="13">
        <v>2</v>
      </c>
      <c r="V1576" s="13">
        <v>0</v>
      </c>
      <c r="W1576" s="13">
        <v>3</v>
      </c>
      <c r="X1576" s="13">
        <v>0</v>
      </c>
      <c r="Y1576" s="13">
        <v>1</v>
      </c>
      <c r="Z1576" s="13">
        <v>0</v>
      </c>
      <c r="AA1576" s="13">
        <v>0</v>
      </c>
      <c r="AB1576" s="13">
        <v>0</v>
      </c>
      <c r="AC1576" s="13">
        <v>0</v>
      </c>
      <c r="AD1576" s="13">
        <v>8</v>
      </c>
      <c r="AE1576" s="13">
        <v>1</v>
      </c>
      <c r="AF1576" s="13">
        <v>3</v>
      </c>
      <c r="AG1576" s="8">
        <v>1</v>
      </c>
      <c r="AH1576" s="8">
        <v>1</v>
      </c>
      <c r="AI1576" s="8">
        <v>0</v>
      </c>
      <c r="AJ1576" s="8">
        <v>1.5</v>
      </c>
      <c r="AK1576" s="13">
        <v>0</v>
      </c>
      <c r="AL1576" s="13">
        <v>0</v>
      </c>
      <c r="AM1576" s="13">
        <v>0</v>
      </c>
      <c r="AN1576" s="13">
        <v>0.5</v>
      </c>
      <c r="AO1576" s="13">
        <v>5000</v>
      </c>
      <c r="AP1576" s="13">
        <v>3</v>
      </c>
      <c r="AQ1576" s="13">
        <v>0</v>
      </c>
      <c r="AR1576" s="8">
        <v>0</v>
      </c>
      <c r="AS1576" s="13" t="s">
        <v>160</v>
      </c>
      <c r="AT1576" s="17" t="s">
        <v>161</v>
      </c>
      <c r="AU1576" s="13" t="s">
        <v>351</v>
      </c>
      <c r="AV1576" s="16">
        <v>10000007</v>
      </c>
      <c r="AW1576" s="16">
        <v>70103003</v>
      </c>
      <c r="AX1576" s="14" t="s">
        <v>162</v>
      </c>
      <c r="AY1576" s="13" t="s">
        <v>1347</v>
      </c>
      <c r="AZ1576" s="15">
        <v>0</v>
      </c>
      <c r="BA1576" s="15">
        <v>0</v>
      </c>
      <c r="BB1576" s="36" t="s">
        <v>1348</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70104001</v>
      </c>
      <c r="D1577" s="14" t="s">
        <v>570</v>
      </c>
      <c r="E1577" s="16">
        <v>1</v>
      </c>
      <c r="F1577" s="13">
        <v>60010100</v>
      </c>
      <c r="G1577" s="16">
        <v>0</v>
      </c>
      <c r="H1577" s="15">
        <v>0</v>
      </c>
      <c r="I1577" s="16">
        <v>1</v>
      </c>
      <c r="J1577" s="16">
        <v>0</v>
      </c>
      <c r="K1577" s="16">
        <v>0</v>
      </c>
      <c r="L1577" s="13">
        <v>0</v>
      </c>
      <c r="M1577" s="13">
        <v>0</v>
      </c>
      <c r="N1577" s="13">
        <v>2</v>
      </c>
      <c r="O1577" s="13">
        <v>1</v>
      </c>
      <c r="P1577" s="13">
        <v>0.3</v>
      </c>
      <c r="Q1577" s="13">
        <v>0</v>
      </c>
      <c r="R1577" s="8">
        <v>0</v>
      </c>
      <c r="S1577" s="13">
        <v>0</v>
      </c>
      <c r="T1577" s="13">
        <v>1</v>
      </c>
      <c r="U1577" s="13">
        <v>2</v>
      </c>
      <c r="V1577" s="13">
        <v>0</v>
      </c>
      <c r="W1577" s="13">
        <v>3</v>
      </c>
      <c r="X1577" s="13">
        <v>0</v>
      </c>
      <c r="Y1577" s="13">
        <v>1</v>
      </c>
      <c r="Z1577" s="13">
        <v>0</v>
      </c>
      <c r="AA1577" s="13">
        <v>0</v>
      </c>
      <c r="AB1577" s="13">
        <v>0</v>
      </c>
      <c r="AC1577" s="13">
        <v>0</v>
      </c>
      <c r="AD1577" s="13">
        <v>5</v>
      </c>
      <c r="AE1577" s="13">
        <v>1</v>
      </c>
      <c r="AF1577" s="13" t="s">
        <v>554</v>
      </c>
      <c r="AG1577" s="8">
        <v>1</v>
      </c>
      <c r="AH1577" s="8">
        <v>1</v>
      </c>
      <c r="AI1577" s="8">
        <v>0</v>
      </c>
      <c r="AJ1577" s="8">
        <v>1.5</v>
      </c>
      <c r="AK1577" s="13">
        <v>0</v>
      </c>
      <c r="AL1577" s="13">
        <v>0</v>
      </c>
      <c r="AM1577" s="13">
        <v>0</v>
      </c>
      <c r="AN1577" s="13">
        <v>0.5</v>
      </c>
      <c r="AO1577" s="13">
        <v>5000</v>
      </c>
      <c r="AP1577" s="13">
        <v>2</v>
      </c>
      <c r="AQ1577" s="13">
        <v>0</v>
      </c>
      <c r="AR1577" s="8">
        <v>0</v>
      </c>
      <c r="AS1577" s="13" t="s">
        <v>160</v>
      </c>
      <c r="AT1577" s="14" t="s">
        <v>216</v>
      </c>
      <c r="AU1577" s="13" t="s">
        <v>351</v>
      </c>
      <c r="AV1577" s="16">
        <v>10000007</v>
      </c>
      <c r="AW1577" s="16">
        <v>70104001</v>
      </c>
      <c r="AX1577" s="14" t="s">
        <v>162</v>
      </c>
      <c r="AY1577" s="13" t="s">
        <v>2027</v>
      </c>
      <c r="AZ1577" s="15">
        <v>0</v>
      </c>
      <c r="BA1577" s="15">
        <v>0</v>
      </c>
      <c r="BB1577" s="36" t="s">
        <v>572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70104002</v>
      </c>
      <c r="D1578" s="17" t="s">
        <v>371</v>
      </c>
      <c r="E1578" s="16">
        <v>1</v>
      </c>
      <c r="F1578" s="16">
        <v>60010500</v>
      </c>
      <c r="G1578" s="16">
        <v>0</v>
      </c>
      <c r="H1578" s="15">
        <v>0</v>
      </c>
      <c r="I1578" s="16">
        <v>1</v>
      </c>
      <c r="J1578" s="16">
        <v>0</v>
      </c>
      <c r="K1578" s="16">
        <v>0</v>
      </c>
      <c r="L1578" s="16">
        <v>0</v>
      </c>
      <c r="M1578" s="16">
        <v>0</v>
      </c>
      <c r="N1578" s="13">
        <v>2</v>
      </c>
      <c r="O1578" s="16">
        <v>2</v>
      </c>
      <c r="P1578" s="16">
        <v>0.3</v>
      </c>
      <c r="Q1578" s="16">
        <v>0</v>
      </c>
      <c r="R1578" s="8">
        <v>0</v>
      </c>
      <c r="S1578" s="15">
        <v>0</v>
      </c>
      <c r="T1578" s="13">
        <v>1</v>
      </c>
      <c r="U1578" s="16">
        <v>2</v>
      </c>
      <c r="V1578" s="16">
        <v>0</v>
      </c>
      <c r="W1578" s="16">
        <v>0</v>
      </c>
      <c r="X1578" s="16">
        <v>0</v>
      </c>
      <c r="Y1578" s="16">
        <v>0</v>
      </c>
      <c r="Z1578" s="16">
        <v>0</v>
      </c>
      <c r="AA1578" s="16">
        <v>0</v>
      </c>
      <c r="AB1578" s="16">
        <v>0</v>
      </c>
      <c r="AC1578" s="16">
        <v>0</v>
      </c>
      <c r="AD1578" s="16">
        <v>99999</v>
      </c>
      <c r="AE1578" s="16">
        <v>0</v>
      </c>
      <c r="AF1578" s="16">
        <v>0</v>
      </c>
      <c r="AG1578" s="8">
        <v>2</v>
      </c>
      <c r="AH1578" s="8">
        <v>0</v>
      </c>
      <c r="AI1578" s="8">
        <v>0</v>
      </c>
      <c r="AJ1578" s="8">
        <v>0</v>
      </c>
      <c r="AK1578" s="16">
        <v>0</v>
      </c>
      <c r="AL1578" s="16">
        <v>0</v>
      </c>
      <c r="AM1578" s="16">
        <v>0</v>
      </c>
      <c r="AN1578" s="16">
        <v>0</v>
      </c>
      <c r="AO1578" s="16">
        <v>1000</v>
      </c>
      <c r="AP1578" s="16">
        <v>0</v>
      </c>
      <c r="AQ1578" s="16">
        <v>0</v>
      </c>
      <c r="AR1578" s="8">
        <v>90104002</v>
      </c>
      <c r="AS1578" s="16" t="s">
        <v>160</v>
      </c>
      <c r="AT1578" s="17" t="s">
        <v>161</v>
      </c>
      <c r="AU1578" s="16" t="s">
        <v>249</v>
      </c>
      <c r="AV1578" s="16">
        <v>0</v>
      </c>
      <c r="AW1578" s="16">
        <v>0</v>
      </c>
      <c r="AX1578" s="17" t="s">
        <v>162</v>
      </c>
      <c r="AY1578" s="17" t="s">
        <v>160</v>
      </c>
      <c r="AZ1578" s="15">
        <v>0</v>
      </c>
      <c r="BA1578" s="15">
        <v>0</v>
      </c>
      <c r="BB1578" s="73" t="s">
        <v>438</v>
      </c>
      <c r="BC1578" s="16">
        <v>0</v>
      </c>
      <c r="BD1578" s="13">
        <v>0</v>
      </c>
      <c r="BE1578" s="16">
        <v>0</v>
      </c>
      <c r="BF1578" s="16">
        <v>0</v>
      </c>
      <c r="BG1578" s="16">
        <v>0</v>
      </c>
      <c r="BH1578" s="16">
        <v>0</v>
      </c>
      <c r="BI1578" s="11">
        <v>0</v>
      </c>
      <c r="BJ1578" s="8">
        <v>0</v>
      </c>
      <c r="BK1578" s="8">
        <v>0</v>
      </c>
      <c r="BL1578" s="8">
        <v>0</v>
      </c>
      <c r="BM1578" s="8">
        <v>0</v>
      </c>
      <c r="BN1578" s="8">
        <v>0</v>
      </c>
      <c r="BO1578" s="8">
        <v>0</v>
      </c>
      <c r="BP1578" s="8">
        <v>0</v>
      </c>
      <c r="BQ1578" s="43">
        <v>0</v>
      </c>
    </row>
    <row r="1579" spans="3:69" ht="20.100000000000001" customHeight="1">
      <c r="C1579" s="16">
        <v>70104003</v>
      </c>
      <c r="D1579" s="14" t="s">
        <v>485</v>
      </c>
      <c r="E1579" s="16">
        <v>1</v>
      </c>
      <c r="F1579" s="13">
        <v>60010100</v>
      </c>
      <c r="G1579" s="16">
        <v>0</v>
      </c>
      <c r="H1579" s="15">
        <v>0</v>
      </c>
      <c r="I1579" s="16">
        <v>1</v>
      </c>
      <c r="J1579" s="16">
        <v>0</v>
      </c>
      <c r="K1579" s="16">
        <v>0</v>
      </c>
      <c r="L1579" s="13">
        <v>0</v>
      </c>
      <c r="M1579" s="13">
        <v>0</v>
      </c>
      <c r="N1579" s="13">
        <v>2</v>
      </c>
      <c r="O1579" s="13">
        <v>1</v>
      </c>
      <c r="P1579" s="13">
        <v>0.3</v>
      </c>
      <c r="Q1579" s="13">
        <v>0</v>
      </c>
      <c r="R1579" s="8">
        <v>0</v>
      </c>
      <c r="S1579" s="13">
        <v>0</v>
      </c>
      <c r="T1579" s="13">
        <v>1</v>
      </c>
      <c r="U1579" s="13">
        <v>2</v>
      </c>
      <c r="V1579" s="13">
        <v>0</v>
      </c>
      <c r="W1579" s="13">
        <v>5</v>
      </c>
      <c r="X1579" s="13">
        <v>0</v>
      </c>
      <c r="Y1579" s="13">
        <v>1</v>
      </c>
      <c r="Z1579" s="13">
        <v>0</v>
      </c>
      <c r="AA1579" s="13">
        <v>0</v>
      </c>
      <c r="AB1579" s="13">
        <v>0</v>
      </c>
      <c r="AC1579" s="13">
        <v>0</v>
      </c>
      <c r="AD1579" s="13">
        <v>10</v>
      </c>
      <c r="AE1579" s="13">
        <v>1</v>
      </c>
      <c r="AF1579" s="13" t="s">
        <v>394</v>
      </c>
      <c r="AG1579" s="8">
        <v>0</v>
      </c>
      <c r="AH1579" s="8">
        <v>1</v>
      </c>
      <c r="AI1579" s="8">
        <v>0</v>
      </c>
      <c r="AJ1579" s="8">
        <v>3</v>
      </c>
      <c r="AK1579" s="13">
        <v>0</v>
      </c>
      <c r="AL1579" s="13">
        <v>0</v>
      </c>
      <c r="AM1579" s="13">
        <v>0</v>
      </c>
      <c r="AN1579" s="13">
        <v>3.5</v>
      </c>
      <c r="AO1579" s="13">
        <v>5000</v>
      </c>
      <c r="AP1579" s="13">
        <v>3</v>
      </c>
      <c r="AQ1579" s="13">
        <v>0</v>
      </c>
      <c r="AR1579" s="8">
        <v>0</v>
      </c>
      <c r="AS1579" s="13" t="s">
        <v>160</v>
      </c>
      <c r="AT1579" s="14" t="s">
        <v>199</v>
      </c>
      <c r="AU1579" s="13" t="s">
        <v>351</v>
      </c>
      <c r="AV1579" s="16">
        <v>10000007</v>
      </c>
      <c r="AW1579" s="16">
        <v>70104003</v>
      </c>
      <c r="AX1579" s="14" t="s">
        <v>162</v>
      </c>
      <c r="AY1579" s="13" t="s">
        <v>2028</v>
      </c>
      <c r="AZ1579" s="15">
        <v>0</v>
      </c>
      <c r="BA1579" s="15">
        <v>0</v>
      </c>
      <c r="BB1579" s="36" t="s">
        <v>2029</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70105001</v>
      </c>
      <c r="D1580" s="14" t="s">
        <v>349</v>
      </c>
      <c r="E1580" s="16">
        <v>1</v>
      </c>
      <c r="F1580" s="13">
        <v>60010100</v>
      </c>
      <c r="G1580" s="16">
        <v>0</v>
      </c>
      <c r="H1580" s="15">
        <v>0</v>
      </c>
      <c r="I1580" s="16">
        <v>1</v>
      </c>
      <c r="J1580" s="16">
        <v>0</v>
      </c>
      <c r="K1580" s="16">
        <v>0</v>
      </c>
      <c r="L1580" s="13">
        <v>0</v>
      </c>
      <c r="M1580" s="13">
        <v>0</v>
      </c>
      <c r="N1580" s="13">
        <v>2</v>
      </c>
      <c r="O1580" s="13">
        <v>1</v>
      </c>
      <c r="P1580" s="13">
        <v>1</v>
      </c>
      <c r="Q1580" s="13">
        <v>0</v>
      </c>
      <c r="R1580" s="8">
        <v>0</v>
      </c>
      <c r="S1580" s="13">
        <v>0</v>
      </c>
      <c r="T1580" s="13">
        <v>1</v>
      </c>
      <c r="U1580" s="13">
        <v>2</v>
      </c>
      <c r="V1580" s="13">
        <v>0</v>
      </c>
      <c r="W1580" s="13">
        <v>2</v>
      </c>
      <c r="X1580" s="13">
        <v>0</v>
      </c>
      <c r="Y1580" s="13">
        <v>1</v>
      </c>
      <c r="Z1580" s="13">
        <v>0</v>
      </c>
      <c r="AA1580" s="13">
        <v>0</v>
      </c>
      <c r="AB1580" s="13">
        <v>0</v>
      </c>
      <c r="AC1580" s="13">
        <v>0</v>
      </c>
      <c r="AD1580" s="13">
        <v>6</v>
      </c>
      <c r="AE1580" s="13">
        <v>1</v>
      </c>
      <c r="AF1580" s="13">
        <v>3</v>
      </c>
      <c r="AG1580" s="8">
        <v>0</v>
      </c>
      <c r="AH1580" s="8">
        <v>0</v>
      </c>
      <c r="AI1580" s="8">
        <v>0</v>
      </c>
      <c r="AJ1580" s="8">
        <v>1.5</v>
      </c>
      <c r="AK1580" s="13">
        <v>0</v>
      </c>
      <c r="AL1580" s="13">
        <v>0</v>
      </c>
      <c r="AM1580" s="13">
        <v>0</v>
      </c>
      <c r="AN1580" s="13">
        <v>1</v>
      </c>
      <c r="AO1580" s="13">
        <v>5000</v>
      </c>
      <c r="AP1580" s="13">
        <v>0.5</v>
      </c>
      <c r="AQ1580" s="13">
        <v>0</v>
      </c>
      <c r="AR1580" s="8">
        <v>0</v>
      </c>
      <c r="AS1580" s="13" t="s">
        <v>160</v>
      </c>
      <c r="AT1580" s="17" t="s">
        <v>161</v>
      </c>
      <c r="AU1580" s="13" t="s">
        <v>351</v>
      </c>
      <c r="AV1580" s="16">
        <v>10000007</v>
      </c>
      <c r="AW1580" s="16">
        <v>70105001</v>
      </c>
      <c r="AX1580" s="14" t="s">
        <v>162</v>
      </c>
      <c r="AY1580" s="13" t="s">
        <v>2030</v>
      </c>
      <c r="AZ1580" s="15">
        <v>0</v>
      </c>
      <c r="BA1580" s="15">
        <v>0</v>
      </c>
      <c r="BB1580" s="36" t="s">
        <v>2031</v>
      </c>
      <c r="BC1580" s="13">
        <v>0</v>
      </c>
      <c r="BD1580" s="13">
        <v>0</v>
      </c>
      <c r="BE1580" s="13">
        <v>0</v>
      </c>
      <c r="BF1580" s="13">
        <v>0</v>
      </c>
      <c r="BG1580" s="13">
        <v>0</v>
      </c>
      <c r="BH1580" s="13">
        <v>0</v>
      </c>
      <c r="BI1580" s="11">
        <v>0</v>
      </c>
      <c r="BJ1580" s="8">
        <v>0</v>
      </c>
      <c r="BK1580" s="8">
        <v>0</v>
      </c>
      <c r="BL1580" s="8">
        <v>0</v>
      </c>
      <c r="BM1580" s="8">
        <v>0</v>
      </c>
      <c r="BN1580" s="8">
        <v>0</v>
      </c>
      <c r="BO1580" s="8">
        <v>0</v>
      </c>
      <c r="BP1580" s="8">
        <v>0</v>
      </c>
      <c r="BQ1580" s="43">
        <v>0</v>
      </c>
    </row>
    <row r="1581" spans="3:69" ht="20.100000000000001" customHeight="1">
      <c r="C1581" s="16">
        <v>70105002</v>
      </c>
      <c r="D1581" s="17" t="s">
        <v>371</v>
      </c>
      <c r="E1581" s="16">
        <v>1</v>
      </c>
      <c r="F1581" s="16">
        <v>60010500</v>
      </c>
      <c r="G1581" s="16">
        <v>0</v>
      </c>
      <c r="H1581" s="15">
        <v>0</v>
      </c>
      <c r="I1581" s="16">
        <v>1</v>
      </c>
      <c r="J1581" s="16">
        <v>0</v>
      </c>
      <c r="K1581" s="16">
        <v>0</v>
      </c>
      <c r="L1581" s="16">
        <v>0</v>
      </c>
      <c r="M1581" s="16">
        <v>0</v>
      </c>
      <c r="N1581" s="13">
        <v>2</v>
      </c>
      <c r="O1581" s="16">
        <v>2</v>
      </c>
      <c r="P1581" s="16">
        <v>0.6</v>
      </c>
      <c r="Q1581" s="16">
        <v>0</v>
      </c>
      <c r="R1581" s="8">
        <v>0</v>
      </c>
      <c r="S1581" s="15">
        <v>0</v>
      </c>
      <c r="T1581" s="13">
        <v>1</v>
      </c>
      <c r="U1581" s="16">
        <v>2</v>
      </c>
      <c r="V1581" s="16">
        <v>0</v>
      </c>
      <c r="W1581" s="16">
        <v>0</v>
      </c>
      <c r="X1581" s="16">
        <v>0</v>
      </c>
      <c r="Y1581" s="16">
        <v>0</v>
      </c>
      <c r="Z1581" s="16">
        <v>0</v>
      </c>
      <c r="AA1581" s="16">
        <v>0</v>
      </c>
      <c r="AB1581" s="16">
        <v>0</v>
      </c>
      <c r="AC1581" s="16">
        <v>0</v>
      </c>
      <c r="AD1581" s="13">
        <v>99999</v>
      </c>
      <c r="AE1581" s="16">
        <v>0</v>
      </c>
      <c r="AF1581" s="16">
        <v>0</v>
      </c>
      <c r="AG1581" s="8">
        <v>2</v>
      </c>
      <c r="AH1581" s="8">
        <v>0</v>
      </c>
      <c r="AI1581" s="8">
        <v>0</v>
      </c>
      <c r="AJ1581" s="8">
        <v>0</v>
      </c>
      <c r="AK1581" s="16">
        <v>0</v>
      </c>
      <c r="AL1581" s="16">
        <v>0</v>
      </c>
      <c r="AM1581" s="16">
        <v>0</v>
      </c>
      <c r="AN1581" s="16">
        <v>0</v>
      </c>
      <c r="AO1581" s="16">
        <v>1000</v>
      </c>
      <c r="AP1581" s="16">
        <v>0</v>
      </c>
      <c r="AQ1581" s="16">
        <v>0</v>
      </c>
      <c r="AR1581" s="8">
        <v>90104002</v>
      </c>
      <c r="AS1581" s="16" t="s">
        <v>160</v>
      </c>
      <c r="AT1581" s="17" t="s">
        <v>161</v>
      </c>
      <c r="AU1581" s="16" t="s">
        <v>249</v>
      </c>
      <c r="AV1581" s="16">
        <v>0</v>
      </c>
      <c r="AW1581" s="16">
        <v>0</v>
      </c>
      <c r="AX1581" s="17" t="s">
        <v>162</v>
      </c>
      <c r="AY1581" s="17" t="s">
        <v>160</v>
      </c>
      <c r="AZ1581" s="15">
        <v>0</v>
      </c>
      <c r="BA1581" s="15">
        <v>0</v>
      </c>
      <c r="BB1581" s="73" t="s">
        <v>438</v>
      </c>
      <c r="BC1581" s="16">
        <v>0</v>
      </c>
      <c r="BD1581" s="13">
        <v>0</v>
      </c>
      <c r="BE1581" s="16">
        <v>0</v>
      </c>
      <c r="BF1581" s="16">
        <v>0</v>
      </c>
      <c r="BG1581" s="16">
        <v>0</v>
      </c>
      <c r="BH1581" s="16">
        <v>0</v>
      </c>
      <c r="BI1581" s="11">
        <v>0</v>
      </c>
      <c r="BJ1581" s="8">
        <v>0</v>
      </c>
      <c r="BK1581" s="8">
        <v>0</v>
      </c>
      <c r="BL1581" s="8">
        <v>0</v>
      </c>
      <c r="BM1581" s="8">
        <v>0</v>
      </c>
      <c r="BN1581" s="8">
        <v>0</v>
      </c>
      <c r="BO1581" s="8">
        <v>0</v>
      </c>
      <c r="BP1581" s="8">
        <v>0</v>
      </c>
      <c r="BQ1581" s="43">
        <v>0</v>
      </c>
    </row>
    <row r="1582" spans="3:69" ht="20.100000000000001" customHeight="1">
      <c r="C1582" s="16">
        <v>70105003</v>
      </c>
      <c r="D1582" s="14" t="s">
        <v>2032</v>
      </c>
      <c r="E1582" s="16">
        <v>1</v>
      </c>
      <c r="F1582" s="13">
        <v>60010300</v>
      </c>
      <c r="G1582" s="16">
        <v>0</v>
      </c>
      <c r="H1582" s="15">
        <v>0</v>
      </c>
      <c r="I1582" s="16">
        <v>1</v>
      </c>
      <c r="J1582" s="16">
        <v>0</v>
      </c>
      <c r="K1582" s="16">
        <v>0</v>
      </c>
      <c r="L1582" s="13">
        <v>0</v>
      </c>
      <c r="M1582" s="13">
        <v>0</v>
      </c>
      <c r="N1582" s="13">
        <v>2</v>
      </c>
      <c r="O1582" s="13">
        <v>2</v>
      </c>
      <c r="P1582" s="13">
        <v>0.8</v>
      </c>
      <c r="Q1582" s="13">
        <v>0</v>
      </c>
      <c r="R1582" s="8">
        <v>0</v>
      </c>
      <c r="S1582" s="13">
        <v>0</v>
      </c>
      <c r="T1582" s="13">
        <v>1</v>
      </c>
      <c r="U1582" s="13">
        <v>2</v>
      </c>
      <c r="V1582" s="13">
        <v>0</v>
      </c>
      <c r="W1582" s="13">
        <v>0</v>
      </c>
      <c r="X1582" s="13">
        <v>0</v>
      </c>
      <c r="Y1582" s="13">
        <v>0</v>
      </c>
      <c r="Z1582" s="13">
        <v>0</v>
      </c>
      <c r="AA1582" s="13">
        <v>0</v>
      </c>
      <c r="AB1582" s="13">
        <v>0</v>
      </c>
      <c r="AC1582" s="13">
        <v>0</v>
      </c>
      <c r="AD1582" s="13">
        <v>20</v>
      </c>
      <c r="AE1582" s="13">
        <v>0</v>
      </c>
      <c r="AF1582" s="13">
        <v>0</v>
      </c>
      <c r="AG1582" s="8">
        <v>2</v>
      </c>
      <c r="AH1582" s="8">
        <v>2</v>
      </c>
      <c r="AI1582" s="8">
        <v>0</v>
      </c>
      <c r="AJ1582" s="8">
        <v>1.5</v>
      </c>
      <c r="AK1582" s="13">
        <v>0</v>
      </c>
      <c r="AL1582" s="13">
        <v>0</v>
      </c>
      <c r="AM1582" s="13">
        <v>0</v>
      </c>
      <c r="AN1582" s="13">
        <v>1</v>
      </c>
      <c r="AO1582" s="13">
        <v>3000</v>
      </c>
      <c r="AP1582" s="13">
        <v>0.5</v>
      </c>
      <c r="AQ1582" s="13">
        <v>0</v>
      </c>
      <c r="AR1582" s="8">
        <v>0</v>
      </c>
      <c r="AS1582" s="13" t="s">
        <v>160</v>
      </c>
      <c r="AT1582" s="17" t="s">
        <v>161</v>
      </c>
      <c r="AU1582" s="13" t="s">
        <v>358</v>
      </c>
      <c r="AV1582" s="16">
        <v>0</v>
      </c>
      <c r="AW1582" s="16">
        <v>0</v>
      </c>
      <c r="AX1582" s="14" t="s">
        <v>346</v>
      </c>
      <c r="AY1582" s="13" t="s">
        <v>2033</v>
      </c>
      <c r="AZ1582" s="15">
        <v>0</v>
      </c>
      <c r="BA1582" s="15">
        <v>0</v>
      </c>
      <c r="BB1582" s="36" t="s">
        <v>2034</v>
      </c>
      <c r="BC1582" s="13">
        <v>0</v>
      </c>
      <c r="BD1582" s="13">
        <v>0</v>
      </c>
      <c r="BE1582" s="13">
        <v>0</v>
      </c>
      <c r="BF1582" s="13">
        <v>0</v>
      </c>
      <c r="BG1582" s="13">
        <v>0</v>
      </c>
      <c r="BH1582" s="13">
        <v>0</v>
      </c>
      <c r="BI1582" s="11">
        <v>0</v>
      </c>
      <c r="BJ1582" s="8">
        <v>0</v>
      </c>
      <c r="BK1582" s="8">
        <v>0</v>
      </c>
      <c r="BL1582" s="8">
        <v>0</v>
      </c>
      <c r="BM1582" s="8">
        <v>0</v>
      </c>
      <c r="BN1582" s="8">
        <v>0</v>
      </c>
      <c r="BO1582" s="8">
        <v>0</v>
      </c>
      <c r="BP1582" s="8">
        <v>0</v>
      </c>
      <c r="BQ1582" s="43">
        <v>0</v>
      </c>
    </row>
    <row r="1583" spans="3:69" ht="20.100000000000001" customHeight="1">
      <c r="C1583" s="16">
        <v>70105004</v>
      </c>
      <c r="D1583" s="17" t="s">
        <v>354</v>
      </c>
      <c r="E1583" s="16">
        <v>1</v>
      </c>
      <c r="F1583" s="16">
        <v>60010500</v>
      </c>
      <c r="G1583" s="16">
        <v>0</v>
      </c>
      <c r="H1583" s="15">
        <v>0</v>
      </c>
      <c r="I1583" s="16">
        <v>1</v>
      </c>
      <c r="J1583" s="16">
        <v>0</v>
      </c>
      <c r="K1583" s="16">
        <v>0</v>
      </c>
      <c r="L1583" s="16">
        <v>0</v>
      </c>
      <c r="M1583" s="16">
        <v>0</v>
      </c>
      <c r="N1583" s="13">
        <v>2</v>
      </c>
      <c r="O1583" s="16">
        <v>2</v>
      </c>
      <c r="P1583" s="16">
        <v>0.6</v>
      </c>
      <c r="Q1583" s="16">
        <v>0</v>
      </c>
      <c r="R1583" s="8">
        <v>0</v>
      </c>
      <c r="S1583" s="15">
        <v>0</v>
      </c>
      <c r="T1583" s="13">
        <v>1</v>
      </c>
      <c r="U1583" s="16">
        <v>2</v>
      </c>
      <c r="V1583" s="16">
        <v>0</v>
      </c>
      <c r="W1583" s="16">
        <v>0</v>
      </c>
      <c r="X1583" s="16">
        <v>0</v>
      </c>
      <c r="Y1583" s="16">
        <v>0</v>
      </c>
      <c r="Z1583" s="16">
        <v>0</v>
      </c>
      <c r="AA1583" s="16">
        <v>0</v>
      </c>
      <c r="AB1583" s="16">
        <v>0</v>
      </c>
      <c r="AC1583" s="16">
        <v>0</v>
      </c>
      <c r="AD1583" s="16">
        <v>20</v>
      </c>
      <c r="AE1583" s="16">
        <v>0</v>
      </c>
      <c r="AF1583" s="16">
        <v>0</v>
      </c>
      <c r="AG1583" s="8">
        <v>2</v>
      </c>
      <c r="AH1583" s="8">
        <v>0</v>
      </c>
      <c r="AI1583" s="8">
        <v>0</v>
      </c>
      <c r="AJ1583" s="8">
        <v>0</v>
      </c>
      <c r="AK1583" s="16">
        <v>0</v>
      </c>
      <c r="AL1583" s="16">
        <v>0</v>
      </c>
      <c r="AM1583" s="16">
        <v>0</v>
      </c>
      <c r="AN1583" s="16">
        <v>0</v>
      </c>
      <c r="AO1583" s="16">
        <v>1000</v>
      </c>
      <c r="AP1583" s="16">
        <v>0</v>
      </c>
      <c r="AQ1583" s="16">
        <v>0</v>
      </c>
      <c r="AR1583" s="8">
        <v>90103001</v>
      </c>
      <c r="AS1583" s="16" t="s">
        <v>160</v>
      </c>
      <c r="AT1583" s="17" t="s">
        <v>160</v>
      </c>
      <c r="AU1583" s="16" t="s">
        <v>249</v>
      </c>
      <c r="AV1583" s="16">
        <v>0</v>
      </c>
      <c r="AW1583" s="16">
        <v>40000003</v>
      </c>
      <c r="AX1583" s="17" t="s">
        <v>162</v>
      </c>
      <c r="AY1583" s="17" t="s">
        <v>160</v>
      </c>
      <c r="AZ1583" s="15">
        <v>0</v>
      </c>
      <c r="BA1583" s="15">
        <v>0</v>
      </c>
      <c r="BB1583" s="73" t="s">
        <v>360</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70106001</v>
      </c>
      <c r="D1584" s="17" t="s">
        <v>374</v>
      </c>
      <c r="E1584" s="16">
        <v>1</v>
      </c>
      <c r="F1584" s="16">
        <v>60010300</v>
      </c>
      <c r="G1584" s="16">
        <v>0</v>
      </c>
      <c r="H1584" s="15">
        <v>0</v>
      </c>
      <c r="I1584" s="16">
        <v>1</v>
      </c>
      <c r="J1584" s="16">
        <v>0</v>
      </c>
      <c r="K1584" s="16">
        <v>0</v>
      </c>
      <c r="L1584" s="16">
        <v>0</v>
      </c>
      <c r="M1584" s="16">
        <v>0</v>
      </c>
      <c r="N1584" s="13">
        <v>2</v>
      </c>
      <c r="O1584" s="16">
        <v>1</v>
      </c>
      <c r="P1584" s="16">
        <v>0.5</v>
      </c>
      <c r="Q1584" s="16">
        <v>0</v>
      </c>
      <c r="R1584" s="8">
        <v>0</v>
      </c>
      <c r="S1584" s="15">
        <v>0</v>
      </c>
      <c r="T1584" s="13">
        <v>1</v>
      </c>
      <c r="U1584" s="16">
        <v>2</v>
      </c>
      <c r="V1584" s="16">
        <v>0</v>
      </c>
      <c r="W1584" s="16">
        <v>0.5</v>
      </c>
      <c r="X1584" s="16">
        <v>0</v>
      </c>
      <c r="Y1584" s="16">
        <v>0</v>
      </c>
      <c r="Z1584" s="16">
        <v>0</v>
      </c>
      <c r="AA1584" s="16">
        <v>0</v>
      </c>
      <c r="AB1584" s="16">
        <v>0</v>
      </c>
      <c r="AC1584" s="16">
        <v>0</v>
      </c>
      <c r="AD1584" s="16">
        <v>15</v>
      </c>
      <c r="AE1584" s="16">
        <v>1</v>
      </c>
      <c r="AF1584" s="16">
        <v>3</v>
      </c>
      <c r="AG1584" s="8">
        <v>1</v>
      </c>
      <c r="AH1584" s="8">
        <v>0</v>
      </c>
      <c r="AI1584" s="8">
        <v>0</v>
      </c>
      <c r="AJ1584" s="8">
        <v>1.5</v>
      </c>
      <c r="AK1584" s="16">
        <v>0</v>
      </c>
      <c r="AL1584" s="16">
        <v>0</v>
      </c>
      <c r="AM1584" s="16">
        <v>0</v>
      </c>
      <c r="AN1584" s="16">
        <v>1</v>
      </c>
      <c r="AO1584" s="16">
        <v>360000</v>
      </c>
      <c r="AP1584" s="16">
        <v>0.5</v>
      </c>
      <c r="AQ1584" s="16">
        <v>0</v>
      </c>
      <c r="AR1584" s="8">
        <v>0</v>
      </c>
      <c r="AS1584" s="16" t="s">
        <v>375</v>
      </c>
      <c r="AT1584" s="17" t="s">
        <v>161</v>
      </c>
      <c r="AU1584" s="16" t="s">
        <v>358</v>
      </c>
      <c r="AV1584" s="16">
        <v>10002001</v>
      </c>
      <c r="AW1584" s="16">
        <v>70106001</v>
      </c>
      <c r="AX1584" s="17" t="s">
        <v>232</v>
      </c>
      <c r="AY1584" s="17" t="s">
        <v>376</v>
      </c>
      <c r="AZ1584" s="15">
        <v>0</v>
      </c>
      <c r="BA1584" s="15">
        <v>0</v>
      </c>
      <c r="BB1584" s="73" t="s">
        <v>377</v>
      </c>
      <c r="BC1584" s="16">
        <v>0</v>
      </c>
      <c r="BD1584" s="13">
        <v>0</v>
      </c>
      <c r="BE1584" s="16">
        <v>0</v>
      </c>
      <c r="BF1584" s="16">
        <v>0</v>
      </c>
      <c r="BG1584" s="16">
        <v>0</v>
      </c>
      <c r="BH1584" s="16">
        <v>0</v>
      </c>
      <c r="BI1584" s="11">
        <v>0</v>
      </c>
      <c r="BJ1584" s="8">
        <v>0</v>
      </c>
      <c r="BK1584" s="8">
        <v>0</v>
      </c>
      <c r="BL1584" s="8">
        <v>0</v>
      </c>
      <c r="BM1584" s="8">
        <v>0</v>
      </c>
      <c r="BN1584" s="8">
        <v>0</v>
      </c>
      <c r="BO1584" s="8">
        <v>0</v>
      </c>
      <c r="BP1584" s="8">
        <v>0</v>
      </c>
      <c r="BQ1584" s="43">
        <v>0</v>
      </c>
    </row>
    <row r="1585" spans="3:69" ht="20.100000000000001" customHeight="1">
      <c r="C1585" s="16">
        <v>70106002</v>
      </c>
      <c r="D1585" s="14" t="s">
        <v>378</v>
      </c>
      <c r="E1585" s="16">
        <v>1</v>
      </c>
      <c r="F1585" s="13">
        <v>60010100</v>
      </c>
      <c r="G1585" s="16">
        <v>0</v>
      </c>
      <c r="H1585" s="15">
        <v>0</v>
      </c>
      <c r="I1585" s="16">
        <v>1</v>
      </c>
      <c r="J1585" s="16">
        <v>0</v>
      </c>
      <c r="K1585" s="16">
        <v>0</v>
      </c>
      <c r="L1585" s="13">
        <v>0</v>
      </c>
      <c r="M1585" s="13">
        <v>0</v>
      </c>
      <c r="N1585" s="13">
        <v>2</v>
      </c>
      <c r="O1585" s="13">
        <v>1</v>
      </c>
      <c r="P1585" s="13">
        <v>0.3</v>
      </c>
      <c r="Q1585" s="13">
        <v>0</v>
      </c>
      <c r="R1585" s="8">
        <v>0</v>
      </c>
      <c r="S1585" s="13">
        <v>0</v>
      </c>
      <c r="T1585" s="13">
        <v>1</v>
      </c>
      <c r="U1585" s="13">
        <v>2</v>
      </c>
      <c r="V1585" s="13">
        <v>0</v>
      </c>
      <c r="W1585" s="13">
        <v>3</v>
      </c>
      <c r="X1585" s="13">
        <v>0</v>
      </c>
      <c r="Y1585" s="13">
        <v>0</v>
      </c>
      <c r="Z1585" s="13">
        <v>0</v>
      </c>
      <c r="AA1585" s="13">
        <v>0</v>
      </c>
      <c r="AB1585" s="13">
        <v>0</v>
      </c>
      <c r="AC1585" s="13">
        <v>0</v>
      </c>
      <c r="AD1585" s="13">
        <v>12</v>
      </c>
      <c r="AE1585" s="13">
        <v>1</v>
      </c>
      <c r="AF1585" s="13">
        <v>3</v>
      </c>
      <c r="AG1585" s="8">
        <v>6</v>
      </c>
      <c r="AH1585" s="8">
        <v>1</v>
      </c>
      <c r="AI1585" s="8">
        <v>0</v>
      </c>
      <c r="AJ1585" s="8">
        <v>1.5</v>
      </c>
      <c r="AK1585" s="13">
        <v>0</v>
      </c>
      <c r="AL1585" s="13">
        <v>0</v>
      </c>
      <c r="AM1585" s="13">
        <v>0</v>
      </c>
      <c r="AN1585" s="13">
        <v>3</v>
      </c>
      <c r="AO1585" s="13">
        <v>5000</v>
      </c>
      <c r="AP1585" s="13">
        <v>3</v>
      </c>
      <c r="AQ1585" s="13">
        <v>0</v>
      </c>
      <c r="AR1585" s="8">
        <v>0</v>
      </c>
      <c r="AS1585" s="13" t="s">
        <v>160</v>
      </c>
      <c r="AT1585" s="17" t="s">
        <v>161</v>
      </c>
      <c r="AU1585" s="13" t="s">
        <v>351</v>
      </c>
      <c r="AV1585" s="16">
        <v>10000007</v>
      </c>
      <c r="AW1585" s="16">
        <v>70106004</v>
      </c>
      <c r="AX1585" s="14" t="s">
        <v>162</v>
      </c>
      <c r="AY1585" s="13" t="s">
        <v>2035</v>
      </c>
      <c r="AZ1585" s="15">
        <v>0</v>
      </c>
      <c r="BA1585" s="15">
        <v>0</v>
      </c>
      <c r="BB1585" s="36" t="s">
        <v>380</v>
      </c>
      <c r="BC1585" s="13">
        <v>0</v>
      </c>
      <c r="BD1585" s="13">
        <v>0</v>
      </c>
      <c r="BE1585" s="13">
        <v>0</v>
      </c>
      <c r="BF1585" s="13">
        <v>0</v>
      </c>
      <c r="BG1585" s="13">
        <v>0</v>
      </c>
      <c r="BH1585" s="13">
        <v>0</v>
      </c>
      <c r="BI1585" s="11">
        <v>0</v>
      </c>
      <c r="BJ1585" s="8">
        <v>0</v>
      </c>
      <c r="BK1585" s="8">
        <v>0</v>
      </c>
      <c r="BL1585" s="8">
        <v>0</v>
      </c>
      <c r="BM1585" s="8">
        <v>0</v>
      </c>
      <c r="BN1585" s="8">
        <v>0</v>
      </c>
      <c r="BO1585" s="8">
        <v>0</v>
      </c>
      <c r="BP1585" s="8">
        <v>0</v>
      </c>
      <c r="BQ1585" s="43">
        <v>0</v>
      </c>
    </row>
    <row r="1586" spans="3:69" ht="19.5" customHeight="1">
      <c r="C1586" s="16">
        <v>70106003</v>
      </c>
      <c r="D1586" s="17" t="s">
        <v>381</v>
      </c>
      <c r="E1586" s="16">
        <v>1</v>
      </c>
      <c r="F1586" s="16">
        <v>60010300</v>
      </c>
      <c r="G1586" s="16">
        <v>0</v>
      </c>
      <c r="H1586" s="15">
        <v>0</v>
      </c>
      <c r="I1586" s="16">
        <v>1</v>
      </c>
      <c r="J1586" s="16">
        <v>0</v>
      </c>
      <c r="K1586" s="16">
        <v>0</v>
      </c>
      <c r="L1586" s="16">
        <v>0</v>
      </c>
      <c r="M1586" s="16">
        <v>0</v>
      </c>
      <c r="N1586" s="13">
        <v>2</v>
      </c>
      <c r="O1586" s="16">
        <v>1</v>
      </c>
      <c r="P1586" s="16">
        <v>0.5</v>
      </c>
      <c r="Q1586" s="16">
        <v>0</v>
      </c>
      <c r="R1586" s="8">
        <v>0</v>
      </c>
      <c r="S1586" s="15">
        <v>0</v>
      </c>
      <c r="T1586" s="13">
        <v>1</v>
      </c>
      <c r="U1586" s="16">
        <v>2</v>
      </c>
      <c r="V1586" s="16">
        <v>0</v>
      </c>
      <c r="W1586" s="16">
        <v>3</v>
      </c>
      <c r="X1586" s="16">
        <v>0</v>
      </c>
      <c r="Y1586" s="16">
        <v>0</v>
      </c>
      <c r="Z1586" s="16">
        <v>0</v>
      </c>
      <c r="AA1586" s="16">
        <v>0</v>
      </c>
      <c r="AB1586" s="16">
        <v>0</v>
      </c>
      <c r="AC1586" s="16">
        <v>0</v>
      </c>
      <c r="AD1586" s="16">
        <v>9</v>
      </c>
      <c r="AE1586" s="16">
        <v>1</v>
      </c>
      <c r="AF1586" s="16">
        <v>2</v>
      </c>
      <c r="AG1586" s="8">
        <v>2</v>
      </c>
      <c r="AH1586" s="8">
        <v>2</v>
      </c>
      <c r="AI1586" s="8">
        <v>0</v>
      </c>
      <c r="AJ1586" s="8">
        <v>3</v>
      </c>
      <c r="AK1586" s="16">
        <v>0</v>
      </c>
      <c r="AL1586" s="16">
        <v>0</v>
      </c>
      <c r="AM1586" s="16">
        <v>0</v>
      </c>
      <c r="AN1586" s="16">
        <v>2</v>
      </c>
      <c r="AO1586" s="16">
        <v>30000</v>
      </c>
      <c r="AP1586" s="16">
        <v>2</v>
      </c>
      <c r="AQ1586" s="16">
        <v>4</v>
      </c>
      <c r="AR1586" s="8">
        <v>0</v>
      </c>
      <c r="AS1586" s="16" t="s">
        <v>160</v>
      </c>
      <c r="AT1586" s="17" t="s">
        <v>161</v>
      </c>
      <c r="AU1586" s="16" t="s">
        <v>358</v>
      </c>
      <c r="AV1586" s="16">
        <v>10003002</v>
      </c>
      <c r="AW1586" s="16">
        <v>70106005</v>
      </c>
      <c r="AX1586" s="17" t="s">
        <v>382</v>
      </c>
      <c r="AY1586" s="17">
        <v>0</v>
      </c>
      <c r="AZ1586" s="15">
        <v>0</v>
      </c>
      <c r="BA1586" s="15">
        <v>0</v>
      </c>
      <c r="BB1586" s="73" t="s">
        <v>377</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70106004</v>
      </c>
      <c r="D1587" s="17" t="s">
        <v>371</v>
      </c>
      <c r="E1587" s="16">
        <v>1</v>
      </c>
      <c r="F1587" s="16">
        <v>60010500</v>
      </c>
      <c r="G1587" s="16">
        <v>0</v>
      </c>
      <c r="H1587" s="15">
        <v>0</v>
      </c>
      <c r="I1587" s="16">
        <v>1</v>
      </c>
      <c r="J1587" s="16">
        <v>0</v>
      </c>
      <c r="K1587" s="16">
        <v>0</v>
      </c>
      <c r="L1587" s="16">
        <v>0</v>
      </c>
      <c r="M1587" s="16">
        <v>0</v>
      </c>
      <c r="N1587" s="13">
        <v>2</v>
      </c>
      <c r="O1587" s="16">
        <v>2</v>
      </c>
      <c r="P1587" s="16">
        <v>0.6</v>
      </c>
      <c r="Q1587" s="16">
        <v>0</v>
      </c>
      <c r="R1587" s="8">
        <v>0</v>
      </c>
      <c r="S1587" s="15">
        <v>0</v>
      </c>
      <c r="T1587" s="13">
        <v>1</v>
      </c>
      <c r="U1587" s="16">
        <v>2</v>
      </c>
      <c r="V1587" s="16">
        <v>0</v>
      </c>
      <c r="W1587" s="16">
        <v>0</v>
      </c>
      <c r="X1587" s="16">
        <v>0</v>
      </c>
      <c r="Y1587" s="16">
        <v>0</v>
      </c>
      <c r="Z1587" s="16">
        <v>0</v>
      </c>
      <c r="AA1587" s="16">
        <v>0</v>
      </c>
      <c r="AB1587" s="16">
        <v>0</v>
      </c>
      <c r="AC1587" s="16">
        <v>0</v>
      </c>
      <c r="AD1587" s="13">
        <v>30</v>
      </c>
      <c r="AE1587" s="16">
        <v>0</v>
      </c>
      <c r="AF1587" s="16">
        <v>0</v>
      </c>
      <c r="AG1587" s="8">
        <v>2</v>
      </c>
      <c r="AH1587" s="8">
        <v>0</v>
      </c>
      <c r="AI1587" s="8">
        <v>0</v>
      </c>
      <c r="AJ1587" s="8">
        <v>0</v>
      </c>
      <c r="AK1587" s="16">
        <v>0</v>
      </c>
      <c r="AL1587" s="16">
        <v>0</v>
      </c>
      <c r="AM1587" s="16">
        <v>0</v>
      </c>
      <c r="AN1587" s="16">
        <v>0</v>
      </c>
      <c r="AO1587" s="16">
        <v>1000</v>
      </c>
      <c r="AP1587" s="16">
        <v>0</v>
      </c>
      <c r="AQ1587" s="16">
        <v>0</v>
      </c>
      <c r="AR1587" s="8">
        <v>90104002</v>
      </c>
      <c r="AS1587" s="16" t="s">
        <v>160</v>
      </c>
      <c r="AT1587" s="17" t="s">
        <v>161</v>
      </c>
      <c r="AU1587" s="16" t="s">
        <v>249</v>
      </c>
      <c r="AV1587" s="16">
        <v>0</v>
      </c>
      <c r="AW1587" s="16">
        <v>0</v>
      </c>
      <c r="AX1587" s="17" t="s">
        <v>162</v>
      </c>
      <c r="AY1587" s="17" t="s">
        <v>160</v>
      </c>
      <c r="AZ1587" s="15">
        <v>0</v>
      </c>
      <c r="BA1587" s="15">
        <v>0</v>
      </c>
      <c r="BB1587" s="73" t="s">
        <v>383</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20.100000000000001" customHeight="1">
      <c r="C1588" s="16">
        <v>70106005</v>
      </c>
      <c r="D1588" s="14" t="s">
        <v>384</v>
      </c>
      <c r="E1588" s="16">
        <v>1</v>
      </c>
      <c r="F1588" s="13">
        <v>60010300</v>
      </c>
      <c r="G1588" s="16">
        <v>0</v>
      </c>
      <c r="H1588" s="15">
        <v>0</v>
      </c>
      <c r="I1588" s="16">
        <v>1</v>
      </c>
      <c r="J1588" s="16">
        <v>0</v>
      </c>
      <c r="K1588" s="16">
        <v>0</v>
      </c>
      <c r="L1588" s="13">
        <v>0</v>
      </c>
      <c r="M1588" s="13">
        <v>0</v>
      </c>
      <c r="N1588" s="13">
        <v>2</v>
      </c>
      <c r="O1588" s="13">
        <v>1</v>
      </c>
      <c r="P1588" s="13">
        <v>0.6</v>
      </c>
      <c r="Q1588" s="13">
        <v>0</v>
      </c>
      <c r="R1588" s="8">
        <v>0</v>
      </c>
      <c r="S1588" s="13">
        <v>0</v>
      </c>
      <c r="T1588" s="13">
        <v>1</v>
      </c>
      <c r="U1588" s="13">
        <v>2</v>
      </c>
      <c r="V1588" s="13">
        <v>0</v>
      </c>
      <c r="W1588" s="13">
        <v>0</v>
      </c>
      <c r="X1588" s="13">
        <v>0</v>
      </c>
      <c r="Y1588" s="13">
        <v>0</v>
      </c>
      <c r="Z1588" s="13">
        <v>0</v>
      </c>
      <c r="AA1588" s="13">
        <v>0</v>
      </c>
      <c r="AB1588" s="13">
        <v>0</v>
      </c>
      <c r="AC1588" s="13">
        <v>0</v>
      </c>
      <c r="AD1588" s="13">
        <v>20</v>
      </c>
      <c r="AE1588" s="13">
        <v>0</v>
      </c>
      <c r="AF1588" s="13">
        <v>0</v>
      </c>
      <c r="AG1588" s="8">
        <v>2</v>
      </c>
      <c r="AH1588" s="8">
        <v>2</v>
      </c>
      <c r="AI1588" s="8">
        <v>0</v>
      </c>
      <c r="AJ1588" s="8">
        <v>1.5</v>
      </c>
      <c r="AK1588" s="13">
        <v>0</v>
      </c>
      <c r="AL1588" s="13">
        <v>0</v>
      </c>
      <c r="AM1588" s="13">
        <v>0</v>
      </c>
      <c r="AN1588" s="13">
        <v>1</v>
      </c>
      <c r="AO1588" s="13">
        <v>3000</v>
      </c>
      <c r="AP1588" s="13">
        <v>0.5</v>
      </c>
      <c r="AQ1588" s="13">
        <v>0</v>
      </c>
      <c r="AR1588" s="8">
        <v>0</v>
      </c>
      <c r="AS1588" s="13" t="s">
        <v>160</v>
      </c>
      <c r="AT1588" s="17" t="s">
        <v>161</v>
      </c>
      <c r="AU1588" s="13" t="s">
        <v>358</v>
      </c>
      <c r="AV1588" s="16">
        <v>0</v>
      </c>
      <c r="AW1588" s="16">
        <v>0</v>
      </c>
      <c r="AX1588" s="14" t="s">
        <v>346</v>
      </c>
      <c r="AY1588" s="13" t="s">
        <v>385</v>
      </c>
      <c r="AZ1588" s="15">
        <v>0</v>
      </c>
      <c r="BA1588" s="15">
        <v>0</v>
      </c>
      <c r="BB1588" s="36" t="s">
        <v>386</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19.5" customHeight="1">
      <c r="C1589" s="16">
        <v>70107001</v>
      </c>
      <c r="D1589" s="14" t="s">
        <v>393</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t="s">
        <v>394</v>
      </c>
      <c r="AG1589" s="8">
        <v>1</v>
      </c>
      <c r="AH1589" s="8">
        <v>1</v>
      </c>
      <c r="AI1589" s="8">
        <v>0</v>
      </c>
      <c r="AJ1589" s="8">
        <v>3</v>
      </c>
      <c r="AK1589" s="13">
        <v>0</v>
      </c>
      <c r="AL1589" s="13">
        <v>0</v>
      </c>
      <c r="AM1589" s="13">
        <v>0</v>
      </c>
      <c r="AN1589" s="13">
        <v>3</v>
      </c>
      <c r="AO1589" s="13">
        <v>5000</v>
      </c>
      <c r="AP1589" s="13">
        <v>2.5</v>
      </c>
      <c r="AQ1589" s="13">
        <v>0</v>
      </c>
      <c r="AR1589" s="8">
        <v>0</v>
      </c>
      <c r="AS1589" s="13" t="s">
        <v>160</v>
      </c>
      <c r="AT1589" s="17" t="s">
        <v>216</v>
      </c>
      <c r="AU1589" s="13" t="s">
        <v>351</v>
      </c>
      <c r="AV1589" s="16">
        <v>10000007</v>
      </c>
      <c r="AW1589" s="16">
        <v>70107001</v>
      </c>
      <c r="AX1589" s="14" t="s">
        <v>162</v>
      </c>
      <c r="AY1589" s="13">
        <v>0</v>
      </c>
      <c r="AZ1589" s="15">
        <v>0</v>
      </c>
      <c r="BA1589" s="15">
        <v>0</v>
      </c>
      <c r="BB1589" s="36" t="s">
        <v>395</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70107002</v>
      </c>
      <c r="D1590" s="14" t="s">
        <v>429</v>
      </c>
      <c r="E1590" s="16">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1</v>
      </c>
      <c r="Z1590" s="13">
        <v>0</v>
      </c>
      <c r="AA1590" s="13">
        <v>0</v>
      </c>
      <c r="AB1590" s="13">
        <v>0</v>
      </c>
      <c r="AC1590" s="13">
        <v>0</v>
      </c>
      <c r="AD1590" s="13">
        <v>12</v>
      </c>
      <c r="AE1590" s="13">
        <v>1</v>
      </c>
      <c r="AF1590" s="13">
        <v>3</v>
      </c>
      <c r="AG1590" s="8">
        <v>4</v>
      </c>
      <c r="AH1590" s="8">
        <v>1</v>
      </c>
      <c r="AI1590" s="8">
        <v>0</v>
      </c>
      <c r="AJ1590" s="8">
        <v>1.5</v>
      </c>
      <c r="AK1590" s="13">
        <v>0</v>
      </c>
      <c r="AL1590" s="13">
        <v>0</v>
      </c>
      <c r="AM1590" s="13">
        <v>0</v>
      </c>
      <c r="AN1590" s="13">
        <v>3</v>
      </c>
      <c r="AO1590" s="13">
        <v>5000</v>
      </c>
      <c r="AP1590" s="13">
        <v>3</v>
      </c>
      <c r="AQ1590" s="13">
        <v>0</v>
      </c>
      <c r="AR1590" s="8">
        <v>0</v>
      </c>
      <c r="AS1590" s="13" t="s">
        <v>160</v>
      </c>
      <c r="AT1590" s="17" t="s">
        <v>161</v>
      </c>
      <c r="AU1590" s="13" t="s">
        <v>351</v>
      </c>
      <c r="AV1590" s="16">
        <v>10000007</v>
      </c>
      <c r="AW1590" s="16">
        <v>70103003</v>
      </c>
      <c r="AX1590" s="14" t="s">
        <v>162</v>
      </c>
      <c r="AY1590" s="13" t="s">
        <v>2036</v>
      </c>
      <c r="AZ1590" s="15">
        <v>0</v>
      </c>
      <c r="BA1590" s="15">
        <v>0</v>
      </c>
      <c r="BB1590" s="36" t="s">
        <v>431</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20.100000000000001" customHeight="1">
      <c r="C1591" s="16">
        <v>70107003</v>
      </c>
      <c r="D1591" s="14" t="s">
        <v>432</v>
      </c>
      <c r="E1591" s="13">
        <v>1</v>
      </c>
      <c r="F1591" s="13">
        <v>60010100</v>
      </c>
      <c r="G1591" s="16">
        <v>0</v>
      </c>
      <c r="H1591" s="15">
        <v>0</v>
      </c>
      <c r="I1591" s="16">
        <v>1</v>
      </c>
      <c r="J1591" s="16">
        <v>0</v>
      </c>
      <c r="K1591" s="16">
        <v>0</v>
      </c>
      <c r="L1591" s="13">
        <v>0</v>
      </c>
      <c r="M1591" s="13">
        <v>0</v>
      </c>
      <c r="N1591" s="13">
        <v>2</v>
      </c>
      <c r="O1591" s="13">
        <v>1</v>
      </c>
      <c r="P1591" s="13">
        <v>0.3</v>
      </c>
      <c r="Q1591" s="13">
        <v>0</v>
      </c>
      <c r="R1591" s="8">
        <v>0</v>
      </c>
      <c r="S1591" s="13">
        <v>0</v>
      </c>
      <c r="T1591" s="13">
        <v>1</v>
      </c>
      <c r="U1591" s="13">
        <v>2</v>
      </c>
      <c r="V1591" s="13">
        <v>0</v>
      </c>
      <c r="W1591" s="13">
        <v>3</v>
      </c>
      <c r="X1591" s="13">
        <v>0</v>
      </c>
      <c r="Y1591" s="13">
        <v>0</v>
      </c>
      <c r="Z1591" s="13">
        <v>0</v>
      </c>
      <c r="AA1591" s="13">
        <v>0</v>
      </c>
      <c r="AB1591" s="13">
        <v>0</v>
      </c>
      <c r="AC1591" s="13">
        <v>0</v>
      </c>
      <c r="AD1591" s="13">
        <v>12</v>
      </c>
      <c r="AE1591" s="13">
        <v>1</v>
      </c>
      <c r="AF1591" s="13">
        <v>3</v>
      </c>
      <c r="AG1591" s="8">
        <v>6</v>
      </c>
      <c r="AH1591" s="8">
        <v>1</v>
      </c>
      <c r="AI1591" s="8">
        <v>0</v>
      </c>
      <c r="AJ1591" s="8">
        <v>1.5</v>
      </c>
      <c r="AK1591" s="13">
        <v>0</v>
      </c>
      <c r="AL1591" s="13">
        <v>0</v>
      </c>
      <c r="AM1591" s="13">
        <v>0</v>
      </c>
      <c r="AN1591" s="13">
        <v>3</v>
      </c>
      <c r="AO1591" s="13">
        <v>5000</v>
      </c>
      <c r="AP1591" s="13">
        <v>3</v>
      </c>
      <c r="AQ1591" s="13">
        <v>0</v>
      </c>
      <c r="AR1591" s="8">
        <v>0</v>
      </c>
      <c r="AS1591" s="13" t="s">
        <v>160</v>
      </c>
      <c r="AT1591" s="17" t="s">
        <v>199</v>
      </c>
      <c r="AU1591" s="13" t="s">
        <v>351</v>
      </c>
      <c r="AV1591" s="16">
        <v>10000007</v>
      </c>
      <c r="AW1591" s="16">
        <v>70103003</v>
      </c>
      <c r="AX1591" s="14" t="s">
        <v>162</v>
      </c>
      <c r="AY1591" s="13" t="s">
        <v>2037</v>
      </c>
      <c r="AZ1591" s="15">
        <v>0</v>
      </c>
      <c r="BA1591" s="15">
        <v>0</v>
      </c>
      <c r="BB1591" s="36" t="s">
        <v>434</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19.5" customHeight="1">
      <c r="C1592" s="16">
        <v>70107004</v>
      </c>
      <c r="D1592" s="17" t="s">
        <v>435</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6">
        <v>20</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90102001</v>
      </c>
      <c r="AS1592" s="16" t="s">
        <v>160</v>
      </c>
      <c r="AT1592" s="17" t="s">
        <v>161</v>
      </c>
      <c r="AU1592" s="16" t="s">
        <v>249</v>
      </c>
      <c r="AV1592" s="16">
        <v>0</v>
      </c>
      <c r="AW1592" s="16">
        <v>40000003</v>
      </c>
      <c r="AX1592" s="17" t="s">
        <v>162</v>
      </c>
      <c r="AY1592" s="17" t="s">
        <v>160</v>
      </c>
      <c r="AZ1592" s="15">
        <v>0</v>
      </c>
      <c r="BA1592" s="15">
        <v>0</v>
      </c>
      <c r="BB1592" s="73" t="s">
        <v>436</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70107005</v>
      </c>
      <c r="D1593" s="17" t="s">
        <v>437</v>
      </c>
      <c r="E1593" s="16">
        <v>1</v>
      </c>
      <c r="F1593" s="16">
        <v>60010500</v>
      </c>
      <c r="G1593" s="16">
        <v>0</v>
      </c>
      <c r="H1593" s="15">
        <v>0</v>
      </c>
      <c r="I1593" s="16">
        <v>1</v>
      </c>
      <c r="J1593" s="16">
        <v>0</v>
      </c>
      <c r="K1593" s="16">
        <v>0</v>
      </c>
      <c r="L1593" s="16">
        <v>0</v>
      </c>
      <c r="M1593" s="16">
        <v>0</v>
      </c>
      <c r="N1593" s="13">
        <v>2</v>
      </c>
      <c r="O1593" s="16">
        <v>2</v>
      </c>
      <c r="P1593" s="16">
        <v>0.6</v>
      </c>
      <c r="Q1593" s="16">
        <v>0</v>
      </c>
      <c r="R1593" s="8">
        <v>0</v>
      </c>
      <c r="S1593" s="15">
        <v>0</v>
      </c>
      <c r="T1593" s="13">
        <v>1</v>
      </c>
      <c r="U1593" s="16">
        <v>2</v>
      </c>
      <c r="V1593" s="16">
        <v>0</v>
      </c>
      <c r="W1593" s="16">
        <v>0</v>
      </c>
      <c r="X1593" s="16">
        <v>0</v>
      </c>
      <c r="Y1593" s="16">
        <v>0</v>
      </c>
      <c r="Z1593" s="16">
        <v>0</v>
      </c>
      <c r="AA1593" s="16">
        <v>0</v>
      </c>
      <c r="AB1593" s="16">
        <v>0</v>
      </c>
      <c r="AC1593" s="16">
        <v>0</v>
      </c>
      <c r="AD1593" s="13">
        <v>99999</v>
      </c>
      <c r="AE1593" s="16">
        <v>0</v>
      </c>
      <c r="AF1593" s="16">
        <v>0</v>
      </c>
      <c r="AG1593" s="8">
        <v>2</v>
      </c>
      <c r="AH1593" s="8">
        <v>0</v>
      </c>
      <c r="AI1593" s="8">
        <v>0</v>
      </c>
      <c r="AJ1593" s="8">
        <v>0</v>
      </c>
      <c r="AK1593" s="16">
        <v>0</v>
      </c>
      <c r="AL1593" s="16">
        <v>0</v>
      </c>
      <c r="AM1593" s="16">
        <v>0</v>
      </c>
      <c r="AN1593" s="16">
        <v>0</v>
      </c>
      <c r="AO1593" s="16">
        <v>1000</v>
      </c>
      <c r="AP1593" s="16">
        <v>0</v>
      </c>
      <c r="AQ1593" s="16">
        <v>0</v>
      </c>
      <c r="AR1593" s="8">
        <v>90104002</v>
      </c>
      <c r="AS1593" s="16" t="s">
        <v>160</v>
      </c>
      <c r="AT1593" s="17" t="s">
        <v>161</v>
      </c>
      <c r="AU1593" s="16" t="s">
        <v>249</v>
      </c>
      <c r="AV1593" s="16">
        <v>0</v>
      </c>
      <c r="AW1593" s="16">
        <v>0</v>
      </c>
      <c r="AX1593" s="17" t="s">
        <v>162</v>
      </c>
      <c r="AY1593" s="17" t="s">
        <v>160</v>
      </c>
      <c r="AZ1593" s="15">
        <v>0</v>
      </c>
      <c r="BA1593" s="15">
        <v>0</v>
      </c>
      <c r="BB1593" s="73" t="s">
        <v>438</v>
      </c>
      <c r="BC1593" s="16">
        <v>0</v>
      </c>
      <c r="BD1593" s="13">
        <v>0</v>
      </c>
      <c r="BE1593" s="16">
        <v>0</v>
      </c>
      <c r="BF1593" s="16">
        <v>0</v>
      </c>
      <c r="BG1593" s="16">
        <v>0</v>
      </c>
      <c r="BH1593" s="16">
        <v>0</v>
      </c>
      <c r="BI1593" s="11">
        <v>0</v>
      </c>
      <c r="BJ1593" s="8">
        <v>0</v>
      </c>
      <c r="BK1593" s="8">
        <v>0</v>
      </c>
      <c r="BL1593" s="8">
        <v>0</v>
      </c>
      <c r="BM1593" s="8">
        <v>0</v>
      </c>
      <c r="BN1593" s="8">
        <v>0</v>
      </c>
      <c r="BO1593" s="8">
        <v>0</v>
      </c>
      <c r="BP1593" s="8">
        <v>0</v>
      </c>
      <c r="BQ1593" s="43">
        <v>0</v>
      </c>
    </row>
    <row r="1594" spans="3:69" ht="20.100000000000001" customHeight="1">
      <c r="C1594" s="16">
        <v>70107006</v>
      </c>
      <c r="D1594" s="14" t="s">
        <v>2032</v>
      </c>
      <c r="E1594" s="13">
        <v>1</v>
      </c>
      <c r="F1594" s="13">
        <v>60010300</v>
      </c>
      <c r="G1594" s="16">
        <v>0</v>
      </c>
      <c r="H1594" s="15">
        <v>0</v>
      </c>
      <c r="I1594" s="16">
        <v>1</v>
      </c>
      <c r="J1594" s="16">
        <v>0</v>
      </c>
      <c r="K1594" s="16">
        <v>0</v>
      </c>
      <c r="L1594" s="13">
        <v>0</v>
      </c>
      <c r="M1594" s="13">
        <v>0</v>
      </c>
      <c r="N1594" s="13">
        <v>2</v>
      </c>
      <c r="O1594" s="13">
        <v>2</v>
      </c>
      <c r="P1594" s="13">
        <v>0.8</v>
      </c>
      <c r="Q1594" s="13">
        <v>0</v>
      </c>
      <c r="R1594" s="8">
        <v>0</v>
      </c>
      <c r="S1594" s="13">
        <v>0</v>
      </c>
      <c r="T1594" s="13">
        <v>1</v>
      </c>
      <c r="U1594" s="13">
        <v>2</v>
      </c>
      <c r="V1594" s="13">
        <v>0</v>
      </c>
      <c r="W1594" s="13">
        <v>0</v>
      </c>
      <c r="X1594" s="13">
        <v>0</v>
      </c>
      <c r="Y1594" s="13">
        <v>0</v>
      </c>
      <c r="Z1594" s="13">
        <v>0</v>
      </c>
      <c r="AA1594" s="13">
        <v>0</v>
      </c>
      <c r="AB1594" s="13">
        <v>0</v>
      </c>
      <c r="AC1594" s="13">
        <v>0</v>
      </c>
      <c r="AD1594" s="13">
        <v>30</v>
      </c>
      <c r="AE1594" s="13">
        <v>0</v>
      </c>
      <c r="AF1594" s="13">
        <v>0</v>
      </c>
      <c r="AG1594" s="8">
        <v>2</v>
      </c>
      <c r="AH1594" s="8">
        <v>2</v>
      </c>
      <c r="AI1594" s="8">
        <v>0</v>
      </c>
      <c r="AJ1594" s="8">
        <v>1.5</v>
      </c>
      <c r="AK1594" s="13">
        <v>0</v>
      </c>
      <c r="AL1594" s="13">
        <v>0</v>
      </c>
      <c r="AM1594" s="13">
        <v>0</v>
      </c>
      <c r="AN1594" s="13">
        <v>1</v>
      </c>
      <c r="AO1594" s="13">
        <v>3000</v>
      </c>
      <c r="AP1594" s="13">
        <v>0.5</v>
      </c>
      <c r="AQ1594" s="13">
        <v>0</v>
      </c>
      <c r="AR1594" s="8">
        <v>0</v>
      </c>
      <c r="AS1594" s="13" t="s">
        <v>160</v>
      </c>
      <c r="AT1594" s="17" t="s">
        <v>161</v>
      </c>
      <c r="AU1594" s="13" t="s">
        <v>358</v>
      </c>
      <c r="AV1594" s="16">
        <v>0</v>
      </c>
      <c r="AW1594" s="16">
        <v>0</v>
      </c>
      <c r="AX1594" s="14" t="s">
        <v>346</v>
      </c>
      <c r="AY1594" s="13" t="s">
        <v>2038</v>
      </c>
      <c r="AZ1594" s="15">
        <v>0</v>
      </c>
      <c r="BA1594" s="15">
        <v>0</v>
      </c>
      <c r="BB1594" s="36" t="s">
        <v>2039</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70201001</v>
      </c>
      <c r="D1595" s="14" t="s">
        <v>487</v>
      </c>
      <c r="E1595" s="16">
        <v>1</v>
      </c>
      <c r="F1595" s="13">
        <v>60010100</v>
      </c>
      <c r="G1595" s="16">
        <v>0</v>
      </c>
      <c r="H1595" s="15">
        <v>0</v>
      </c>
      <c r="I1595" s="16">
        <v>1</v>
      </c>
      <c r="J1595" s="16">
        <v>0</v>
      </c>
      <c r="K1595" s="16">
        <v>0</v>
      </c>
      <c r="L1595" s="13">
        <v>0</v>
      </c>
      <c r="M1595" s="13">
        <v>0</v>
      </c>
      <c r="N1595" s="13">
        <v>2</v>
      </c>
      <c r="O1595" s="13">
        <v>1</v>
      </c>
      <c r="P1595" s="13">
        <v>1</v>
      </c>
      <c r="Q1595" s="13">
        <v>0</v>
      </c>
      <c r="R1595" s="8">
        <v>0</v>
      </c>
      <c r="S1595" s="13">
        <v>0</v>
      </c>
      <c r="T1595" s="13">
        <v>1</v>
      </c>
      <c r="U1595" s="13">
        <v>2</v>
      </c>
      <c r="V1595" s="13">
        <v>0</v>
      </c>
      <c r="W1595" s="13">
        <v>2</v>
      </c>
      <c r="X1595" s="13">
        <v>0</v>
      </c>
      <c r="Y1595" s="13">
        <v>1</v>
      </c>
      <c r="Z1595" s="13">
        <v>0</v>
      </c>
      <c r="AA1595" s="13">
        <v>0</v>
      </c>
      <c r="AB1595" s="13">
        <v>0</v>
      </c>
      <c r="AC1595" s="13">
        <v>0</v>
      </c>
      <c r="AD1595" s="13">
        <v>12</v>
      </c>
      <c r="AE1595" s="13">
        <v>2</v>
      </c>
      <c r="AF1595" s="13" t="s">
        <v>169</v>
      </c>
      <c r="AG1595" s="8">
        <v>0</v>
      </c>
      <c r="AH1595" s="8">
        <v>0</v>
      </c>
      <c r="AI1595" s="8">
        <v>0</v>
      </c>
      <c r="AJ1595" s="8">
        <v>1.5</v>
      </c>
      <c r="AK1595" s="13">
        <v>0</v>
      </c>
      <c r="AL1595" s="13">
        <v>0</v>
      </c>
      <c r="AM1595" s="13">
        <v>0</v>
      </c>
      <c r="AN1595" s="13">
        <v>1</v>
      </c>
      <c r="AO1595" s="13">
        <v>5000</v>
      </c>
      <c r="AP1595" s="13">
        <v>0.5</v>
      </c>
      <c r="AQ1595" s="13">
        <v>0</v>
      </c>
      <c r="AR1595" s="8">
        <v>0</v>
      </c>
      <c r="AS1595" s="13" t="s">
        <v>160</v>
      </c>
      <c r="AT1595" s="17" t="s">
        <v>216</v>
      </c>
      <c r="AU1595" s="13" t="s">
        <v>351</v>
      </c>
      <c r="AV1595" s="16">
        <v>10000007</v>
      </c>
      <c r="AW1595" s="16">
        <v>70201001</v>
      </c>
      <c r="AX1595" s="14" t="s">
        <v>162</v>
      </c>
      <c r="AY1595" s="13">
        <v>0</v>
      </c>
      <c r="AZ1595" s="15">
        <v>0</v>
      </c>
      <c r="BA1595" s="15">
        <v>0</v>
      </c>
      <c r="BB1595" s="36" t="s">
        <v>488</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70201002</v>
      </c>
      <c r="D1596" s="14" t="s">
        <v>390</v>
      </c>
      <c r="E1596" s="13">
        <v>1</v>
      </c>
      <c r="F1596" s="13">
        <v>60010300</v>
      </c>
      <c r="G1596" s="16">
        <v>0</v>
      </c>
      <c r="H1596" s="15">
        <v>0</v>
      </c>
      <c r="I1596" s="16">
        <v>1</v>
      </c>
      <c r="J1596" s="16">
        <v>0</v>
      </c>
      <c r="K1596" s="16">
        <v>0</v>
      </c>
      <c r="L1596" s="13">
        <v>0</v>
      </c>
      <c r="M1596" s="13">
        <v>0</v>
      </c>
      <c r="N1596" s="13">
        <v>2</v>
      </c>
      <c r="O1596" s="13">
        <v>2</v>
      </c>
      <c r="P1596" s="13">
        <v>0.8</v>
      </c>
      <c r="Q1596" s="13">
        <v>0</v>
      </c>
      <c r="R1596" s="8">
        <v>0</v>
      </c>
      <c r="S1596" s="13">
        <v>0</v>
      </c>
      <c r="T1596" s="13">
        <v>1</v>
      </c>
      <c r="U1596" s="13">
        <v>2</v>
      </c>
      <c r="V1596" s="13">
        <v>0</v>
      </c>
      <c r="W1596" s="13">
        <v>0</v>
      </c>
      <c r="X1596" s="13">
        <v>0</v>
      </c>
      <c r="Y1596" s="13">
        <v>0</v>
      </c>
      <c r="Z1596" s="13">
        <v>0</v>
      </c>
      <c r="AA1596" s="13">
        <v>0</v>
      </c>
      <c r="AB1596" s="13">
        <v>0</v>
      </c>
      <c r="AC1596" s="13">
        <v>0</v>
      </c>
      <c r="AD1596" s="13">
        <v>30</v>
      </c>
      <c r="AE1596" s="13">
        <v>0</v>
      </c>
      <c r="AF1596" s="13">
        <v>0</v>
      </c>
      <c r="AG1596" s="8">
        <v>2</v>
      </c>
      <c r="AH1596" s="8">
        <v>2</v>
      </c>
      <c r="AI1596" s="8">
        <v>0</v>
      </c>
      <c r="AJ1596" s="8">
        <v>1.5</v>
      </c>
      <c r="AK1596" s="13">
        <v>0</v>
      </c>
      <c r="AL1596" s="13">
        <v>0</v>
      </c>
      <c r="AM1596" s="13">
        <v>0</v>
      </c>
      <c r="AN1596" s="13">
        <v>1</v>
      </c>
      <c r="AO1596" s="13">
        <v>3000</v>
      </c>
      <c r="AP1596" s="13">
        <v>0.5</v>
      </c>
      <c r="AQ1596" s="13">
        <v>0</v>
      </c>
      <c r="AR1596" s="8">
        <v>0</v>
      </c>
      <c r="AS1596" s="13" t="s">
        <v>160</v>
      </c>
      <c r="AT1596" s="17" t="s">
        <v>199</v>
      </c>
      <c r="AU1596" s="13" t="s">
        <v>358</v>
      </c>
      <c r="AV1596" s="16">
        <v>0</v>
      </c>
      <c r="AW1596" s="16">
        <v>0</v>
      </c>
      <c r="AX1596" s="14" t="s">
        <v>346</v>
      </c>
      <c r="AY1596" s="13" t="s">
        <v>2040</v>
      </c>
      <c r="AZ1596" s="15">
        <v>0</v>
      </c>
      <c r="BA1596" s="15">
        <v>0</v>
      </c>
      <c r="BB1596" s="36" t="s">
        <v>392</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70201003</v>
      </c>
      <c r="D1597" s="14" t="s">
        <v>2041</v>
      </c>
      <c r="E1597" s="16">
        <v>1</v>
      </c>
      <c r="F1597" s="13">
        <v>60010100</v>
      </c>
      <c r="G1597" s="16">
        <v>0</v>
      </c>
      <c r="H1597" s="15">
        <v>0</v>
      </c>
      <c r="I1597" s="16">
        <v>1</v>
      </c>
      <c r="J1597" s="16">
        <v>0</v>
      </c>
      <c r="K1597" s="16">
        <v>0</v>
      </c>
      <c r="L1597" s="13">
        <v>0</v>
      </c>
      <c r="M1597" s="13">
        <v>0</v>
      </c>
      <c r="N1597" s="13">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15</v>
      </c>
      <c r="AE1597" s="13">
        <v>1</v>
      </c>
      <c r="AF1597" s="13" t="s">
        <v>2042</v>
      </c>
      <c r="AG1597" s="8">
        <v>0</v>
      </c>
      <c r="AH1597" s="8">
        <v>1</v>
      </c>
      <c r="AI1597" s="8">
        <v>0</v>
      </c>
      <c r="AJ1597" s="8">
        <v>2.5</v>
      </c>
      <c r="AK1597" s="13">
        <v>0</v>
      </c>
      <c r="AL1597" s="13">
        <v>0</v>
      </c>
      <c r="AM1597" s="13">
        <v>0</v>
      </c>
      <c r="AN1597" s="13">
        <v>4</v>
      </c>
      <c r="AO1597" s="13">
        <v>5000</v>
      </c>
      <c r="AP1597" s="13">
        <v>3</v>
      </c>
      <c r="AQ1597" s="13">
        <v>0</v>
      </c>
      <c r="AR1597" s="8">
        <v>0</v>
      </c>
      <c r="AS1597" s="13" t="s">
        <v>160</v>
      </c>
      <c r="AT1597" s="17" t="s">
        <v>400</v>
      </c>
      <c r="AU1597" s="13" t="s">
        <v>351</v>
      </c>
      <c r="AV1597" s="16">
        <v>10000007</v>
      </c>
      <c r="AW1597" s="16">
        <v>70201003</v>
      </c>
      <c r="AX1597" s="14" t="s">
        <v>162</v>
      </c>
      <c r="AY1597" s="13">
        <v>0</v>
      </c>
      <c r="AZ1597" s="15">
        <v>0</v>
      </c>
      <c r="BA1597" s="15">
        <v>0</v>
      </c>
      <c r="BB1597" s="36" t="s">
        <v>2043</v>
      </c>
      <c r="BC1597" s="13">
        <v>0</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70201004</v>
      </c>
      <c r="D1598" s="17" t="s">
        <v>2044</v>
      </c>
      <c r="E1598" s="16">
        <v>1</v>
      </c>
      <c r="F1598" s="16">
        <v>60010500</v>
      </c>
      <c r="G1598" s="16">
        <v>0</v>
      </c>
      <c r="H1598" s="15">
        <v>0</v>
      </c>
      <c r="I1598" s="16">
        <v>1</v>
      </c>
      <c r="J1598" s="16">
        <v>0</v>
      </c>
      <c r="K1598" s="16">
        <v>0</v>
      </c>
      <c r="L1598" s="16">
        <v>0</v>
      </c>
      <c r="M1598" s="16">
        <v>0</v>
      </c>
      <c r="N1598" s="13">
        <v>2</v>
      </c>
      <c r="O1598" s="16">
        <v>2</v>
      </c>
      <c r="P1598" s="16">
        <v>0.3</v>
      </c>
      <c r="Q1598" s="16">
        <v>0</v>
      </c>
      <c r="R1598" s="8">
        <v>0</v>
      </c>
      <c r="S1598" s="15">
        <v>0</v>
      </c>
      <c r="T1598" s="13">
        <v>1</v>
      </c>
      <c r="U1598" s="16">
        <v>2</v>
      </c>
      <c r="V1598" s="16">
        <v>0</v>
      </c>
      <c r="W1598" s="16">
        <v>0</v>
      </c>
      <c r="X1598" s="16">
        <v>0</v>
      </c>
      <c r="Y1598" s="16">
        <v>0</v>
      </c>
      <c r="Z1598" s="16">
        <v>0</v>
      </c>
      <c r="AA1598" s="16">
        <v>0</v>
      </c>
      <c r="AB1598" s="13">
        <v>0</v>
      </c>
      <c r="AC1598" s="16">
        <v>0</v>
      </c>
      <c r="AD1598" s="13">
        <v>99999</v>
      </c>
      <c r="AE1598" s="16">
        <v>0</v>
      </c>
      <c r="AF1598" s="16">
        <v>0</v>
      </c>
      <c r="AG1598" s="8">
        <v>2</v>
      </c>
      <c r="AH1598" s="8">
        <v>0</v>
      </c>
      <c r="AI1598" s="8">
        <v>0</v>
      </c>
      <c r="AJ1598" s="8">
        <v>0</v>
      </c>
      <c r="AK1598" s="16">
        <v>0</v>
      </c>
      <c r="AL1598" s="16">
        <v>0</v>
      </c>
      <c r="AM1598" s="16">
        <v>0</v>
      </c>
      <c r="AN1598" s="16">
        <v>0</v>
      </c>
      <c r="AO1598" s="16">
        <v>1000</v>
      </c>
      <c r="AP1598" s="16">
        <v>0</v>
      </c>
      <c r="AQ1598" s="16">
        <v>0</v>
      </c>
      <c r="AR1598" s="8" t="s">
        <v>490</v>
      </c>
      <c r="AS1598" s="16" t="s">
        <v>160</v>
      </c>
      <c r="AT1598" s="17" t="s">
        <v>161</v>
      </c>
      <c r="AU1598" s="16" t="s">
        <v>249</v>
      </c>
      <c r="AV1598" s="16">
        <v>0</v>
      </c>
      <c r="AW1598" s="16">
        <v>0</v>
      </c>
      <c r="AX1598" s="17" t="s">
        <v>162</v>
      </c>
      <c r="AY1598" s="17" t="s">
        <v>160</v>
      </c>
      <c r="AZ1598" s="15">
        <v>0</v>
      </c>
      <c r="BA1598" s="15">
        <v>0</v>
      </c>
      <c r="BB1598" s="73" t="s">
        <v>491</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19.5" customHeight="1">
      <c r="C1599" s="16">
        <v>70202001</v>
      </c>
      <c r="D1599" s="14" t="s">
        <v>648</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15</v>
      </c>
      <c r="AE1599" s="13">
        <v>1</v>
      </c>
      <c r="AF1599" s="13" t="s">
        <v>394</v>
      </c>
      <c r="AG1599" s="8">
        <v>1</v>
      </c>
      <c r="AH1599" s="8">
        <v>1</v>
      </c>
      <c r="AI1599" s="8">
        <v>0</v>
      </c>
      <c r="AJ1599" s="8">
        <v>3</v>
      </c>
      <c r="AK1599" s="13">
        <v>0</v>
      </c>
      <c r="AL1599" s="13">
        <v>0</v>
      </c>
      <c r="AM1599" s="13">
        <v>0</v>
      </c>
      <c r="AN1599" s="13">
        <v>3</v>
      </c>
      <c r="AO1599" s="13">
        <v>5000</v>
      </c>
      <c r="AP1599" s="13">
        <v>2.5</v>
      </c>
      <c r="AQ1599" s="13">
        <v>0</v>
      </c>
      <c r="AR1599" s="8">
        <v>0</v>
      </c>
      <c r="AS1599" s="13" t="s">
        <v>160</v>
      </c>
      <c r="AT1599" s="17" t="s">
        <v>400</v>
      </c>
      <c r="AU1599" s="13" t="s">
        <v>351</v>
      </c>
      <c r="AV1599" s="16">
        <v>10000007</v>
      </c>
      <c r="AW1599" s="16">
        <v>70202001</v>
      </c>
      <c r="AX1599" s="14" t="s">
        <v>162</v>
      </c>
      <c r="AY1599" s="13">
        <v>0</v>
      </c>
      <c r="AZ1599" s="15">
        <v>0</v>
      </c>
      <c r="BA1599" s="15">
        <v>0</v>
      </c>
      <c r="BB1599" s="36" t="s">
        <v>650</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70202002</v>
      </c>
      <c r="D1600" s="14" t="s">
        <v>651</v>
      </c>
      <c r="E1600" s="16">
        <v>1</v>
      </c>
      <c r="F1600" s="13">
        <v>60010100</v>
      </c>
      <c r="G1600" s="16">
        <v>0</v>
      </c>
      <c r="H1600" s="15">
        <v>0</v>
      </c>
      <c r="I1600" s="16">
        <v>1</v>
      </c>
      <c r="J1600" s="16">
        <v>0</v>
      </c>
      <c r="K1600" s="16">
        <v>0</v>
      </c>
      <c r="L1600" s="13">
        <v>0</v>
      </c>
      <c r="M1600" s="13">
        <v>0</v>
      </c>
      <c r="N1600" s="13">
        <v>2</v>
      </c>
      <c r="O1600" s="13">
        <v>1</v>
      </c>
      <c r="P1600" s="13">
        <v>0.3</v>
      </c>
      <c r="Q1600" s="13">
        <v>0</v>
      </c>
      <c r="R1600" s="8">
        <v>0</v>
      </c>
      <c r="S1600" s="13">
        <v>0</v>
      </c>
      <c r="T1600" s="13">
        <v>1</v>
      </c>
      <c r="U1600" s="13">
        <v>2</v>
      </c>
      <c r="V1600" s="13">
        <v>0</v>
      </c>
      <c r="W1600" s="13">
        <v>3</v>
      </c>
      <c r="X1600" s="13">
        <v>0</v>
      </c>
      <c r="Y1600" s="13">
        <v>1</v>
      </c>
      <c r="Z1600" s="13">
        <v>0</v>
      </c>
      <c r="AA1600" s="13">
        <v>0</v>
      </c>
      <c r="AB1600" s="13">
        <v>0</v>
      </c>
      <c r="AC1600" s="13">
        <v>0</v>
      </c>
      <c r="AD1600" s="13">
        <v>20</v>
      </c>
      <c r="AE1600" s="13">
        <v>1</v>
      </c>
      <c r="AF1600" s="13">
        <v>3</v>
      </c>
      <c r="AG1600" s="8">
        <v>6</v>
      </c>
      <c r="AH1600" s="8">
        <v>1</v>
      </c>
      <c r="AI1600" s="8">
        <v>0</v>
      </c>
      <c r="AJ1600" s="8">
        <v>1.5</v>
      </c>
      <c r="AK1600" s="13">
        <v>0</v>
      </c>
      <c r="AL1600" s="13">
        <v>0</v>
      </c>
      <c r="AM1600" s="13">
        <v>0</v>
      </c>
      <c r="AN1600" s="13">
        <v>3</v>
      </c>
      <c r="AO1600" s="13">
        <v>5000</v>
      </c>
      <c r="AP1600" s="13">
        <v>3</v>
      </c>
      <c r="AQ1600" s="13">
        <v>0</v>
      </c>
      <c r="AR1600" s="8">
        <v>0</v>
      </c>
      <c r="AS1600" s="13" t="s">
        <v>160</v>
      </c>
      <c r="AT1600" s="17" t="s">
        <v>199</v>
      </c>
      <c r="AU1600" s="13" t="s">
        <v>351</v>
      </c>
      <c r="AV1600" s="16">
        <v>10000007</v>
      </c>
      <c r="AW1600" s="16">
        <v>70202002</v>
      </c>
      <c r="AX1600" s="14" t="s">
        <v>162</v>
      </c>
      <c r="AY1600" s="13" t="s">
        <v>2045</v>
      </c>
      <c r="AZ1600" s="15">
        <v>0</v>
      </c>
      <c r="BA1600" s="15">
        <v>0</v>
      </c>
      <c r="BB1600" s="36" t="s">
        <v>2046</v>
      </c>
      <c r="BC1600" s="13">
        <v>0</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70202003</v>
      </c>
      <c r="D1601" s="17" t="s">
        <v>828</v>
      </c>
      <c r="E1601" s="16">
        <v>1</v>
      </c>
      <c r="F1601" s="16">
        <v>60010500</v>
      </c>
      <c r="G1601" s="16">
        <v>0</v>
      </c>
      <c r="H1601" s="15">
        <v>0</v>
      </c>
      <c r="I1601" s="16">
        <v>1</v>
      </c>
      <c r="J1601" s="16">
        <v>0</v>
      </c>
      <c r="K1601" s="16">
        <v>0</v>
      </c>
      <c r="L1601" s="16">
        <v>0</v>
      </c>
      <c r="M1601" s="16">
        <v>0</v>
      </c>
      <c r="N1601" s="13">
        <v>2</v>
      </c>
      <c r="O1601" s="16">
        <v>0</v>
      </c>
      <c r="P1601" s="16">
        <v>0</v>
      </c>
      <c r="Q1601" s="16">
        <v>0</v>
      </c>
      <c r="R1601" s="8">
        <v>0</v>
      </c>
      <c r="S1601" s="15">
        <v>0</v>
      </c>
      <c r="T1601" s="13">
        <v>1</v>
      </c>
      <c r="U1601" s="16">
        <v>1</v>
      </c>
      <c r="V1601" s="16">
        <v>0</v>
      </c>
      <c r="W1601" s="16">
        <v>1</v>
      </c>
      <c r="X1601" s="16">
        <v>0</v>
      </c>
      <c r="Y1601" s="16">
        <v>0</v>
      </c>
      <c r="Z1601" s="16">
        <v>0</v>
      </c>
      <c r="AA1601" s="16">
        <v>0</v>
      </c>
      <c r="AB1601" s="13">
        <v>0</v>
      </c>
      <c r="AC1601" s="16">
        <v>0</v>
      </c>
      <c r="AD1601" s="16">
        <v>15</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8">
        <v>90202001</v>
      </c>
      <c r="AT1601" s="17" t="s">
        <v>483</v>
      </c>
      <c r="AU1601" s="16">
        <v>0</v>
      </c>
      <c r="AV1601" s="16">
        <v>10007001</v>
      </c>
      <c r="AW1601" s="16">
        <v>0</v>
      </c>
      <c r="AX1601" s="17" t="s">
        <v>162</v>
      </c>
      <c r="AY1601" s="17" t="s">
        <v>160</v>
      </c>
      <c r="AZ1601" s="15">
        <v>0</v>
      </c>
      <c r="BA1601" s="15">
        <v>0</v>
      </c>
      <c r="BB1601" s="73" t="s">
        <v>1350</v>
      </c>
      <c r="BC1601" s="16">
        <v>0</v>
      </c>
      <c r="BD1601" s="13">
        <v>0</v>
      </c>
      <c r="BE1601" s="16">
        <v>0</v>
      </c>
      <c r="BF1601" s="16">
        <v>0</v>
      </c>
      <c r="BG1601" s="16">
        <v>0</v>
      </c>
      <c r="BH1601" s="16">
        <v>0</v>
      </c>
      <c r="BI1601" s="11">
        <v>0</v>
      </c>
      <c r="BJ1601" s="8">
        <v>0</v>
      </c>
      <c r="BK1601" s="8">
        <v>0</v>
      </c>
      <c r="BL1601" s="8">
        <v>0</v>
      </c>
      <c r="BM1601" s="8">
        <v>0</v>
      </c>
      <c r="BN1601" s="8">
        <v>0</v>
      </c>
      <c r="BO1601" s="8">
        <v>0</v>
      </c>
      <c r="BP1601" s="8">
        <v>0</v>
      </c>
      <c r="BQ1601" s="43">
        <v>0</v>
      </c>
    </row>
    <row r="1602" spans="3:69" ht="19.5" customHeight="1">
      <c r="C1602" s="16">
        <v>70202004</v>
      </c>
      <c r="D1602" s="14" t="s">
        <v>655</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554</v>
      </c>
      <c r="AG1602" s="8">
        <v>0</v>
      </c>
      <c r="AH1602" s="8">
        <v>0</v>
      </c>
      <c r="AI1602" s="8">
        <v>0</v>
      </c>
      <c r="AJ1602" s="8">
        <v>0</v>
      </c>
      <c r="AK1602" s="13">
        <v>0</v>
      </c>
      <c r="AL1602" s="13">
        <v>0</v>
      </c>
      <c r="AM1602" s="13">
        <v>0</v>
      </c>
      <c r="AN1602" s="13">
        <v>0.5</v>
      </c>
      <c r="AO1602" s="13">
        <v>999999</v>
      </c>
      <c r="AP1602" s="13">
        <v>0.5</v>
      </c>
      <c r="AQ1602" s="13">
        <v>0</v>
      </c>
      <c r="AR1602" s="8">
        <v>0</v>
      </c>
      <c r="AS1602" s="293" t="s">
        <v>649</v>
      </c>
      <c r="AT1602" s="17" t="s">
        <v>216</v>
      </c>
      <c r="AU1602" s="13" t="s">
        <v>351</v>
      </c>
      <c r="AV1602" s="16">
        <v>10000007</v>
      </c>
      <c r="AW1602" s="16">
        <v>70202004</v>
      </c>
      <c r="AX1602" s="17" t="s">
        <v>232</v>
      </c>
      <c r="AY1602" s="17" t="s">
        <v>262</v>
      </c>
      <c r="AZ1602" s="15">
        <v>0</v>
      </c>
      <c r="BA1602" s="15">
        <v>0</v>
      </c>
      <c r="BB1602" s="36" t="s">
        <v>2047</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19.5" customHeight="1">
      <c r="C1603" s="16">
        <v>70203001</v>
      </c>
      <c r="D1603" s="14" t="s">
        <v>2048</v>
      </c>
      <c r="E1603" s="16">
        <v>1</v>
      </c>
      <c r="F1603" s="13">
        <v>60010100</v>
      </c>
      <c r="G1603" s="16">
        <v>0</v>
      </c>
      <c r="H1603" s="15">
        <v>0</v>
      </c>
      <c r="I1603" s="16">
        <v>1</v>
      </c>
      <c r="J1603" s="16">
        <v>0</v>
      </c>
      <c r="K1603" s="16">
        <v>0</v>
      </c>
      <c r="L1603" s="13">
        <v>0</v>
      </c>
      <c r="M1603" s="13">
        <v>0</v>
      </c>
      <c r="N1603" s="13">
        <v>2</v>
      </c>
      <c r="O1603" s="13">
        <v>1</v>
      </c>
      <c r="P1603" s="13">
        <v>0.3</v>
      </c>
      <c r="Q1603" s="13">
        <v>0</v>
      </c>
      <c r="R1603" s="8">
        <v>0</v>
      </c>
      <c r="S1603" s="13">
        <v>0</v>
      </c>
      <c r="T1603" s="13">
        <v>1</v>
      </c>
      <c r="U1603" s="13">
        <v>2</v>
      </c>
      <c r="V1603" s="13">
        <v>0</v>
      </c>
      <c r="W1603" s="13">
        <v>2</v>
      </c>
      <c r="X1603" s="13">
        <v>0</v>
      </c>
      <c r="Y1603" s="13">
        <v>1</v>
      </c>
      <c r="Z1603" s="13">
        <v>0</v>
      </c>
      <c r="AA1603" s="13">
        <v>0</v>
      </c>
      <c r="AB1603" s="13">
        <v>0</v>
      </c>
      <c r="AC1603" s="13">
        <v>0</v>
      </c>
      <c r="AD1603" s="13">
        <v>20</v>
      </c>
      <c r="AE1603" s="13">
        <v>1</v>
      </c>
      <c r="AF1603" s="13" t="s">
        <v>554</v>
      </c>
      <c r="AG1603" s="8">
        <v>1</v>
      </c>
      <c r="AH1603" s="8">
        <v>1</v>
      </c>
      <c r="AI1603" s="8">
        <v>0</v>
      </c>
      <c r="AJ1603" s="8">
        <v>1.5</v>
      </c>
      <c r="AK1603" s="13">
        <v>0</v>
      </c>
      <c r="AL1603" s="13">
        <v>0</v>
      </c>
      <c r="AM1603" s="13">
        <v>0</v>
      </c>
      <c r="AN1603" s="13">
        <v>0.5</v>
      </c>
      <c r="AO1603" s="13">
        <v>999999</v>
      </c>
      <c r="AP1603" s="13">
        <v>2</v>
      </c>
      <c r="AQ1603" s="13">
        <v>0</v>
      </c>
      <c r="AR1603" s="8">
        <v>0</v>
      </c>
      <c r="AS1603" s="13" t="s">
        <v>160</v>
      </c>
      <c r="AT1603" s="17" t="s">
        <v>161</v>
      </c>
      <c r="AU1603" s="13" t="s">
        <v>351</v>
      </c>
      <c r="AV1603" s="16">
        <v>10000007</v>
      </c>
      <c r="AW1603" s="16">
        <v>70203001</v>
      </c>
      <c r="AX1603" s="17" t="s">
        <v>232</v>
      </c>
      <c r="AY1603" s="17" t="s">
        <v>262</v>
      </c>
      <c r="AZ1603" s="15">
        <v>0</v>
      </c>
      <c r="BA1603" s="15">
        <v>0</v>
      </c>
      <c r="BB1603" s="36" t="s">
        <v>2049</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20.100000000000001" customHeight="1">
      <c r="C1604" s="16">
        <v>70203002</v>
      </c>
      <c r="D1604" s="14" t="s">
        <v>485</v>
      </c>
      <c r="E1604" s="16">
        <v>1</v>
      </c>
      <c r="F1604" s="16">
        <v>60010500</v>
      </c>
      <c r="G1604" s="16">
        <v>0</v>
      </c>
      <c r="H1604" s="15">
        <v>0</v>
      </c>
      <c r="I1604" s="16">
        <v>1</v>
      </c>
      <c r="J1604" s="16">
        <v>0</v>
      </c>
      <c r="K1604" s="16">
        <v>0</v>
      </c>
      <c r="L1604" s="16">
        <v>0</v>
      </c>
      <c r="M1604" s="16">
        <v>0</v>
      </c>
      <c r="N1604" s="13">
        <v>2</v>
      </c>
      <c r="O1604" s="16">
        <v>1</v>
      </c>
      <c r="P1604" s="16">
        <v>0.05</v>
      </c>
      <c r="Q1604" s="16">
        <v>0</v>
      </c>
      <c r="R1604" s="8">
        <v>0</v>
      </c>
      <c r="S1604" s="15">
        <v>0</v>
      </c>
      <c r="T1604" s="13">
        <v>1</v>
      </c>
      <c r="U1604" s="16">
        <v>1</v>
      </c>
      <c r="V1604" s="16">
        <v>0</v>
      </c>
      <c r="W1604" s="16">
        <v>2</v>
      </c>
      <c r="X1604" s="16">
        <v>0</v>
      </c>
      <c r="Y1604" s="16">
        <v>0</v>
      </c>
      <c r="Z1604" s="16">
        <v>0</v>
      </c>
      <c r="AA1604" s="16">
        <v>0</v>
      </c>
      <c r="AB1604" s="13">
        <v>0</v>
      </c>
      <c r="AC1604" s="16">
        <v>0</v>
      </c>
      <c r="AD1604" s="16">
        <v>10</v>
      </c>
      <c r="AE1604" s="16">
        <v>0</v>
      </c>
      <c r="AF1604" s="16">
        <v>0</v>
      </c>
      <c r="AG1604" s="8">
        <v>7</v>
      </c>
      <c r="AH1604" s="8">
        <v>0</v>
      </c>
      <c r="AI1604" s="8">
        <v>0</v>
      </c>
      <c r="AJ1604" s="8">
        <v>0</v>
      </c>
      <c r="AK1604" s="16">
        <v>0</v>
      </c>
      <c r="AL1604" s="16">
        <v>0</v>
      </c>
      <c r="AM1604" s="16">
        <v>0</v>
      </c>
      <c r="AN1604" s="16">
        <v>0</v>
      </c>
      <c r="AO1604" s="16">
        <v>1000</v>
      </c>
      <c r="AP1604" s="16">
        <v>0.5</v>
      </c>
      <c r="AQ1604" s="16">
        <v>0</v>
      </c>
      <c r="AR1604" s="8">
        <v>0</v>
      </c>
      <c r="AS1604" s="16" t="s">
        <v>428</v>
      </c>
      <c r="AT1604" s="17" t="s">
        <v>483</v>
      </c>
      <c r="AU1604" s="16">
        <v>0</v>
      </c>
      <c r="AV1604" s="16">
        <v>10007001</v>
      </c>
      <c r="AW1604" s="16">
        <v>0</v>
      </c>
      <c r="AX1604" s="17" t="s">
        <v>162</v>
      </c>
      <c r="AY1604" s="17" t="s">
        <v>160</v>
      </c>
      <c r="AZ1604" s="15">
        <v>0</v>
      </c>
      <c r="BA1604" s="15">
        <v>0</v>
      </c>
      <c r="BB1604" s="73" t="s">
        <v>486</v>
      </c>
      <c r="BC1604" s="16">
        <v>0</v>
      </c>
      <c r="BD1604" s="13">
        <v>0</v>
      </c>
      <c r="BE1604" s="16">
        <v>0</v>
      </c>
      <c r="BF1604" s="16">
        <v>0</v>
      </c>
      <c r="BG1604" s="16">
        <v>0</v>
      </c>
      <c r="BH1604" s="16">
        <v>0</v>
      </c>
      <c r="BI1604" s="11">
        <v>0</v>
      </c>
      <c r="BJ1604" s="8">
        <v>0</v>
      </c>
      <c r="BK1604" s="8">
        <v>0</v>
      </c>
      <c r="BL1604" s="8">
        <v>0</v>
      </c>
      <c r="BM1604" s="8">
        <v>0</v>
      </c>
      <c r="BN1604" s="8">
        <v>0</v>
      </c>
      <c r="BO1604" s="8">
        <v>0</v>
      </c>
      <c r="BP1604" s="8">
        <v>0</v>
      </c>
      <c r="BQ1604" s="43">
        <v>0</v>
      </c>
    </row>
    <row r="1605" spans="3:69" ht="20.100000000000001" customHeight="1">
      <c r="C1605" s="16">
        <v>70203003</v>
      </c>
      <c r="D1605" s="14" t="s">
        <v>2050</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2.5</v>
      </c>
      <c r="X1605" s="13">
        <v>0</v>
      </c>
      <c r="Y1605" s="13">
        <v>1</v>
      </c>
      <c r="Z1605" s="13">
        <v>0</v>
      </c>
      <c r="AA1605" s="13">
        <v>0</v>
      </c>
      <c r="AB1605" s="13">
        <v>0</v>
      </c>
      <c r="AC1605" s="13">
        <v>0</v>
      </c>
      <c r="AD1605" s="13">
        <v>15</v>
      </c>
      <c r="AE1605" s="13">
        <v>1</v>
      </c>
      <c r="AF1605" s="13">
        <v>3</v>
      </c>
      <c r="AG1605" s="8">
        <v>4</v>
      </c>
      <c r="AH1605" s="8">
        <v>1</v>
      </c>
      <c r="AI1605" s="8">
        <v>0</v>
      </c>
      <c r="AJ1605" s="8">
        <v>1.5</v>
      </c>
      <c r="AK1605" s="13">
        <v>0</v>
      </c>
      <c r="AL1605" s="13">
        <v>0</v>
      </c>
      <c r="AM1605" s="13">
        <v>0</v>
      </c>
      <c r="AN1605" s="13">
        <v>3</v>
      </c>
      <c r="AO1605" s="13">
        <v>5000</v>
      </c>
      <c r="AP1605" s="13">
        <v>3</v>
      </c>
      <c r="AQ1605" s="13">
        <v>0</v>
      </c>
      <c r="AR1605" s="8">
        <v>0</v>
      </c>
      <c r="AS1605" s="13" t="s">
        <v>160</v>
      </c>
      <c r="AT1605" s="17" t="s">
        <v>199</v>
      </c>
      <c r="AU1605" s="13" t="s">
        <v>351</v>
      </c>
      <c r="AV1605" s="16">
        <v>10000007</v>
      </c>
      <c r="AW1605" s="16">
        <v>70203003</v>
      </c>
      <c r="AX1605" s="14" t="s">
        <v>162</v>
      </c>
      <c r="AY1605" s="13" t="s">
        <v>2051</v>
      </c>
      <c r="AZ1605" s="15">
        <v>0</v>
      </c>
      <c r="BA1605" s="15">
        <v>0</v>
      </c>
      <c r="BB1605" s="36" t="s">
        <v>2052</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70203004</v>
      </c>
      <c r="D1606" s="14" t="s">
        <v>707</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15</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t="s">
        <v>428</v>
      </c>
      <c r="AT1606" s="17" t="s">
        <v>400</v>
      </c>
      <c r="AU1606" s="13" t="s">
        <v>351</v>
      </c>
      <c r="AV1606" s="16">
        <v>10000007</v>
      </c>
      <c r="AW1606" s="16">
        <v>70203004</v>
      </c>
      <c r="AX1606" s="14" t="s">
        <v>162</v>
      </c>
      <c r="AY1606" s="13">
        <v>0</v>
      </c>
      <c r="AZ1606" s="15">
        <v>0</v>
      </c>
      <c r="BA1606" s="15">
        <v>0</v>
      </c>
      <c r="BB1606" s="36" t="s">
        <v>2053</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70204001</v>
      </c>
      <c r="D1607" s="14" t="s">
        <v>2054</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3</v>
      </c>
      <c r="X1607" s="13">
        <v>0</v>
      </c>
      <c r="Y1607" s="13">
        <v>1</v>
      </c>
      <c r="Z1607" s="13">
        <v>0</v>
      </c>
      <c r="AA1607" s="13">
        <v>0</v>
      </c>
      <c r="AB1607" s="13">
        <v>0</v>
      </c>
      <c r="AC1607" s="13">
        <v>0</v>
      </c>
      <c r="AD1607" s="13">
        <v>12</v>
      </c>
      <c r="AE1607" s="13">
        <v>1</v>
      </c>
      <c r="AF1607" s="13" t="s">
        <v>394</v>
      </c>
      <c r="AG1607" s="8">
        <v>0</v>
      </c>
      <c r="AH1607" s="8">
        <v>1</v>
      </c>
      <c r="AI1607" s="8">
        <v>0</v>
      </c>
      <c r="AJ1607" s="8">
        <v>3</v>
      </c>
      <c r="AK1607" s="13">
        <v>0</v>
      </c>
      <c r="AL1607" s="13">
        <v>0</v>
      </c>
      <c r="AM1607" s="13">
        <v>0</v>
      </c>
      <c r="AN1607" s="13">
        <v>3</v>
      </c>
      <c r="AO1607" s="13">
        <v>5000</v>
      </c>
      <c r="AP1607" s="13">
        <v>2.5</v>
      </c>
      <c r="AQ1607" s="13">
        <v>0</v>
      </c>
      <c r="AR1607" s="8">
        <v>0</v>
      </c>
      <c r="AS1607" s="13">
        <v>80001030</v>
      </c>
      <c r="AT1607" s="17" t="s">
        <v>216</v>
      </c>
      <c r="AU1607" s="13" t="s">
        <v>351</v>
      </c>
      <c r="AV1607" s="16">
        <v>10000007</v>
      </c>
      <c r="AW1607" s="16">
        <v>70204001</v>
      </c>
      <c r="AX1607" s="14" t="s">
        <v>162</v>
      </c>
      <c r="AY1607" s="13">
        <v>0</v>
      </c>
      <c r="AZ1607" s="15">
        <v>0</v>
      </c>
      <c r="BA1607" s="15">
        <v>0</v>
      </c>
      <c r="BB1607" s="36" t="s">
        <v>2055</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70204002</v>
      </c>
      <c r="D1608" s="14" t="s">
        <v>396</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2.5</v>
      </c>
      <c r="X1608" s="13">
        <v>0</v>
      </c>
      <c r="Y1608" s="13">
        <v>1</v>
      </c>
      <c r="Z1608" s="13">
        <v>0</v>
      </c>
      <c r="AA1608" s="13">
        <v>0</v>
      </c>
      <c r="AB1608" s="13">
        <v>0</v>
      </c>
      <c r="AC1608" s="13">
        <v>0</v>
      </c>
      <c r="AD1608" s="13">
        <v>10</v>
      </c>
      <c r="AE1608" s="13">
        <v>1</v>
      </c>
      <c r="AF1608" s="13">
        <v>3</v>
      </c>
      <c r="AG1608" s="8">
        <v>4</v>
      </c>
      <c r="AH1608" s="8">
        <v>1</v>
      </c>
      <c r="AI1608" s="8">
        <v>0</v>
      </c>
      <c r="AJ1608" s="8">
        <v>1.5</v>
      </c>
      <c r="AK1608" s="13">
        <v>0</v>
      </c>
      <c r="AL1608" s="13">
        <v>0</v>
      </c>
      <c r="AM1608" s="13">
        <v>0</v>
      </c>
      <c r="AN1608" s="13">
        <v>3</v>
      </c>
      <c r="AO1608" s="13">
        <v>5000</v>
      </c>
      <c r="AP1608" s="13">
        <v>3</v>
      </c>
      <c r="AQ1608" s="13">
        <v>0</v>
      </c>
      <c r="AR1608" s="8">
        <v>0</v>
      </c>
      <c r="AS1608" s="13">
        <v>80001030</v>
      </c>
      <c r="AT1608" s="17" t="s">
        <v>199</v>
      </c>
      <c r="AU1608" s="13" t="s">
        <v>351</v>
      </c>
      <c r="AV1608" s="16">
        <v>10000007</v>
      </c>
      <c r="AW1608" s="16">
        <v>70204002</v>
      </c>
      <c r="AX1608" s="14" t="s">
        <v>162</v>
      </c>
      <c r="AY1608" s="13" t="s">
        <v>2056</v>
      </c>
      <c r="AZ1608" s="15">
        <v>0</v>
      </c>
      <c r="BA1608" s="15">
        <v>0</v>
      </c>
      <c r="BB1608" s="36" t="s">
        <v>827</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70204003</v>
      </c>
      <c r="D1609" s="14" t="s">
        <v>399</v>
      </c>
      <c r="E1609" s="16">
        <v>1</v>
      </c>
      <c r="F1609" s="13">
        <v>60010100</v>
      </c>
      <c r="G1609" s="16">
        <v>0</v>
      </c>
      <c r="H1609" s="15">
        <v>0</v>
      </c>
      <c r="I1609" s="16">
        <v>1</v>
      </c>
      <c r="J1609" s="16">
        <v>0</v>
      </c>
      <c r="K1609" s="16">
        <v>0</v>
      </c>
      <c r="L1609" s="13">
        <v>0</v>
      </c>
      <c r="M1609" s="13">
        <v>0</v>
      </c>
      <c r="N1609" s="13">
        <v>2</v>
      </c>
      <c r="O1609" s="13">
        <v>1</v>
      </c>
      <c r="P1609" s="13">
        <v>0.3</v>
      </c>
      <c r="Q1609" s="13">
        <v>0</v>
      </c>
      <c r="R1609" s="8">
        <v>0</v>
      </c>
      <c r="S1609" s="13">
        <v>0</v>
      </c>
      <c r="T1609" s="13">
        <v>1</v>
      </c>
      <c r="U1609" s="13">
        <v>2</v>
      </c>
      <c r="V1609" s="13">
        <v>0</v>
      </c>
      <c r="W1609" s="13">
        <v>3</v>
      </c>
      <c r="X1609" s="13">
        <v>0</v>
      </c>
      <c r="Y1609" s="13">
        <v>1</v>
      </c>
      <c r="Z1609" s="13">
        <v>0</v>
      </c>
      <c r="AA1609" s="13">
        <v>0</v>
      </c>
      <c r="AB1609" s="13">
        <v>0</v>
      </c>
      <c r="AC1609" s="13">
        <v>0</v>
      </c>
      <c r="AD1609" s="13">
        <v>12</v>
      </c>
      <c r="AE1609" s="13">
        <v>1</v>
      </c>
      <c r="AF1609" s="13">
        <v>3</v>
      </c>
      <c r="AG1609" s="8">
        <v>6</v>
      </c>
      <c r="AH1609" s="8">
        <v>1</v>
      </c>
      <c r="AI1609" s="8">
        <v>0</v>
      </c>
      <c r="AJ1609" s="8">
        <v>1.5</v>
      </c>
      <c r="AK1609" s="13">
        <v>0</v>
      </c>
      <c r="AL1609" s="13">
        <v>0</v>
      </c>
      <c r="AM1609" s="13">
        <v>0</v>
      </c>
      <c r="AN1609" s="13">
        <v>3</v>
      </c>
      <c r="AO1609" s="13">
        <v>5000</v>
      </c>
      <c r="AP1609" s="13">
        <v>3</v>
      </c>
      <c r="AQ1609" s="13">
        <v>0</v>
      </c>
      <c r="AR1609" s="8">
        <v>0</v>
      </c>
      <c r="AS1609" s="13">
        <v>80001030</v>
      </c>
      <c r="AT1609" s="17" t="s">
        <v>400</v>
      </c>
      <c r="AU1609" s="13" t="s">
        <v>351</v>
      </c>
      <c r="AV1609" s="16">
        <v>10000007</v>
      </c>
      <c r="AW1609" s="16">
        <v>70204003</v>
      </c>
      <c r="AX1609" s="14" t="s">
        <v>162</v>
      </c>
      <c r="AY1609" s="13" t="s">
        <v>2057</v>
      </c>
      <c r="AZ1609" s="15">
        <v>0</v>
      </c>
      <c r="BA1609" s="15">
        <v>0</v>
      </c>
      <c r="BB1609" s="36" t="s">
        <v>2058</v>
      </c>
      <c r="BC1609" s="13">
        <v>0</v>
      </c>
      <c r="BD1609" s="13">
        <v>0</v>
      </c>
      <c r="BE1609" s="13">
        <v>0</v>
      </c>
      <c r="BF1609" s="13">
        <v>0</v>
      </c>
      <c r="BG1609" s="13">
        <v>0</v>
      </c>
      <c r="BH1609" s="13">
        <v>0</v>
      </c>
      <c r="BI1609" s="11">
        <v>0</v>
      </c>
      <c r="BJ1609" s="8">
        <v>0</v>
      </c>
      <c r="BK1609" s="8">
        <v>0</v>
      </c>
      <c r="BL1609" s="8">
        <v>0</v>
      </c>
      <c r="BM1609" s="8">
        <v>0</v>
      </c>
      <c r="BN1609" s="8">
        <v>0</v>
      </c>
      <c r="BO1609" s="8">
        <v>0</v>
      </c>
      <c r="BP1609" s="8">
        <v>0</v>
      </c>
      <c r="BQ1609" s="43">
        <v>0</v>
      </c>
    </row>
    <row r="1610" spans="3:69" ht="20.100000000000001" customHeight="1">
      <c r="C1610" s="16">
        <v>70204004</v>
      </c>
      <c r="D1610" s="17" t="s">
        <v>403</v>
      </c>
      <c r="E1610" s="16">
        <v>1</v>
      </c>
      <c r="F1610" s="16">
        <v>60010500</v>
      </c>
      <c r="G1610" s="16">
        <v>0</v>
      </c>
      <c r="H1610" s="15">
        <v>0</v>
      </c>
      <c r="I1610" s="16">
        <v>1</v>
      </c>
      <c r="J1610" s="16">
        <v>0</v>
      </c>
      <c r="K1610" s="16">
        <v>0</v>
      </c>
      <c r="L1610" s="16">
        <v>0</v>
      </c>
      <c r="M1610" s="16">
        <v>0</v>
      </c>
      <c r="N1610" s="13">
        <v>2</v>
      </c>
      <c r="O1610" s="16">
        <v>2</v>
      </c>
      <c r="P1610" s="16">
        <v>0.3</v>
      </c>
      <c r="Q1610" s="16">
        <v>0</v>
      </c>
      <c r="R1610" s="8">
        <v>0</v>
      </c>
      <c r="S1610" s="15">
        <v>0</v>
      </c>
      <c r="T1610" s="13">
        <v>1</v>
      </c>
      <c r="U1610" s="16">
        <v>2</v>
      </c>
      <c r="V1610" s="16">
        <v>0</v>
      </c>
      <c r="W1610" s="16">
        <v>0</v>
      </c>
      <c r="X1610" s="16">
        <v>0</v>
      </c>
      <c r="Y1610" s="16">
        <v>0</v>
      </c>
      <c r="Z1610" s="16">
        <v>0</v>
      </c>
      <c r="AA1610" s="16">
        <v>0</v>
      </c>
      <c r="AB1610" s="13">
        <v>0</v>
      </c>
      <c r="AC1610" s="16">
        <v>0</v>
      </c>
      <c r="AD1610" s="13">
        <v>10</v>
      </c>
      <c r="AE1610" s="16">
        <v>0</v>
      </c>
      <c r="AF1610" s="16">
        <v>0</v>
      </c>
      <c r="AG1610" s="8">
        <v>7</v>
      </c>
      <c r="AH1610" s="8">
        <v>0</v>
      </c>
      <c r="AI1610" s="8">
        <v>0</v>
      </c>
      <c r="AJ1610" s="8">
        <v>0</v>
      </c>
      <c r="AK1610" s="16">
        <v>0</v>
      </c>
      <c r="AL1610" s="16">
        <v>0</v>
      </c>
      <c r="AM1610" s="16">
        <v>0</v>
      </c>
      <c r="AN1610" s="16">
        <v>0</v>
      </c>
      <c r="AO1610" s="16">
        <v>1000</v>
      </c>
      <c r="AP1610" s="16">
        <v>0</v>
      </c>
      <c r="AQ1610" s="16">
        <v>0</v>
      </c>
      <c r="AR1610" s="8">
        <v>0</v>
      </c>
      <c r="AS1610" s="16">
        <v>90204004</v>
      </c>
      <c r="AT1610" s="17" t="s">
        <v>161</v>
      </c>
      <c r="AU1610" s="16" t="s">
        <v>249</v>
      </c>
      <c r="AV1610" s="16">
        <v>0</v>
      </c>
      <c r="AW1610" s="16">
        <v>0</v>
      </c>
      <c r="AX1610" s="17" t="s">
        <v>162</v>
      </c>
      <c r="AY1610" s="17" t="s">
        <v>160</v>
      </c>
      <c r="AZ1610" s="15">
        <v>0</v>
      </c>
      <c r="BA1610" s="15">
        <v>0</v>
      </c>
      <c r="BB1610" s="73" t="s">
        <v>404</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19.5" customHeight="1">
      <c r="C1611" s="16">
        <v>70204005</v>
      </c>
      <c r="D1611" s="17" t="s">
        <v>575</v>
      </c>
      <c r="E1611" s="16">
        <v>1</v>
      </c>
      <c r="F1611" s="16">
        <v>60010300</v>
      </c>
      <c r="G1611" s="16">
        <v>0</v>
      </c>
      <c r="H1611" s="15">
        <v>0</v>
      </c>
      <c r="I1611" s="16">
        <v>1</v>
      </c>
      <c r="J1611" s="16">
        <v>0</v>
      </c>
      <c r="K1611" s="16">
        <v>0</v>
      </c>
      <c r="L1611" s="16">
        <v>0</v>
      </c>
      <c r="M1611" s="16">
        <v>0</v>
      </c>
      <c r="N1611" s="13">
        <v>2</v>
      </c>
      <c r="O1611" s="16">
        <v>2</v>
      </c>
      <c r="P1611" s="16">
        <v>0.8</v>
      </c>
      <c r="Q1611" s="16">
        <v>0</v>
      </c>
      <c r="R1611" s="8">
        <v>0</v>
      </c>
      <c r="S1611" s="15">
        <v>0</v>
      </c>
      <c r="T1611" s="13">
        <v>1</v>
      </c>
      <c r="U1611" s="16">
        <v>2</v>
      </c>
      <c r="V1611" s="16">
        <v>0</v>
      </c>
      <c r="W1611" s="16">
        <v>3</v>
      </c>
      <c r="X1611" s="16">
        <v>0</v>
      </c>
      <c r="Y1611" s="16">
        <v>0</v>
      </c>
      <c r="Z1611" s="16">
        <v>0</v>
      </c>
      <c r="AA1611" s="16">
        <v>0</v>
      </c>
      <c r="AB1611" s="13">
        <v>0</v>
      </c>
      <c r="AC1611" s="16">
        <v>0</v>
      </c>
      <c r="AD1611" s="16">
        <v>20</v>
      </c>
      <c r="AE1611" s="16">
        <v>1</v>
      </c>
      <c r="AF1611" s="16">
        <v>1</v>
      </c>
      <c r="AG1611" s="8">
        <v>2</v>
      </c>
      <c r="AH1611" s="8">
        <v>2</v>
      </c>
      <c r="AI1611" s="8">
        <v>0</v>
      </c>
      <c r="AJ1611" s="8">
        <v>1.5</v>
      </c>
      <c r="AK1611" s="16">
        <v>0</v>
      </c>
      <c r="AL1611" s="16">
        <v>0</v>
      </c>
      <c r="AM1611" s="16">
        <v>0</v>
      </c>
      <c r="AN1611" s="16">
        <v>1</v>
      </c>
      <c r="AO1611" s="16">
        <v>30000</v>
      </c>
      <c r="AP1611" s="16">
        <v>0</v>
      </c>
      <c r="AQ1611" s="16">
        <v>4</v>
      </c>
      <c r="AR1611" s="8">
        <v>0</v>
      </c>
      <c r="AS1611" s="13" t="s">
        <v>428</v>
      </c>
      <c r="AT1611" s="17" t="s">
        <v>161</v>
      </c>
      <c r="AU1611" s="16" t="s">
        <v>358</v>
      </c>
      <c r="AV1611" s="16">
        <v>10003002</v>
      </c>
      <c r="AW1611" s="16">
        <v>70106005</v>
      </c>
      <c r="AX1611" s="17" t="s">
        <v>382</v>
      </c>
      <c r="AY1611" s="17">
        <v>0</v>
      </c>
      <c r="AZ1611" s="15">
        <v>0</v>
      </c>
      <c r="BA1611" s="15">
        <v>0</v>
      </c>
      <c r="BB1611" s="73" t="s">
        <v>576</v>
      </c>
      <c r="BC1611" s="16">
        <v>0</v>
      </c>
      <c r="BD1611" s="13">
        <v>0</v>
      </c>
      <c r="BE1611" s="16">
        <v>0</v>
      </c>
      <c r="BF1611" s="16">
        <v>0</v>
      </c>
      <c r="BG1611" s="16">
        <v>0</v>
      </c>
      <c r="BH1611" s="16">
        <v>0</v>
      </c>
      <c r="BI1611" s="11">
        <v>0</v>
      </c>
      <c r="BJ1611" s="8">
        <v>0</v>
      </c>
      <c r="BK1611" s="8">
        <v>0</v>
      </c>
      <c r="BL1611" s="8">
        <v>0</v>
      </c>
      <c r="BM1611" s="8">
        <v>0</v>
      </c>
      <c r="BN1611" s="8">
        <v>0</v>
      </c>
      <c r="BO1611" s="8">
        <v>0</v>
      </c>
      <c r="BP1611" s="8">
        <v>0</v>
      </c>
      <c r="BQ1611" s="43">
        <v>0</v>
      </c>
    </row>
    <row r="1612" spans="3:69" ht="20.100000000000001" customHeight="1">
      <c r="C1612" s="16">
        <v>70205001</v>
      </c>
      <c r="D1612" s="14" t="s">
        <v>633</v>
      </c>
      <c r="E1612" s="16">
        <v>1</v>
      </c>
      <c r="F1612" s="13">
        <v>60010100</v>
      </c>
      <c r="G1612" s="16">
        <v>0</v>
      </c>
      <c r="H1612" s="15">
        <v>0</v>
      </c>
      <c r="I1612" s="16">
        <v>1</v>
      </c>
      <c r="J1612" s="16">
        <v>0</v>
      </c>
      <c r="K1612" s="16">
        <v>0</v>
      </c>
      <c r="L1612" s="13">
        <v>0</v>
      </c>
      <c r="M1612" s="13">
        <v>0</v>
      </c>
      <c r="N1612" s="13">
        <v>2</v>
      </c>
      <c r="O1612" s="13">
        <v>1</v>
      </c>
      <c r="P1612" s="13">
        <v>0.3</v>
      </c>
      <c r="Q1612" s="13">
        <v>0</v>
      </c>
      <c r="R1612" s="8">
        <v>0</v>
      </c>
      <c r="S1612" s="13">
        <v>0</v>
      </c>
      <c r="T1612" s="13">
        <v>1</v>
      </c>
      <c r="U1612" s="13">
        <v>2</v>
      </c>
      <c r="V1612" s="13">
        <v>0</v>
      </c>
      <c r="W1612" s="13">
        <v>3</v>
      </c>
      <c r="X1612" s="13">
        <v>0</v>
      </c>
      <c r="Y1612" s="13">
        <v>1</v>
      </c>
      <c r="Z1612" s="13">
        <v>0</v>
      </c>
      <c r="AA1612" s="13">
        <v>0</v>
      </c>
      <c r="AB1612" s="13">
        <v>0</v>
      </c>
      <c r="AC1612" s="13">
        <v>0</v>
      </c>
      <c r="AD1612" s="13">
        <v>15</v>
      </c>
      <c r="AE1612" s="13">
        <v>1</v>
      </c>
      <c r="AF1612" s="13">
        <v>3</v>
      </c>
      <c r="AG1612" s="8">
        <v>4</v>
      </c>
      <c r="AH1612" s="8">
        <v>1</v>
      </c>
      <c r="AI1612" s="8">
        <v>0</v>
      </c>
      <c r="AJ1612" s="8">
        <v>1.5</v>
      </c>
      <c r="AK1612" s="13">
        <v>0</v>
      </c>
      <c r="AL1612" s="13">
        <v>0</v>
      </c>
      <c r="AM1612" s="13">
        <v>0</v>
      </c>
      <c r="AN1612" s="13">
        <v>3</v>
      </c>
      <c r="AO1612" s="13">
        <v>999999</v>
      </c>
      <c r="AP1612" s="13">
        <v>3</v>
      </c>
      <c r="AQ1612" s="13">
        <v>0</v>
      </c>
      <c r="AR1612" s="8">
        <v>0</v>
      </c>
      <c r="AS1612" s="13" t="s">
        <v>160</v>
      </c>
      <c r="AT1612" s="17" t="s">
        <v>216</v>
      </c>
      <c r="AU1612" s="13" t="s">
        <v>351</v>
      </c>
      <c r="AV1612" s="16">
        <v>10000007</v>
      </c>
      <c r="AW1612" s="16">
        <v>70205001</v>
      </c>
      <c r="AX1612" s="14" t="s">
        <v>162</v>
      </c>
      <c r="AY1612" s="13" t="s">
        <v>2059</v>
      </c>
      <c r="AZ1612" s="15">
        <v>0</v>
      </c>
      <c r="BA1612" s="15">
        <v>0</v>
      </c>
      <c r="BB1612" s="36" t="s">
        <v>635</v>
      </c>
      <c r="BC1612" s="13">
        <v>0</v>
      </c>
      <c r="BD1612" s="13">
        <v>0</v>
      </c>
      <c r="BE1612" s="13">
        <v>0</v>
      </c>
      <c r="BF1612" s="13">
        <v>0</v>
      </c>
      <c r="BG1612" s="13">
        <v>0</v>
      </c>
      <c r="BH1612" s="13">
        <v>0</v>
      </c>
      <c r="BI1612" s="11">
        <v>0</v>
      </c>
      <c r="BJ1612" s="8">
        <v>0</v>
      </c>
      <c r="BK1612" s="8">
        <v>0</v>
      </c>
      <c r="BL1612" s="8">
        <v>0</v>
      </c>
      <c r="BM1612" s="8">
        <v>0</v>
      </c>
      <c r="BN1612" s="8">
        <v>0</v>
      </c>
      <c r="BO1612" s="8">
        <v>0</v>
      </c>
      <c r="BP1612" s="8">
        <v>0</v>
      </c>
      <c r="BQ1612" s="43">
        <v>0</v>
      </c>
    </row>
    <row r="1613" spans="3:69" ht="20.100000000000001" customHeight="1">
      <c r="C1613" s="16">
        <v>70205002</v>
      </c>
      <c r="D1613" s="17" t="s">
        <v>371</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v>90105002</v>
      </c>
      <c r="AS1613" s="16" t="s">
        <v>160</v>
      </c>
      <c r="AT1613" s="17" t="s">
        <v>161</v>
      </c>
      <c r="AU1613" s="16" t="s">
        <v>249</v>
      </c>
      <c r="AV1613" s="16">
        <v>0</v>
      </c>
      <c r="AW1613" s="16">
        <v>0</v>
      </c>
      <c r="AX1613" s="17" t="s">
        <v>162</v>
      </c>
      <c r="AY1613" s="17" t="s">
        <v>160</v>
      </c>
      <c r="AZ1613" s="15">
        <v>0</v>
      </c>
      <c r="BA1613" s="15">
        <v>0</v>
      </c>
      <c r="BB1613" s="73" t="s">
        <v>547</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70205003</v>
      </c>
      <c r="D1614" s="17" t="s">
        <v>435</v>
      </c>
      <c r="E1614" s="16">
        <v>1</v>
      </c>
      <c r="F1614" s="16">
        <v>60010500</v>
      </c>
      <c r="G1614" s="16">
        <v>0</v>
      </c>
      <c r="H1614" s="15">
        <v>0</v>
      </c>
      <c r="I1614" s="16">
        <v>1</v>
      </c>
      <c r="J1614" s="16">
        <v>0</v>
      </c>
      <c r="K1614" s="16">
        <v>0</v>
      </c>
      <c r="L1614" s="16">
        <v>0</v>
      </c>
      <c r="M1614" s="16">
        <v>0</v>
      </c>
      <c r="N1614" s="13">
        <v>2</v>
      </c>
      <c r="O1614" s="16">
        <v>2</v>
      </c>
      <c r="P1614" s="16">
        <v>0.3</v>
      </c>
      <c r="Q1614" s="16">
        <v>0</v>
      </c>
      <c r="R1614" s="8">
        <v>0</v>
      </c>
      <c r="S1614" s="15">
        <v>0</v>
      </c>
      <c r="T1614" s="13">
        <v>1</v>
      </c>
      <c r="U1614" s="16">
        <v>2</v>
      </c>
      <c r="V1614" s="16">
        <v>0</v>
      </c>
      <c r="W1614" s="16">
        <v>0</v>
      </c>
      <c r="X1614" s="16">
        <v>0</v>
      </c>
      <c r="Y1614" s="16">
        <v>0</v>
      </c>
      <c r="Z1614" s="16">
        <v>0</v>
      </c>
      <c r="AA1614" s="16">
        <v>0</v>
      </c>
      <c r="AB1614" s="13">
        <v>0</v>
      </c>
      <c r="AC1614" s="16">
        <v>0</v>
      </c>
      <c r="AD1614" s="13">
        <v>99999</v>
      </c>
      <c r="AE1614" s="16">
        <v>0</v>
      </c>
      <c r="AF1614" s="16">
        <v>0</v>
      </c>
      <c r="AG1614" s="8">
        <v>8</v>
      </c>
      <c r="AH1614" s="8">
        <v>0</v>
      </c>
      <c r="AI1614" s="8">
        <v>0</v>
      </c>
      <c r="AJ1614" s="8">
        <v>0</v>
      </c>
      <c r="AK1614" s="16">
        <v>0</v>
      </c>
      <c r="AL1614" s="16">
        <v>0</v>
      </c>
      <c r="AM1614" s="16">
        <v>0</v>
      </c>
      <c r="AN1614" s="16">
        <v>0</v>
      </c>
      <c r="AO1614" s="16">
        <v>1000</v>
      </c>
      <c r="AP1614" s="16">
        <v>0</v>
      </c>
      <c r="AQ1614" s="16">
        <v>0</v>
      </c>
      <c r="AR1614" s="8" t="s">
        <v>636</v>
      </c>
      <c r="AS1614" s="16" t="s">
        <v>160</v>
      </c>
      <c r="AT1614" s="17" t="s">
        <v>161</v>
      </c>
      <c r="AU1614" s="16" t="s">
        <v>249</v>
      </c>
      <c r="AV1614" s="16">
        <v>0</v>
      </c>
      <c r="AW1614" s="16">
        <v>0</v>
      </c>
      <c r="AX1614" s="17" t="s">
        <v>162</v>
      </c>
      <c r="AY1614" s="17" t="s">
        <v>160</v>
      </c>
      <c r="AZ1614" s="15">
        <v>0</v>
      </c>
      <c r="BA1614" s="15">
        <v>0</v>
      </c>
      <c r="BB1614" s="73" t="s">
        <v>491</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70205004</v>
      </c>
      <c r="D1615" s="14" t="s">
        <v>390</v>
      </c>
      <c r="E1615" s="13">
        <v>1</v>
      </c>
      <c r="F1615" s="13">
        <v>60010300</v>
      </c>
      <c r="G1615" s="16">
        <v>0</v>
      </c>
      <c r="H1615" s="15">
        <v>0</v>
      </c>
      <c r="I1615" s="16">
        <v>1</v>
      </c>
      <c r="J1615" s="16">
        <v>0</v>
      </c>
      <c r="K1615" s="16">
        <v>0</v>
      </c>
      <c r="L1615" s="13">
        <v>0</v>
      </c>
      <c r="M1615" s="13">
        <v>0</v>
      </c>
      <c r="N1615" s="13">
        <v>2</v>
      </c>
      <c r="O1615" s="13">
        <v>2</v>
      </c>
      <c r="P1615" s="13">
        <v>0.9</v>
      </c>
      <c r="Q1615" s="13">
        <v>0</v>
      </c>
      <c r="R1615" s="8">
        <v>0</v>
      </c>
      <c r="S1615" s="13">
        <v>0</v>
      </c>
      <c r="T1615" s="13">
        <v>1</v>
      </c>
      <c r="U1615" s="13">
        <v>2</v>
      </c>
      <c r="V1615" s="13">
        <v>0</v>
      </c>
      <c r="W1615" s="13">
        <v>0</v>
      </c>
      <c r="X1615" s="13">
        <v>0</v>
      </c>
      <c r="Y1615" s="13">
        <v>0</v>
      </c>
      <c r="Z1615" s="13">
        <v>0</v>
      </c>
      <c r="AA1615" s="13">
        <v>0</v>
      </c>
      <c r="AB1615" s="13">
        <v>0</v>
      </c>
      <c r="AC1615" s="13">
        <v>0</v>
      </c>
      <c r="AD1615" s="13">
        <v>30</v>
      </c>
      <c r="AE1615" s="13">
        <v>0</v>
      </c>
      <c r="AF1615" s="13">
        <v>0</v>
      </c>
      <c r="AG1615" s="8">
        <v>2</v>
      </c>
      <c r="AH1615" s="8">
        <v>2</v>
      </c>
      <c r="AI1615" s="8">
        <v>0</v>
      </c>
      <c r="AJ1615" s="8">
        <v>1.5</v>
      </c>
      <c r="AK1615" s="13">
        <v>0</v>
      </c>
      <c r="AL1615" s="13">
        <v>0</v>
      </c>
      <c r="AM1615" s="13">
        <v>0</v>
      </c>
      <c r="AN1615" s="13">
        <v>1</v>
      </c>
      <c r="AO1615" s="13">
        <v>3000</v>
      </c>
      <c r="AP1615" s="13">
        <v>0.5</v>
      </c>
      <c r="AQ1615" s="13">
        <v>0</v>
      </c>
      <c r="AR1615" s="8">
        <v>0</v>
      </c>
      <c r="AS1615" s="13" t="s">
        <v>160</v>
      </c>
      <c r="AT1615" s="17" t="s">
        <v>216</v>
      </c>
      <c r="AU1615" s="13" t="s">
        <v>358</v>
      </c>
      <c r="AV1615" s="16">
        <v>0</v>
      </c>
      <c r="AW1615" s="16">
        <v>0</v>
      </c>
      <c r="AX1615" s="14" t="s">
        <v>346</v>
      </c>
      <c r="AY1615" s="13" t="s">
        <v>2060</v>
      </c>
      <c r="AZ1615" s="15">
        <v>0</v>
      </c>
      <c r="BA1615" s="15">
        <v>0</v>
      </c>
      <c r="BB1615" s="36" t="s">
        <v>2061</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70205005</v>
      </c>
      <c r="D1616" s="14" t="s">
        <v>497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3</v>
      </c>
      <c r="X1616" s="13">
        <v>0</v>
      </c>
      <c r="Y1616" s="13">
        <v>1</v>
      </c>
      <c r="Z1616" s="13">
        <v>0</v>
      </c>
      <c r="AA1616" s="13">
        <v>0</v>
      </c>
      <c r="AB1616" s="13">
        <v>0</v>
      </c>
      <c r="AC1616" s="13">
        <v>0</v>
      </c>
      <c r="AD1616" s="13">
        <v>15</v>
      </c>
      <c r="AE1616" s="13">
        <v>1</v>
      </c>
      <c r="AF1616" s="13" t="s">
        <v>394</v>
      </c>
      <c r="AG1616" s="8">
        <v>0</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70205002</v>
      </c>
      <c r="AX1616" s="14" t="s">
        <v>162</v>
      </c>
      <c r="AY1616" s="13">
        <v>0</v>
      </c>
      <c r="AZ1616" s="15">
        <v>0</v>
      </c>
      <c r="BA1616" s="15">
        <v>0</v>
      </c>
      <c r="BB1616" s="36" t="s">
        <v>498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70205006</v>
      </c>
      <c r="D1617" s="14" t="s">
        <v>637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1</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90105006</v>
      </c>
      <c r="AT1617" s="17" t="s">
        <v>400</v>
      </c>
      <c r="AU1617" s="13" t="s">
        <v>351</v>
      </c>
      <c r="AV1617" s="16">
        <v>10000007</v>
      </c>
      <c r="AW1617" s="16">
        <v>70205003</v>
      </c>
      <c r="AX1617" s="17" t="s">
        <v>232</v>
      </c>
      <c r="AY1617" s="17" t="s">
        <v>262</v>
      </c>
      <c r="AZ1617" s="15">
        <v>0</v>
      </c>
      <c r="BA1617" s="15">
        <v>0</v>
      </c>
      <c r="BB1617" s="36" t="s">
        <v>638</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70205007</v>
      </c>
      <c r="D1618" s="14" t="s">
        <v>2062</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2</v>
      </c>
      <c r="X1618" s="13">
        <v>0</v>
      </c>
      <c r="Y1618" s="13">
        <v>1</v>
      </c>
      <c r="Z1618" s="13">
        <v>0</v>
      </c>
      <c r="AA1618" s="13">
        <v>0</v>
      </c>
      <c r="AB1618" s="13">
        <v>0</v>
      </c>
      <c r="AC1618" s="13">
        <v>0</v>
      </c>
      <c r="AD1618" s="13">
        <v>15</v>
      </c>
      <c r="AE1618" s="13">
        <v>1</v>
      </c>
      <c r="AF1618" s="13" t="s">
        <v>554</v>
      </c>
      <c r="AG1618" s="8">
        <v>0</v>
      </c>
      <c r="AH1618" s="8">
        <v>0</v>
      </c>
      <c r="AI1618" s="8">
        <v>0</v>
      </c>
      <c r="AJ1618" s="8">
        <v>0</v>
      </c>
      <c r="AK1618" s="13">
        <v>0</v>
      </c>
      <c r="AL1618" s="13">
        <v>0</v>
      </c>
      <c r="AM1618" s="13">
        <v>0</v>
      </c>
      <c r="AN1618" s="13">
        <v>0.5</v>
      </c>
      <c r="AO1618" s="13">
        <v>999999</v>
      </c>
      <c r="AP1618" s="13">
        <v>0.5</v>
      </c>
      <c r="AQ1618" s="13">
        <v>0</v>
      </c>
      <c r="AR1618" s="8">
        <v>0</v>
      </c>
      <c r="AS1618" s="8">
        <v>90205007</v>
      </c>
      <c r="AT1618" s="17" t="s">
        <v>400</v>
      </c>
      <c r="AU1618" s="13" t="s">
        <v>351</v>
      </c>
      <c r="AV1618" s="16">
        <v>10000007</v>
      </c>
      <c r="AW1618" s="16">
        <v>70205001</v>
      </c>
      <c r="AX1618" s="17" t="s">
        <v>232</v>
      </c>
      <c r="AY1618" s="17" t="s">
        <v>262</v>
      </c>
      <c r="AZ1618" s="15">
        <v>0</v>
      </c>
      <c r="BA1618" s="15">
        <v>0</v>
      </c>
      <c r="BB1618" s="36"/>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19.5" customHeight="1">
      <c r="C1619" s="16">
        <v>70301001</v>
      </c>
      <c r="D1619" s="14" t="s">
        <v>2063</v>
      </c>
      <c r="E1619" s="16">
        <v>1</v>
      </c>
      <c r="F1619" s="13">
        <v>60010100</v>
      </c>
      <c r="G1619" s="16">
        <v>0</v>
      </c>
      <c r="H1619" s="15">
        <v>0</v>
      </c>
      <c r="I1619" s="16">
        <v>1</v>
      </c>
      <c r="J1619" s="16">
        <v>0</v>
      </c>
      <c r="K1619" s="16">
        <v>0</v>
      </c>
      <c r="L1619" s="13">
        <v>0</v>
      </c>
      <c r="M1619" s="13">
        <v>0</v>
      </c>
      <c r="N1619" s="13">
        <v>2</v>
      </c>
      <c r="O1619" s="13">
        <v>1</v>
      </c>
      <c r="P1619" s="13">
        <v>0.3</v>
      </c>
      <c r="Q1619" s="13">
        <v>0</v>
      </c>
      <c r="R1619" s="8">
        <v>0</v>
      </c>
      <c r="S1619" s="13">
        <v>0</v>
      </c>
      <c r="T1619" s="13">
        <v>1</v>
      </c>
      <c r="U1619" s="13">
        <v>2</v>
      </c>
      <c r="V1619" s="13">
        <v>0</v>
      </c>
      <c r="W1619" s="13">
        <v>3</v>
      </c>
      <c r="X1619" s="13">
        <v>0</v>
      </c>
      <c r="Y1619" s="13">
        <v>1</v>
      </c>
      <c r="Z1619" s="13">
        <v>0</v>
      </c>
      <c r="AA1619" s="13">
        <v>0</v>
      </c>
      <c r="AB1619" s="13">
        <v>0</v>
      </c>
      <c r="AC1619" s="13">
        <v>0</v>
      </c>
      <c r="AD1619" s="13">
        <v>15</v>
      </c>
      <c r="AE1619" s="13">
        <v>1</v>
      </c>
      <c r="AF1619" s="13" t="s">
        <v>394</v>
      </c>
      <c r="AG1619" s="8">
        <v>0</v>
      </c>
      <c r="AH1619" s="8">
        <v>1</v>
      </c>
      <c r="AI1619" s="8">
        <v>0</v>
      </c>
      <c r="AJ1619" s="8">
        <v>3</v>
      </c>
      <c r="AK1619" s="13">
        <v>0</v>
      </c>
      <c r="AL1619" s="13">
        <v>0</v>
      </c>
      <c r="AM1619" s="13">
        <v>0</v>
      </c>
      <c r="AN1619" s="13">
        <v>3</v>
      </c>
      <c r="AO1619" s="13">
        <v>5000</v>
      </c>
      <c r="AP1619" s="13">
        <v>2.5</v>
      </c>
      <c r="AQ1619" s="13">
        <v>0</v>
      </c>
      <c r="AR1619" s="8">
        <v>0</v>
      </c>
      <c r="AS1619" s="13" t="s">
        <v>428</v>
      </c>
      <c r="AT1619" s="17" t="s">
        <v>400</v>
      </c>
      <c r="AU1619" s="13" t="s">
        <v>351</v>
      </c>
      <c r="AV1619" s="16">
        <v>10000007</v>
      </c>
      <c r="AW1619" s="16">
        <v>70301001</v>
      </c>
      <c r="AX1619" s="14" t="s">
        <v>162</v>
      </c>
      <c r="AY1619" s="13">
        <v>0</v>
      </c>
      <c r="AZ1619" s="15">
        <v>0</v>
      </c>
      <c r="BA1619" s="15">
        <v>0</v>
      </c>
      <c r="BB1619" s="36" t="s">
        <v>2064</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70301002</v>
      </c>
      <c r="D1620" s="14" t="s">
        <v>2065</v>
      </c>
      <c r="E1620" s="13">
        <v>1</v>
      </c>
      <c r="F1620" s="13">
        <v>60010300</v>
      </c>
      <c r="G1620" s="16">
        <v>0</v>
      </c>
      <c r="H1620" s="15">
        <v>0</v>
      </c>
      <c r="I1620" s="16">
        <v>1</v>
      </c>
      <c r="J1620" s="16">
        <v>0</v>
      </c>
      <c r="K1620" s="16">
        <v>0</v>
      </c>
      <c r="L1620" s="13">
        <v>0</v>
      </c>
      <c r="M1620" s="13">
        <v>0</v>
      </c>
      <c r="N1620" s="13">
        <v>2</v>
      </c>
      <c r="O1620" s="13">
        <v>2</v>
      </c>
      <c r="P1620" s="13">
        <v>0.8</v>
      </c>
      <c r="Q1620" s="13">
        <v>0</v>
      </c>
      <c r="R1620" s="8">
        <v>0</v>
      </c>
      <c r="S1620" s="13">
        <v>0</v>
      </c>
      <c r="T1620" s="13">
        <v>1</v>
      </c>
      <c r="U1620" s="13">
        <v>2</v>
      </c>
      <c r="V1620" s="13">
        <v>0</v>
      </c>
      <c r="W1620" s="13">
        <v>0</v>
      </c>
      <c r="X1620" s="13">
        <v>0</v>
      </c>
      <c r="Y1620" s="13">
        <v>0</v>
      </c>
      <c r="Z1620" s="13">
        <v>0</v>
      </c>
      <c r="AA1620" s="13">
        <v>0</v>
      </c>
      <c r="AB1620" s="13">
        <v>0</v>
      </c>
      <c r="AC1620" s="13">
        <v>0</v>
      </c>
      <c r="AD1620" s="13">
        <v>20</v>
      </c>
      <c r="AE1620" s="13">
        <v>0</v>
      </c>
      <c r="AF1620" s="13">
        <v>0</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7" t="s">
        <v>161</v>
      </c>
      <c r="AU1620" s="13" t="s">
        <v>358</v>
      </c>
      <c r="AV1620" s="16">
        <v>0</v>
      </c>
      <c r="AW1620" s="16">
        <v>0</v>
      </c>
      <c r="AX1620" s="14" t="s">
        <v>346</v>
      </c>
      <c r="AY1620" s="13" t="s">
        <v>2066</v>
      </c>
      <c r="AZ1620" s="15">
        <v>0</v>
      </c>
      <c r="BA1620" s="15">
        <v>0</v>
      </c>
      <c r="BB1620" s="36" t="s">
        <v>2067</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70301003</v>
      </c>
      <c r="D1621" s="14" t="s">
        <v>678</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3</v>
      </c>
      <c r="X1621" s="13">
        <v>0</v>
      </c>
      <c r="Y1621" s="13">
        <v>1</v>
      </c>
      <c r="Z1621" s="13">
        <v>0</v>
      </c>
      <c r="AA1621" s="13">
        <v>0</v>
      </c>
      <c r="AB1621" s="13">
        <v>0</v>
      </c>
      <c r="AC1621" s="13">
        <v>0</v>
      </c>
      <c r="AD1621" s="13">
        <v>12</v>
      </c>
      <c r="AE1621" s="13">
        <v>1</v>
      </c>
      <c r="AF1621" s="13">
        <v>3</v>
      </c>
      <c r="AG1621" s="8">
        <v>6</v>
      </c>
      <c r="AH1621" s="8">
        <v>1</v>
      </c>
      <c r="AI1621" s="8">
        <v>0</v>
      </c>
      <c r="AJ1621" s="8">
        <v>1.5</v>
      </c>
      <c r="AK1621" s="13">
        <v>0</v>
      </c>
      <c r="AL1621" s="13">
        <v>0</v>
      </c>
      <c r="AM1621" s="13">
        <v>0</v>
      </c>
      <c r="AN1621" s="13">
        <v>3</v>
      </c>
      <c r="AO1621" s="13">
        <v>5000</v>
      </c>
      <c r="AP1621" s="13">
        <v>3</v>
      </c>
      <c r="AQ1621" s="13">
        <v>0</v>
      </c>
      <c r="AR1621" s="8">
        <v>0</v>
      </c>
      <c r="AS1621" s="13">
        <v>80001030</v>
      </c>
      <c r="AT1621" s="17" t="s">
        <v>199</v>
      </c>
      <c r="AU1621" s="13" t="s">
        <v>351</v>
      </c>
      <c r="AV1621" s="16">
        <v>10000007</v>
      </c>
      <c r="AW1621" s="16">
        <v>70301003</v>
      </c>
      <c r="AX1621" s="14" t="s">
        <v>162</v>
      </c>
      <c r="AY1621" s="13" t="s">
        <v>2068</v>
      </c>
      <c r="AZ1621" s="15">
        <v>0</v>
      </c>
      <c r="BA1621" s="15">
        <v>0</v>
      </c>
      <c r="BB1621" s="36" t="s">
        <v>2069</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70301004</v>
      </c>
      <c r="D1622" s="17" t="s">
        <v>2070</v>
      </c>
      <c r="E1622" s="16">
        <v>1</v>
      </c>
      <c r="F1622" s="16">
        <v>60010500</v>
      </c>
      <c r="G1622" s="16">
        <v>0</v>
      </c>
      <c r="H1622" s="15">
        <v>0</v>
      </c>
      <c r="I1622" s="16">
        <v>1</v>
      </c>
      <c r="J1622" s="16">
        <v>0</v>
      </c>
      <c r="K1622" s="16">
        <v>0</v>
      </c>
      <c r="L1622" s="16">
        <v>0</v>
      </c>
      <c r="M1622" s="16">
        <v>0</v>
      </c>
      <c r="N1622" s="13">
        <v>2</v>
      </c>
      <c r="O1622" s="16">
        <v>2</v>
      </c>
      <c r="P1622" s="16">
        <v>0.3</v>
      </c>
      <c r="Q1622" s="16">
        <v>0</v>
      </c>
      <c r="R1622" s="8">
        <v>0</v>
      </c>
      <c r="S1622" s="15">
        <v>0</v>
      </c>
      <c r="T1622" s="13">
        <v>1</v>
      </c>
      <c r="U1622" s="16">
        <v>2</v>
      </c>
      <c r="V1622" s="16">
        <v>0</v>
      </c>
      <c r="W1622" s="16">
        <v>0</v>
      </c>
      <c r="X1622" s="16">
        <v>0</v>
      </c>
      <c r="Y1622" s="16">
        <v>0</v>
      </c>
      <c r="Z1622" s="16">
        <v>0</v>
      </c>
      <c r="AA1622" s="16">
        <v>0</v>
      </c>
      <c r="AB1622" s="13">
        <v>0</v>
      </c>
      <c r="AC1622" s="16">
        <v>0</v>
      </c>
      <c r="AD1622" s="16">
        <v>20</v>
      </c>
      <c r="AE1622" s="16">
        <v>0</v>
      </c>
      <c r="AF1622" s="16">
        <v>0</v>
      </c>
      <c r="AG1622" s="8">
        <v>7</v>
      </c>
      <c r="AH1622" s="8">
        <v>0</v>
      </c>
      <c r="AI1622" s="8">
        <v>0</v>
      </c>
      <c r="AJ1622" s="8">
        <v>0</v>
      </c>
      <c r="AK1622" s="16">
        <v>0</v>
      </c>
      <c r="AL1622" s="16">
        <v>0</v>
      </c>
      <c r="AM1622" s="16">
        <v>0</v>
      </c>
      <c r="AN1622" s="16">
        <v>0</v>
      </c>
      <c r="AO1622" s="16">
        <v>1000</v>
      </c>
      <c r="AP1622" s="16">
        <v>0</v>
      </c>
      <c r="AQ1622" s="16">
        <v>0</v>
      </c>
      <c r="AR1622" s="8">
        <v>0</v>
      </c>
      <c r="AS1622" s="16" t="s">
        <v>2071</v>
      </c>
      <c r="AT1622" s="17" t="s">
        <v>161</v>
      </c>
      <c r="AU1622" s="16" t="s">
        <v>249</v>
      </c>
      <c r="AV1622" s="16">
        <v>0</v>
      </c>
      <c r="AW1622" s="16">
        <v>0</v>
      </c>
      <c r="AX1622" s="17" t="s">
        <v>162</v>
      </c>
      <c r="AY1622" s="17" t="s">
        <v>160</v>
      </c>
      <c r="AZ1622" s="15">
        <v>0</v>
      </c>
      <c r="BA1622" s="15">
        <v>0</v>
      </c>
      <c r="BB1622" s="73" t="s">
        <v>2072</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20.100000000000001" customHeight="1">
      <c r="C1623" s="16">
        <v>70301005</v>
      </c>
      <c r="D1623" s="17" t="s">
        <v>2073</v>
      </c>
      <c r="E1623" s="16">
        <v>1</v>
      </c>
      <c r="F1623" s="16">
        <v>60010500</v>
      </c>
      <c r="G1623" s="16">
        <v>0</v>
      </c>
      <c r="H1623" s="15">
        <v>0</v>
      </c>
      <c r="I1623" s="16">
        <v>1</v>
      </c>
      <c r="J1623" s="16">
        <v>0</v>
      </c>
      <c r="K1623" s="16">
        <v>0</v>
      </c>
      <c r="L1623" s="16">
        <v>0</v>
      </c>
      <c r="M1623" s="16">
        <v>0</v>
      </c>
      <c r="N1623" s="13">
        <v>2</v>
      </c>
      <c r="O1623" s="16">
        <v>0</v>
      </c>
      <c r="P1623" s="16">
        <v>0</v>
      </c>
      <c r="Q1623" s="16">
        <v>0</v>
      </c>
      <c r="R1623" s="8">
        <v>0</v>
      </c>
      <c r="S1623" s="15">
        <v>0</v>
      </c>
      <c r="T1623" s="13">
        <v>1</v>
      </c>
      <c r="U1623" s="16">
        <v>1</v>
      </c>
      <c r="V1623" s="16">
        <v>0</v>
      </c>
      <c r="W1623" s="16">
        <v>1</v>
      </c>
      <c r="X1623" s="16">
        <v>0</v>
      </c>
      <c r="Y1623" s="16">
        <v>0</v>
      </c>
      <c r="Z1623" s="16">
        <v>0</v>
      </c>
      <c r="AA1623" s="16">
        <v>0</v>
      </c>
      <c r="AB1623" s="13">
        <v>0</v>
      </c>
      <c r="AC1623" s="16">
        <v>0</v>
      </c>
      <c r="AD1623" s="16">
        <v>1</v>
      </c>
      <c r="AE1623" s="16">
        <v>0</v>
      </c>
      <c r="AF1623" s="16">
        <v>0</v>
      </c>
      <c r="AG1623" s="8">
        <v>7</v>
      </c>
      <c r="AH1623" s="8">
        <v>0</v>
      </c>
      <c r="AI1623" s="8">
        <v>0</v>
      </c>
      <c r="AJ1623" s="8">
        <v>0</v>
      </c>
      <c r="AK1623" s="16">
        <v>0</v>
      </c>
      <c r="AL1623" s="16">
        <v>0</v>
      </c>
      <c r="AM1623" s="16">
        <v>0</v>
      </c>
      <c r="AN1623" s="16">
        <v>0</v>
      </c>
      <c r="AO1623" s="16">
        <v>1000</v>
      </c>
      <c r="AP1623" s="16">
        <v>0.5</v>
      </c>
      <c r="AQ1623" s="16">
        <v>10</v>
      </c>
      <c r="AR1623" s="8">
        <v>0</v>
      </c>
      <c r="AS1623" s="16" t="s">
        <v>2074</v>
      </c>
      <c r="AT1623" s="17" t="s">
        <v>483</v>
      </c>
      <c r="AU1623" s="16">
        <v>0</v>
      </c>
      <c r="AV1623" s="16">
        <v>10000011</v>
      </c>
      <c r="AW1623" s="16">
        <v>50000001</v>
      </c>
      <c r="AX1623" s="17" t="s">
        <v>195</v>
      </c>
      <c r="AY1623" s="17" t="s">
        <v>160</v>
      </c>
      <c r="AZ1623" s="15">
        <v>0</v>
      </c>
      <c r="BA1623" s="15">
        <v>0</v>
      </c>
      <c r="BB1623" s="73" t="s">
        <v>2075</v>
      </c>
      <c r="BC1623" s="16">
        <v>0</v>
      </c>
      <c r="BD1623" s="13">
        <v>0</v>
      </c>
      <c r="BE1623" s="16">
        <v>0</v>
      </c>
      <c r="BF1623" s="16">
        <v>0</v>
      </c>
      <c r="BG1623" s="16">
        <v>0</v>
      </c>
      <c r="BH1623" s="16">
        <v>0</v>
      </c>
      <c r="BI1623" s="11">
        <v>0</v>
      </c>
      <c r="BJ1623" s="8">
        <v>0</v>
      </c>
      <c r="BK1623" s="8">
        <v>0</v>
      </c>
      <c r="BL1623" s="8">
        <v>0</v>
      </c>
      <c r="BM1623" s="8">
        <v>0</v>
      </c>
      <c r="BN1623" s="8">
        <v>0</v>
      </c>
      <c r="BO1623" s="8">
        <v>0</v>
      </c>
      <c r="BP1623" s="8">
        <v>0</v>
      </c>
      <c r="BQ1623" s="43">
        <v>0</v>
      </c>
    </row>
    <row r="1624" spans="3:69" ht="19.5" customHeight="1">
      <c r="C1624" s="16">
        <v>70302001</v>
      </c>
      <c r="D1624" s="14" t="s">
        <v>648</v>
      </c>
      <c r="E1624" s="16">
        <v>1</v>
      </c>
      <c r="F1624" s="13">
        <v>60010100</v>
      </c>
      <c r="G1624" s="16">
        <v>0</v>
      </c>
      <c r="H1624" s="15">
        <v>0</v>
      </c>
      <c r="I1624" s="16">
        <v>1</v>
      </c>
      <c r="J1624" s="16">
        <v>0</v>
      </c>
      <c r="K1624" s="16">
        <v>0</v>
      </c>
      <c r="L1624" s="13">
        <v>0</v>
      </c>
      <c r="M1624" s="13">
        <v>0</v>
      </c>
      <c r="N1624" s="13">
        <v>2</v>
      </c>
      <c r="O1624" s="13">
        <v>1</v>
      </c>
      <c r="P1624" s="13">
        <v>0.5</v>
      </c>
      <c r="Q1624" s="13">
        <v>0</v>
      </c>
      <c r="R1624" s="8">
        <v>0</v>
      </c>
      <c r="S1624" s="13">
        <v>0</v>
      </c>
      <c r="T1624" s="13">
        <v>1</v>
      </c>
      <c r="U1624" s="13">
        <v>2</v>
      </c>
      <c r="V1624" s="13">
        <v>0</v>
      </c>
      <c r="W1624" s="13">
        <v>1</v>
      </c>
      <c r="X1624" s="13">
        <v>0</v>
      </c>
      <c r="Y1624" s="13">
        <v>1</v>
      </c>
      <c r="Z1624" s="13">
        <v>0</v>
      </c>
      <c r="AA1624" s="13">
        <v>0</v>
      </c>
      <c r="AB1624" s="13">
        <v>0</v>
      </c>
      <c r="AC1624" s="13">
        <v>0</v>
      </c>
      <c r="AD1624" s="13">
        <v>10</v>
      </c>
      <c r="AE1624" s="13">
        <v>1</v>
      </c>
      <c r="AF1624" s="13" t="s">
        <v>554</v>
      </c>
      <c r="AG1624" s="8">
        <v>0</v>
      </c>
      <c r="AH1624" s="8">
        <v>0</v>
      </c>
      <c r="AI1624" s="8">
        <v>0</v>
      </c>
      <c r="AJ1624" s="8">
        <v>0</v>
      </c>
      <c r="AK1624" s="13">
        <v>0</v>
      </c>
      <c r="AL1624" s="13">
        <v>0</v>
      </c>
      <c r="AM1624" s="13">
        <v>0</v>
      </c>
      <c r="AN1624" s="13">
        <v>0.5</v>
      </c>
      <c r="AO1624" s="13">
        <v>999999</v>
      </c>
      <c r="AP1624" s="13">
        <v>0.5</v>
      </c>
      <c r="AQ1624" s="13">
        <v>0</v>
      </c>
      <c r="AR1624" s="8">
        <v>0</v>
      </c>
      <c r="AS1624" s="293" t="s">
        <v>649</v>
      </c>
      <c r="AT1624" s="17" t="s">
        <v>199</v>
      </c>
      <c r="AU1624" s="13" t="s">
        <v>351</v>
      </c>
      <c r="AV1624" s="16">
        <v>10000007</v>
      </c>
      <c r="AW1624" s="16">
        <v>70302001</v>
      </c>
      <c r="AX1624" s="17" t="s">
        <v>232</v>
      </c>
      <c r="AY1624" s="17" t="s">
        <v>262</v>
      </c>
      <c r="AZ1624" s="15">
        <v>0</v>
      </c>
      <c r="BA1624" s="15">
        <v>0</v>
      </c>
      <c r="BB1624" s="36" t="s">
        <v>650</v>
      </c>
      <c r="BC1624" s="13">
        <v>0</v>
      </c>
      <c r="BD1624" s="13">
        <v>0</v>
      </c>
      <c r="BE1624" s="13">
        <v>0</v>
      </c>
      <c r="BF1624" s="13">
        <v>0</v>
      </c>
      <c r="BG1624" s="13">
        <v>0</v>
      </c>
      <c r="BH1624" s="13">
        <v>0</v>
      </c>
      <c r="BI1624" s="11">
        <v>0</v>
      </c>
      <c r="BJ1624" s="8">
        <v>0</v>
      </c>
      <c r="BK1624" s="8">
        <v>0</v>
      </c>
      <c r="BL1624" s="8">
        <v>0</v>
      </c>
      <c r="BM1624" s="8">
        <v>0</v>
      </c>
      <c r="BN1624" s="8">
        <v>0</v>
      </c>
      <c r="BO1624" s="8">
        <v>0</v>
      </c>
      <c r="BP1624" s="8">
        <v>0</v>
      </c>
      <c r="BQ1624" s="43">
        <v>0</v>
      </c>
    </row>
    <row r="1625" spans="3:69" ht="20.100000000000001" customHeight="1">
      <c r="C1625" s="16">
        <v>70302002</v>
      </c>
      <c r="D1625" s="17" t="s">
        <v>651</v>
      </c>
      <c r="E1625" s="16">
        <v>1</v>
      </c>
      <c r="F1625" s="16">
        <v>60010500</v>
      </c>
      <c r="G1625" s="16">
        <v>0</v>
      </c>
      <c r="H1625" s="15">
        <v>0</v>
      </c>
      <c r="I1625" s="16">
        <v>1</v>
      </c>
      <c r="J1625" s="16">
        <v>0</v>
      </c>
      <c r="K1625" s="16">
        <v>0</v>
      </c>
      <c r="L1625" s="16">
        <v>0</v>
      </c>
      <c r="M1625" s="16">
        <v>0</v>
      </c>
      <c r="N1625" s="13">
        <v>2</v>
      </c>
      <c r="O1625" s="16">
        <v>2</v>
      </c>
      <c r="P1625" s="16">
        <v>0.3</v>
      </c>
      <c r="Q1625" s="16">
        <v>0</v>
      </c>
      <c r="R1625" s="8">
        <v>0</v>
      </c>
      <c r="S1625" s="15">
        <v>0</v>
      </c>
      <c r="T1625" s="13">
        <v>1</v>
      </c>
      <c r="U1625" s="16">
        <v>2</v>
      </c>
      <c r="V1625" s="16">
        <v>0</v>
      </c>
      <c r="W1625" s="16">
        <v>0</v>
      </c>
      <c r="X1625" s="16">
        <v>0</v>
      </c>
      <c r="Y1625" s="16">
        <v>0</v>
      </c>
      <c r="Z1625" s="16">
        <v>0</v>
      </c>
      <c r="AA1625" s="16">
        <v>0</v>
      </c>
      <c r="AB1625" s="13">
        <v>0</v>
      </c>
      <c r="AC1625" s="16">
        <v>0</v>
      </c>
      <c r="AD1625" s="13">
        <v>30</v>
      </c>
      <c r="AE1625" s="16">
        <v>0</v>
      </c>
      <c r="AF1625" s="16">
        <v>0</v>
      </c>
      <c r="AG1625" s="8">
        <v>8</v>
      </c>
      <c r="AH1625" s="8">
        <v>0</v>
      </c>
      <c r="AI1625" s="8">
        <v>0</v>
      </c>
      <c r="AJ1625" s="8">
        <v>0</v>
      </c>
      <c r="AK1625" s="16">
        <v>0</v>
      </c>
      <c r="AL1625" s="16">
        <v>0</v>
      </c>
      <c r="AM1625" s="16">
        <v>0</v>
      </c>
      <c r="AN1625" s="16">
        <v>0</v>
      </c>
      <c r="AO1625" s="16">
        <v>1000</v>
      </c>
      <c r="AP1625" s="16">
        <v>0</v>
      </c>
      <c r="AQ1625" s="16">
        <v>0</v>
      </c>
      <c r="AR1625" s="8">
        <v>90301006</v>
      </c>
      <c r="AS1625" s="16" t="s">
        <v>160</v>
      </c>
      <c r="AT1625" s="17" t="s">
        <v>161</v>
      </c>
      <c r="AU1625" s="16" t="s">
        <v>249</v>
      </c>
      <c r="AV1625" s="16">
        <v>0</v>
      </c>
      <c r="AW1625" s="16">
        <v>0</v>
      </c>
      <c r="AX1625" s="17" t="s">
        <v>162</v>
      </c>
      <c r="AY1625" s="17" t="s">
        <v>160</v>
      </c>
      <c r="AZ1625" s="15">
        <v>0</v>
      </c>
      <c r="BA1625" s="15">
        <v>0</v>
      </c>
      <c r="BB1625" s="73" t="s">
        <v>2046</v>
      </c>
      <c r="BC1625" s="16">
        <v>0</v>
      </c>
      <c r="BD1625" s="13">
        <v>0</v>
      </c>
      <c r="BE1625" s="16">
        <v>0</v>
      </c>
      <c r="BF1625" s="16">
        <v>0</v>
      </c>
      <c r="BG1625" s="16">
        <v>0</v>
      </c>
      <c r="BH1625" s="16">
        <v>0</v>
      </c>
      <c r="BI1625" s="11">
        <v>0</v>
      </c>
      <c r="BJ1625" s="8">
        <v>0</v>
      </c>
      <c r="BK1625" s="8">
        <v>0</v>
      </c>
      <c r="BL1625" s="8">
        <v>0</v>
      </c>
      <c r="BM1625" s="8">
        <v>0</v>
      </c>
      <c r="BN1625" s="8">
        <v>0</v>
      </c>
      <c r="BO1625" s="8">
        <v>0</v>
      </c>
      <c r="BP1625" s="8">
        <v>0</v>
      </c>
      <c r="BQ1625" s="43">
        <v>0</v>
      </c>
    </row>
    <row r="1626" spans="3:69" ht="19.5" customHeight="1">
      <c r="C1626" s="16">
        <v>70302003</v>
      </c>
      <c r="D1626" s="14" t="s">
        <v>828</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2</v>
      </c>
      <c r="AF1626" s="13" t="s">
        <v>169</v>
      </c>
      <c r="AG1626" s="8">
        <v>0</v>
      </c>
      <c r="AH1626" s="8">
        <v>2</v>
      </c>
      <c r="AI1626" s="8">
        <v>0</v>
      </c>
      <c r="AJ1626" s="8">
        <v>1.5</v>
      </c>
      <c r="AK1626" s="13">
        <v>0</v>
      </c>
      <c r="AL1626" s="13">
        <v>0</v>
      </c>
      <c r="AM1626" s="13">
        <v>0</v>
      </c>
      <c r="AN1626" s="13">
        <v>1.5</v>
      </c>
      <c r="AO1626" s="13">
        <v>10000</v>
      </c>
      <c r="AP1626" s="13">
        <v>1</v>
      </c>
      <c r="AQ1626" s="13">
        <v>5</v>
      </c>
      <c r="AR1626" s="8">
        <v>0</v>
      </c>
      <c r="AS1626" s="13" t="s">
        <v>160</v>
      </c>
      <c r="AT1626" s="17" t="s">
        <v>400</v>
      </c>
      <c r="AU1626" s="13" t="s">
        <v>351</v>
      </c>
      <c r="AV1626" s="16">
        <v>10000007</v>
      </c>
      <c r="AW1626" s="16">
        <v>70302003</v>
      </c>
      <c r="AX1626" s="17" t="s">
        <v>382</v>
      </c>
      <c r="AY1626" s="13">
        <v>0</v>
      </c>
      <c r="AZ1626" s="15">
        <v>0</v>
      </c>
      <c r="BA1626" s="15">
        <v>0</v>
      </c>
      <c r="BB1626" s="36" t="s">
        <v>1350</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70302004</v>
      </c>
      <c r="D1627" s="14" t="s">
        <v>655</v>
      </c>
      <c r="E1627" s="16">
        <v>1</v>
      </c>
      <c r="F1627" s="13">
        <v>60010100</v>
      </c>
      <c r="G1627" s="16">
        <v>0</v>
      </c>
      <c r="H1627" s="15">
        <v>0</v>
      </c>
      <c r="I1627" s="16">
        <v>1</v>
      </c>
      <c r="J1627" s="16">
        <v>0</v>
      </c>
      <c r="K1627" s="16">
        <v>0</v>
      </c>
      <c r="L1627" s="13">
        <v>0</v>
      </c>
      <c r="M1627" s="13">
        <v>0</v>
      </c>
      <c r="N1627" s="13">
        <v>2</v>
      </c>
      <c r="O1627" s="13">
        <v>1</v>
      </c>
      <c r="P1627" s="13">
        <v>0.5</v>
      </c>
      <c r="Q1627" s="13">
        <v>0</v>
      </c>
      <c r="R1627" s="8">
        <v>0</v>
      </c>
      <c r="S1627" s="13">
        <v>0</v>
      </c>
      <c r="T1627" s="13">
        <v>1</v>
      </c>
      <c r="U1627" s="13">
        <v>2</v>
      </c>
      <c r="V1627" s="13">
        <v>0</v>
      </c>
      <c r="W1627" s="13">
        <v>2</v>
      </c>
      <c r="X1627" s="13">
        <v>0</v>
      </c>
      <c r="Y1627" s="13">
        <v>1</v>
      </c>
      <c r="Z1627" s="13">
        <v>0</v>
      </c>
      <c r="AA1627" s="13">
        <v>0</v>
      </c>
      <c r="AB1627" s="13">
        <v>0</v>
      </c>
      <c r="AC1627" s="13">
        <v>0</v>
      </c>
      <c r="AD1627" s="13">
        <v>12</v>
      </c>
      <c r="AE1627" s="13">
        <v>1</v>
      </c>
      <c r="AF1627" s="13">
        <v>3</v>
      </c>
      <c r="AG1627" s="8">
        <v>4</v>
      </c>
      <c r="AH1627" s="8">
        <v>1</v>
      </c>
      <c r="AI1627" s="8">
        <v>0</v>
      </c>
      <c r="AJ1627" s="8">
        <v>1.5</v>
      </c>
      <c r="AK1627" s="13">
        <v>0</v>
      </c>
      <c r="AL1627" s="13">
        <v>0</v>
      </c>
      <c r="AM1627" s="13">
        <v>0</v>
      </c>
      <c r="AN1627" s="13">
        <v>3</v>
      </c>
      <c r="AO1627" s="13">
        <v>999999</v>
      </c>
      <c r="AP1627" s="13">
        <v>3</v>
      </c>
      <c r="AQ1627" s="13">
        <v>0</v>
      </c>
      <c r="AR1627" s="8">
        <v>0</v>
      </c>
      <c r="AS1627" s="13" t="s">
        <v>160</v>
      </c>
      <c r="AT1627" s="17" t="s">
        <v>216</v>
      </c>
      <c r="AU1627" s="13" t="s">
        <v>351</v>
      </c>
      <c r="AV1627" s="16">
        <v>10000007</v>
      </c>
      <c r="AW1627" s="16">
        <v>70302004</v>
      </c>
      <c r="AX1627" s="14" t="s">
        <v>162</v>
      </c>
      <c r="AY1627" s="13" t="s">
        <v>2076</v>
      </c>
      <c r="AZ1627" s="15">
        <v>0</v>
      </c>
      <c r="BA1627" s="15">
        <v>0</v>
      </c>
      <c r="BB1627" s="36" t="s">
        <v>2047</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20.100000000000001" customHeight="1">
      <c r="C1628" s="16">
        <v>70303001</v>
      </c>
      <c r="D1628" s="14" t="s">
        <v>690</v>
      </c>
      <c r="E1628" s="13">
        <v>1</v>
      </c>
      <c r="F1628" s="13">
        <v>60010300</v>
      </c>
      <c r="G1628" s="16">
        <v>0</v>
      </c>
      <c r="H1628" s="15">
        <v>0</v>
      </c>
      <c r="I1628" s="16">
        <v>1</v>
      </c>
      <c r="J1628" s="16">
        <v>0</v>
      </c>
      <c r="K1628" s="16">
        <v>0</v>
      </c>
      <c r="L1628" s="13">
        <v>0</v>
      </c>
      <c r="M1628" s="13">
        <v>0</v>
      </c>
      <c r="N1628" s="13">
        <v>2</v>
      </c>
      <c r="O1628" s="13">
        <v>2</v>
      </c>
      <c r="P1628" s="13">
        <v>0.8</v>
      </c>
      <c r="Q1628" s="13">
        <v>1</v>
      </c>
      <c r="R1628" s="8">
        <v>0</v>
      </c>
      <c r="S1628" s="13">
        <v>0</v>
      </c>
      <c r="T1628" s="13">
        <v>1</v>
      </c>
      <c r="U1628" s="13">
        <v>2</v>
      </c>
      <c r="V1628" s="13">
        <v>0</v>
      </c>
      <c r="W1628" s="13">
        <v>0</v>
      </c>
      <c r="X1628" s="13">
        <v>0</v>
      </c>
      <c r="Y1628" s="13">
        <v>0</v>
      </c>
      <c r="Z1628" s="13">
        <v>0</v>
      </c>
      <c r="AA1628" s="13">
        <v>0</v>
      </c>
      <c r="AB1628" s="13">
        <v>0</v>
      </c>
      <c r="AC1628" s="13">
        <v>0</v>
      </c>
      <c r="AD1628" s="13">
        <v>99999</v>
      </c>
      <c r="AE1628" s="13">
        <v>0</v>
      </c>
      <c r="AF1628" s="13">
        <v>0</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7" t="s">
        <v>161</v>
      </c>
      <c r="AU1628" s="13" t="s">
        <v>358</v>
      </c>
      <c r="AV1628" s="16">
        <v>0</v>
      </c>
      <c r="AW1628" s="16">
        <v>0</v>
      </c>
      <c r="AX1628" s="14" t="s">
        <v>346</v>
      </c>
      <c r="AY1628" s="13" t="s">
        <v>2077</v>
      </c>
      <c r="AZ1628" s="15">
        <v>0</v>
      </c>
      <c r="BA1628" s="15">
        <v>0</v>
      </c>
      <c r="BB1628" s="36" t="s">
        <v>692</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19.5" customHeight="1">
      <c r="C1629" s="16">
        <v>70303002</v>
      </c>
      <c r="D1629" s="14" t="s">
        <v>693</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3</v>
      </c>
      <c r="X1629" s="13">
        <v>0</v>
      </c>
      <c r="Y1629" s="13">
        <v>1</v>
      </c>
      <c r="Z1629" s="13">
        <v>0</v>
      </c>
      <c r="AA1629" s="13">
        <v>0</v>
      </c>
      <c r="AB1629" s="13">
        <v>0</v>
      </c>
      <c r="AC1629" s="13">
        <v>0</v>
      </c>
      <c r="AD1629" s="13">
        <v>12</v>
      </c>
      <c r="AE1629" s="13">
        <v>1</v>
      </c>
      <c r="AF1629" s="13" t="s">
        <v>394</v>
      </c>
      <c r="AG1629" s="8">
        <v>0</v>
      </c>
      <c r="AH1629" s="8">
        <v>1</v>
      </c>
      <c r="AI1629" s="8">
        <v>0</v>
      </c>
      <c r="AJ1629" s="8">
        <v>3</v>
      </c>
      <c r="AK1629" s="13">
        <v>0</v>
      </c>
      <c r="AL1629" s="13">
        <v>0</v>
      </c>
      <c r="AM1629" s="13">
        <v>0</v>
      </c>
      <c r="AN1629" s="13">
        <v>3</v>
      </c>
      <c r="AO1629" s="13">
        <v>5000</v>
      </c>
      <c r="AP1629" s="13">
        <v>2.5</v>
      </c>
      <c r="AQ1629" s="13">
        <v>0</v>
      </c>
      <c r="AR1629" s="8">
        <v>0</v>
      </c>
      <c r="AS1629" s="13">
        <v>80001030</v>
      </c>
      <c r="AT1629" s="17" t="s">
        <v>216</v>
      </c>
      <c r="AU1629" s="13" t="s">
        <v>351</v>
      </c>
      <c r="AV1629" s="16">
        <v>10000007</v>
      </c>
      <c r="AW1629" s="16">
        <v>70204001</v>
      </c>
      <c r="AX1629" s="14" t="s">
        <v>162</v>
      </c>
      <c r="AY1629" s="13">
        <v>0</v>
      </c>
      <c r="AZ1629" s="15">
        <v>0</v>
      </c>
      <c r="BA1629" s="15">
        <v>0</v>
      </c>
      <c r="BB1629" s="36" t="s">
        <v>694</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70303003</v>
      </c>
      <c r="D1630" s="14" t="s">
        <v>604</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2.5</v>
      </c>
      <c r="X1630" s="13">
        <v>0</v>
      </c>
      <c r="Y1630" s="13">
        <v>1</v>
      </c>
      <c r="Z1630" s="13">
        <v>0</v>
      </c>
      <c r="AA1630" s="13">
        <v>0</v>
      </c>
      <c r="AB1630" s="13">
        <v>0</v>
      </c>
      <c r="AC1630" s="13">
        <v>0</v>
      </c>
      <c r="AD1630" s="13">
        <v>12</v>
      </c>
      <c r="AE1630" s="13">
        <v>1</v>
      </c>
      <c r="AF1630" s="13">
        <v>3</v>
      </c>
      <c r="AG1630" s="8">
        <v>4</v>
      </c>
      <c r="AH1630" s="8">
        <v>1</v>
      </c>
      <c r="AI1630" s="8">
        <v>0</v>
      </c>
      <c r="AJ1630" s="8">
        <v>1.5</v>
      </c>
      <c r="AK1630" s="13">
        <v>0</v>
      </c>
      <c r="AL1630" s="13">
        <v>0</v>
      </c>
      <c r="AM1630" s="13">
        <v>0</v>
      </c>
      <c r="AN1630" s="13">
        <v>3</v>
      </c>
      <c r="AO1630" s="13">
        <v>5000</v>
      </c>
      <c r="AP1630" s="13">
        <v>3</v>
      </c>
      <c r="AQ1630" s="13">
        <v>0</v>
      </c>
      <c r="AR1630" s="8">
        <v>0</v>
      </c>
      <c r="AS1630" s="13">
        <v>80001030</v>
      </c>
      <c r="AT1630" s="17" t="s">
        <v>199</v>
      </c>
      <c r="AU1630" s="13" t="s">
        <v>351</v>
      </c>
      <c r="AV1630" s="16">
        <v>10000007</v>
      </c>
      <c r="AW1630" s="16">
        <v>70204002</v>
      </c>
      <c r="AX1630" s="14" t="s">
        <v>162</v>
      </c>
      <c r="AY1630" s="13" t="s">
        <v>2078</v>
      </c>
      <c r="AZ1630" s="15">
        <v>0</v>
      </c>
      <c r="BA1630" s="15">
        <v>0</v>
      </c>
      <c r="BB1630" s="36" t="s">
        <v>696</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70303004</v>
      </c>
      <c r="D1631" s="14" t="s">
        <v>607</v>
      </c>
      <c r="E1631" s="16">
        <v>1</v>
      </c>
      <c r="F1631" s="13">
        <v>60010100</v>
      </c>
      <c r="G1631" s="16">
        <v>0</v>
      </c>
      <c r="H1631" s="15">
        <v>0</v>
      </c>
      <c r="I1631" s="16">
        <v>1</v>
      </c>
      <c r="J1631" s="16">
        <v>0</v>
      </c>
      <c r="K1631" s="16">
        <v>0</v>
      </c>
      <c r="L1631" s="13">
        <v>0</v>
      </c>
      <c r="M1631" s="13">
        <v>0</v>
      </c>
      <c r="N1631" s="13">
        <v>2</v>
      </c>
      <c r="O1631" s="13">
        <v>1</v>
      </c>
      <c r="P1631" s="13">
        <v>0.3</v>
      </c>
      <c r="Q1631" s="13">
        <v>0</v>
      </c>
      <c r="R1631" s="8">
        <v>0</v>
      </c>
      <c r="S1631" s="13">
        <v>0</v>
      </c>
      <c r="T1631" s="13">
        <v>1</v>
      </c>
      <c r="U1631" s="13">
        <v>2</v>
      </c>
      <c r="V1631" s="13">
        <v>0</v>
      </c>
      <c r="W1631" s="13">
        <v>3</v>
      </c>
      <c r="X1631" s="13">
        <v>0</v>
      </c>
      <c r="Y1631" s="13">
        <v>1</v>
      </c>
      <c r="Z1631" s="13">
        <v>0</v>
      </c>
      <c r="AA1631" s="13">
        <v>0</v>
      </c>
      <c r="AB1631" s="13">
        <v>0</v>
      </c>
      <c r="AC1631" s="13">
        <v>0</v>
      </c>
      <c r="AD1631" s="13">
        <v>12</v>
      </c>
      <c r="AE1631" s="13">
        <v>1</v>
      </c>
      <c r="AF1631" s="13">
        <v>3</v>
      </c>
      <c r="AG1631" s="8">
        <v>6</v>
      </c>
      <c r="AH1631" s="8">
        <v>1</v>
      </c>
      <c r="AI1631" s="8">
        <v>0</v>
      </c>
      <c r="AJ1631" s="8">
        <v>1.5</v>
      </c>
      <c r="AK1631" s="13">
        <v>0</v>
      </c>
      <c r="AL1631" s="13">
        <v>0</v>
      </c>
      <c r="AM1631" s="13">
        <v>0</v>
      </c>
      <c r="AN1631" s="13">
        <v>3</v>
      </c>
      <c r="AO1631" s="13">
        <v>5000</v>
      </c>
      <c r="AP1631" s="13">
        <v>3</v>
      </c>
      <c r="AQ1631" s="13">
        <v>0</v>
      </c>
      <c r="AR1631" s="8">
        <v>0</v>
      </c>
      <c r="AS1631" s="13">
        <v>80001030</v>
      </c>
      <c r="AT1631" s="17" t="s">
        <v>400</v>
      </c>
      <c r="AU1631" s="13" t="s">
        <v>351</v>
      </c>
      <c r="AV1631" s="16">
        <v>10000007</v>
      </c>
      <c r="AW1631" s="16">
        <v>70204003</v>
      </c>
      <c r="AX1631" s="14" t="s">
        <v>162</v>
      </c>
      <c r="AY1631" s="13" t="s">
        <v>2057</v>
      </c>
      <c r="AZ1631" s="15">
        <v>0</v>
      </c>
      <c r="BA1631" s="15">
        <v>0</v>
      </c>
      <c r="BB1631" s="36" t="s">
        <v>698</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70304001</v>
      </c>
      <c r="D1632" s="14" t="s">
        <v>2079</v>
      </c>
      <c r="E1632" s="13">
        <v>1</v>
      </c>
      <c r="F1632" s="13">
        <v>60010300</v>
      </c>
      <c r="G1632" s="16">
        <v>0</v>
      </c>
      <c r="H1632" s="15">
        <v>0</v>
      </c>
      <c r="I1632" s="16">
        <v>1</v>
      </c>
      <c r="J1632" s="16">
        <v>0</v>
      </c>
      <c r="K1632" s="16">
        <v>0</v>
      </c>
      <c r="L1632" s="13">
        <v>0</v>
      </c>
      <c r="M1632" s="13">
        <v>0</v>
      </c>
      <c r="N1632" s="13">
        <v>2</v>
      </c>
      <c r="O1632" s="13">
        <v>2</v>
      </c>
      <c r="P1632" s="13">
        <v>0.8</v>
      </c>
      <c r="Q1632" s="13">
        <v>0</v>
      </c>
      <c r="R1632" s="8">
        <v>0</v>
      </c>
      <c r="S1632" s="13">
        <v>0</v>
      </c>
      <c r="T1632" s="13">
        <v>1</v>
      </c>
      <c r="U1632" s="13">
        <v>2</v>
      </c>
      <c r="V1632" s="13">
        <v>0</v>
      </c>
      <c r="W1632" s="13">
        <v>0</v>
      </c>
      <c r="X1632" s="13">
        <v>0</v>
      </c>
      <c r="Y1632" s="13">
        <v>0</v>
      </c>
      <c r="Z1632" s="13">
        <v>0</v>
      </c>
      <c r="AA1632" s="13">
        <v>0</v>
      </c>
      <c r="AB1632" s="13">
        <v>0</v>
      </c>
      <c r="AC1632" s="13">
        <v>0</v>
      </c>
      <c r="AD1632" s="13">
        <v>20</v>
      </c>
      <c r="AE1632" s="13">
        <v>0</v>
      </c>
      <c r="AF1632" s="13">
        <v>0</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7" t="s">
        <v>161</v>
      </c>
      <c r="AU1632" s="13" t="s">
        <v>358</v>
      </c>
      <c r="AV1632" s="16">
        <v>0</v>
      </c>
      <c r="AW1632" s="16">
        <v>0</v>
      </c>
      <c r="AX1632" s="14" t="s">
        <v>346</v>
      </c>
      <c r="AY1632" s="13" t="s">
        <v>2080</v>
      </c>
      <c r="AZ1632" s="15">
        <v>0</v>
      </c>
      <c r="BA1632" s="15">
        <v>0</v>
      </c>
      <c r="BB1632" s="36" t="s">
        <v>2081</v>
      </c>
      <c r="BC1632" s="13">
        <v>0</v>
      </c>
      <c r="BD1632" s="13">
        <v>0</v>
      </c>
      <c r="BE1632" s="13">
        <v>0</v>
      </c>
      <c r="BF1632" s="13">
        <v>0</v>
      </c>
      <c r="BG1632" s="13">
        <v>0</v>
      </c>
      <c r="BH1632" s="13">
        <v>0</v>
      </c>
      <c r="BI1632" s="11">
        <v>0</v>
      </c>
      <c r="BJ1632" s="8">
        <v>0</v>
      </c>
      <c r="BK1632" s="8">
        <v>0</v>
      </c>
      <c r="BL1632" s="8">
        <v>0</v>
      </c>
      <c r="BM1632" s="8">
        <v>0</v>
      </c>
      <c r="BN1632" s="8">
        <v>0</v>
      </c>
      <c r="BO1632" s="8">
        <v>0</v>
      </c>
      <c r="BP1632" s="8">
        <v>0</v>
      </c>
      <c r="BQ1632" s="43">
        <v>0</v>
      </c>
    </row>
    <row r="1633" spans="3:69" ht="20.100000000000001" customHeight="1">
      <c r="C1633" s="16">
        <v>70304002</v>
      </c>
      <c r="D1633" s="17" t="s">
        <v>485</v>
      </c>
      <c r="E1633" s="16">
        <v>1</v>
      </c>
      <c r="F1633" s="16">
        <v>60010500</v>
      </c>
      <c r="G1633" s="16">
        <v>0</v>
      </c>
      <c r="H1633" s="15">
        <v>0</v>
      </c>
      <c r="I1633" s="16">
        <v>1</v>
      </c>
      <c r="J1633" s="16">
        <v>0</v>
      </c>
      <c r="K1633" s="16">
        <v>0</v>
      </c>
      <c r="L1633" s="16">
        <v>0</v>
      </c>
      <c r="M1633" s="16">
        <v>0</v>
      </c>
      <c r="N1633" s="13">
        <v>2</v>
      </c>
      <c r="O1633" s="16">
        <v>1</v>
      </c>
      <c r="P1633" s="16">
        <v>0.05</v>
      </c>
      <c r="Q1633" s="16">
        <v>0</v>
      </c>
      <c r="R1633" s="8">
        <v>0</v>
      </c>
      <c r="S1633" s="15">
        <v>0</v>
      </c>
      <c r="T1633" s="13">
        <v>1</v>
      </c>
      <c r="U1633" s="16">
        <v>1</v>
      </c>
      <c r="V1633" s="16">
        <v>0</v>
      </c>
      <c r="W1633" s="16">
        <v>2</v>
      </c>
      <c r="X1633" s="16">
        <v>0</v>
      </c>
      <c r="Y1633" s="16">
        <v>0</v>
      </c>
      <c r="Z1633" s="16">
        <v>0</v>
      </c>
      <c r="AA1633" s="16">
        <v>0</v>
      </c>
      <c r="AB1633" s="13">
        <v>0</v>
      </c>
      <c r="AC1633" s="16">
        <v>0</v>
      </c>
      <c r="AD1633" s="16">
        <v>10</v>
      </c>
      <c r="AE1633" s="16">
        <v>0</v>
      </c>
      <c r="AF1633" s="16">
        <v>0</v>
      </c>
      <c r="AG1633" s="8">
        <v>7</v>
      </c>
      <c r="AH1633" s="8">
        <v>0</v>
      </c>
      <c r="AI1633" s="8">
        <v>0</v>
      </c>
      <c r="AJ1633" s="8">
        <v>0</v>
      </c>
      <c r="AK1633" s="16">
        <v>0</v>
      </c>
      <c r="AL1633" s="16">
        <v>0</v>
      </c>
      <c r="AM1633" s="16">
        <v>0</v>
      </c>
      <c r="AN1633" s="16">
        <v>0</v>
      </c>
      <c r="AO1633" s="16">
        <v>1000</v>
      </c>
      <c r="AP1633" s="16">
        <v>0.5</v>
      </c>
      <c r="AQ1633" s="16">
        <v>0</v>
      </c>
      <c r="AR1633" s="8">
        <v>0</v>
      </c>
      <c r="AS1633" s="16" t="s">
        <v>428</v>
      </c>
      <c r="AT1633" s="17" t="s">
        <v>483</v>
      </c>
      <c r="AU1633" s="16">
        <v>0</v>
      </c>
      <c r="AV1633" s="16">
        <v>10007001</v>
      </c>
      <c r="AW1633" s="16">
        <v>0</v>
      </c>
      <c r="AX1633" s="17" t="s">
        <v>162</v>
      </c>
      <c r="AY1633" s="17" t="s">
        <v>160</v>
      </c>
      <c r="AZ1633" s="15">
        <v>0</v>
      </c>
      <c r="BA1633" s="15">
        <v>0</v>
      </c>
      <c r="BB1633" s="73" t="s">
        <v>486</v>
      </c>
      <c r="BC1633" s="16">
        <v>0</v>
      </c>
      <c r="BD1633" s="13">
        <v>0</v>
      </c>
      <c r="BE1633" s="16">
        <v>0</v>
      </c>
      <c r="BF1633" s="16">
        <v>0</v>
      </c>
      <c r="BG1633" s="16">
        <v>0</v>
      </c>
      <c r="BH1633" s="16">
        <v>0</v>
      </c>
      <c r="BI1633" s="11">
        <v>0</v>
      </c>
      <c r="BJ1633" s="8">
        <v>0</v>
      </c>
      <c r="BK1633" s="8">
        <v>0</v>
      </c>
      <c r="BL1633" s="8">
        <v>0</v>
      </c>
      <c r="BM1633" s="8">
        <v>0</v>
      </c>
      <c r="BN1633" s="8">
        <v>0</v>
      </c>
      <c r="BO1633" s="8">
        <v>0</v>
      </c>
      <c r="BP1633" s="8">
        <v>0</v>
      </c>
      <c r="BQ1633" s="43">
        <v>0</v>
      </c>
    </row>
    <row r="1634" spans="3:69" ht="20.100000000000001" customHeight="1">
      <c r="C1634" s="16">
        <v>70304003</v>
      </c>
      <c r="D1634" s="14" t="s">
        <v>487</v>
      </c>
      <c r="E1634" s="16">
        <v>1</v>
      </c>
      <c r="F1634" s="13">
        <v>60010100</v>
      </c>
      <c r="G1634" s="16">
        <v>0</v>
      </c>
      <c r="H1634" s="15">
        <v>0</v>
      </c>
      <c r="I1634" s="16">
        <v>1</v>
      </c>
      <c r="J1634" s="16">
        <v>0</v>
      </c>
      <c r="K1634" s="16">
        <v>0</v>
      </c>
      <c r="L1634" s="13">
        <v>0</v>
      </c>
      <c r="M1634" s="13">
        <v>0</v>
      </c>
      <c r="N1634" s="13">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12</v>
      </c>
      <c r="AE1634" s="13">
        <v>2</v>
      </c>
      <c r="AF1634" s="13" t="s">
        <v>169</v>
      </c>
      <c r="AG1634" s="8">
        <v>0</v>
      </c>
      <c r="AH1634" s="8">
        <v>0</v>
      </c>
      <c r="AI1634" s="8">
        <v>0</v>
      </c>
      <c r="AJ1634" s="8">
        <v>1.5</v>
      </c>
      <c r="AK1634" s="13">
        <v>0</v>
      </c>
      <c r="AL1634" s="13">
        <v>0</v>
      </c>
      <c r="AM1634" s="13">
        <v>0</v>
      </c>
      <c r="AN1634" s="13">
        <v>1</v>
      </c>
      <c r="AO1634" s="13">
        <v>5000</v>
      </c>
      <c r="AP1634" s="13">
        <v>0.5</v>
      </c>
      <c r="AQ1634" s="13">
        <v>0</v>
      </c>
      <c r="AR1634" s="8">
        <v>0</v>
      </c>
      <c r="AS1634" s="13" t="s">
        <v>160</v>
      </c>
      <c r="AT1634" s="17" t="s">
        <v>400</v>
      </c>
      <c r="AU1634" s="13" t="s">
        <v>351</v>
      </c>
      <c r="AV1634" s="16">
        <v>10000007</v>
      </c>
      <c r="AW1634" s="16">
        <v>70201001</v>
      </c>
      <c r="AX1634" s="14" t="s">
        <v>162</v>
      </c>
      <c r="AY1634" s="13">
        <v>0</v>
      </c>
      <c r="AZ1634" s="15">
        <v>0</v>
      </c>
      <c r="BA1634" s="15">
        <v>0</v>
      </c>
      <c r="BB1634" s="36" t="s">
        <v>488</v>
      </c>
      <c r="BC1634" s="13">
        <v>0</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20.100000000000001" customHeight="1">
      <c r="C1635" s="16">
        <v>70304004</v>
      </c>
      <c r="D1635" s="17" t="s">
        <v>2044</v>
      </c>
      <c r="E1635" s="16">
        <v>1</v>
      </c>
      <c r="F1635" s="16">
        <v>60010500</v>
      </c>
      <c r="G1635" s="16">
        <v>0</v>
      </c>
      <c r="H1635" s="15">
        <v>0</v>
      </c>
      <c r="I1635" s="16">
        <v>1</v>
      </c>
      <c r="J1635" s="16">
        <v>0</v>
      </c>
      <c r="K1635" s="16">
        <v>0</v>
      </c>
      <c r="L1635" s="16">
        <v>0</v>
      </c>
      <c r="M1635" s="16">
        <v>0</v>
      </c>
      <c r="N1635" s="13">
        <v>2</v>
      </c>
      <c r="O1635" s="16">
        <v>2</v>
      </c>
      <c r="P1635" s="16">
        <v>0.3</v>
      </c>
      <c r="Q1635" s="16">
        <v>0</v>
      </c>
      <c r="R1635" s="8">
        <v>0</v>
      </c>
      <c r="S1635" s="15">
        <v>0</v>
      </c>
      <c r="T1635" s="13">
        <v>1</v>
      </c>
      <c r="U1635" s="16">
        <v>2</v>
      </c>
      <c r="V1635" s="16">
        <v>0</v>
      </c>
      <c r="W1635" s="16">
        <v>0</v>
      </c>
      <c r="X1635" s="16">
        <v>0</v>
      </c>
      <c r="Y1635" s="16">
        <v>0</v>
      </c>
      <c r="Z1635" s="16">
        <v>0</v>
      </c>
      <c r="AA1635" s="16">
        <v>0</v>
      </c>
      <c r="AB1635" s="13">
        <v>0</v>
      </c>
      <c r="AC1635" s="16">
        <v>0</v>
      </c>
      <c r="AD1635" s="13">
        <v>99999</v>
      </c>
      <c r="AE1635" s="16">
        <v>0</v>
      </c>
      <c r="AF1635" s="16">
        <v>0</v>
      </c>
      <c r="AG1635" s="8">
        <v>2</v>
      </c>
      <c r="AH1635" s="8">
        <v>0</v>
      </c>
      <c r="AI1635" s="8">
        <v>0</v>
      </c>
      <c r="AJ1635" s="8">
        <v>0</v>
      </c>
      <c r="AK1635" s="16">
        <v>0</v>
      </c>
      <c r="AL1635" s="16">
        <v>0</v>
      </c>
      <c r="AM1635" s="16">
        <v>0</v>
      </c>
      <c r="AN1635" s="16">
        <v>0</v>
      </c>
      <c r="AO1635" s="16">
        <v>1000</v>
      </c>
      <c r="AP1635" s="16">
        <v>0</v>
      </c>
      <c r="AQ1635" s="16">
        <v>0</v>
      </c>
      <c r="AR1635" s="8" t="s">
        <v>490</v>
      </c>
      <c r="AS1635" s="16" t="s">
        <v>160</v>
      </c>
      <c r="AT1635" s="17" t="s">
        <v>161</v>
      </c>
      <c r="AU1635" s="16" t="s">
        <v>249</v>
      </c>
      <c r="AV1635" s="16">
        <v>0</v>
      </c>
      <c r="AW1635" s="16">
        <v>0</v>
      </c>
      <c r="AX1635" s="17" t="s">
        <v>162</v>
      </c>
      <c r="AY1635" s="17" t="s">
        <v>160</v>
      </c>
      <c r="AZ1635" s="15">
        <v>0</v>
      </c>
      <c r="BA1635" s="15">
        <v>0</v>
      </c>
      <c r="BB1635" s="73" t="s">
        <v>491</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70304005</v>
      </c>
      <c r="D1636" s="17" t="s">
        <v>492</v>
      </c>
      <c r="E1636" s="16">
        <v>1</v>
      </c>
      <c r="F1636" s="16">
        <v>60010500</v>
      </c>
      <c r="G1636" s="16">
        <v>0</v>
      </c>
      <c r="H1636" s="15">
        <v>0</v>
      </c>
      <c r="I1636" s="16">
        <v>1</v>
      </c>
      <c r="J1636" s="16">
        <v>0</v>
      </c>
      <c r="K1636" s="16">
        <v>0</v>
      </c>
      <c r="L1636" s="16">
        <v>0</v>
      </c>
      <c r="M1636" s="16">
        <v>0</v>
      </c>
      <c r="N1636" s="13">
        <v>2</v>
      </c>
      <c r="O1636" s="16">
        <v>2</v>
      </c>
      <c r="P1636" s="16">
        <v>1</v>
      </c>
      <c r="Q1636" s="16">
        <v>0</v>
      </c>
      <c r="R1636" s="8">
        <v>0</v>
      </c>
      <c r="S1636" s="15">
        <v>0</v>
      </c>
      <c r="T1636" s="13">
        <v>1</v>
      </c>
      <c r="U1636" s="16">
        <v>2</v>
      </c>
      <c r="V1636" s="16">
        <v>0</v>
      </c>
      <c r="W1636" s="16">
        <v>0</v>
      </c>
      <c r="X1636" s="16">
        <v>0</v>
      </c>
      <c r="Y1636" s="16">
        <v>0</v>
      </c>
      <c r="Z1636" s="16">
        <v>0</v>
      </c>
      <c r="AA1636" s="16">
        <v>0</v>
      </c>
      <c r="AB1636" s="13">
        <v>0</v>
      </c>
      <c r="AC1636" s="16">
        <v>0</v>
      </c>
      <c r="AD1636" s="13">
        <v>20</v>
      </c>
      <c r="AE1636" s="16">
        <v>0</v>
      </c>
      <c r="AF1636" s="16">
        <v>0</v>
      </c>
      <c r="AG1636" s="8">
        <v>2</v>
      </c>
      <c r="AH1636" s="8">
        <v>0</v>
      </c>
      <c r="AI1636" s="8">
        <v>0</v>
      </c>
      <c r="AJ1636" s="8">
        <v>0</v>
      </c>
      <c r="AK1636" s="16">
        <v>0</v>
      </c>
      <c r="AL1636" s="16">
        <v>0</v>
      </c>
      <c r="AM1636" s="16">
        <v>0</v>
      </c>
      <c r="AN1636" s="16">
        <v>0</v>
      </c>
      <c r="AO1636" s="16">
        <v>1000</v>
      </c>
      <c r="AP1636" s="16">
        <v>0</v>
      </c>
      <c r="AQ1636" s="16">
        <v>0</v>
      </c>
      <c r="AR1636" s="8">
        <v>90304001</v>
      </c>
      <c r="AS1636" s="16" t="s">
        <v>160</v>
      </c>
      <c r="AT1636" s="17" t="s">
        <v>161</v>
      </c>
      <c r="AU1636" s="16" t="s">
        <v>249</v>
      </c>
      <c r="AV1636" s="16">
        <v>0</v>
      </c>
      <c r="AW1636" s="16">
        <v>0</v>
      </c>
      <c r="AX1636" s="17" t="s">
        <v>162</v>
      </c>
      <c r="AY1636" s="17" t="s">
        <v>160</v>
      </c>
      <c r="AZ1636" s="15">
        <v>0</v>
      </c>
      <c r="BA1636" s="15">
        <v>0</v>
      </c>
      <c r="BB1636" s="73" t="s">
        <v>493</v>
      </c>
      <c r="BC1636" s="16">
        <v>0</v>
      </c>
      <c r="BD1636" s="13">
        <v>0</v>
      </c>
      <c r="BE1636" s="16">
        <v>0</v>
      </c>
      <c r="BF1636" s="16">
        <v>0</v>
      </c>
      <c r="BG1636" s="16">
        <v>0</v>
      </c>
      <c r="BH1636" s="16">
        <v>0</v>
      </c>
      <c r="BI1636" s="11">
        <v>0</v>
      </c>
      <c r="BJ1636" s="8">
        <v>0</v>
      </c>
      <c r="BK1636" s="8">
        <v>0</v>
      </c>
      <c r="BL1636" s="8">
        <v>0</v>
      </c>
      <c r="BM1636" s="8">
        <v>0</v>
      </c>
      <c r="BN1636" s="8">
        <v>0</v>
      </c>
      <c r="BO1636" s="8">
        <v>0</v>
      </c>
      <c r="BP1636" s="8">
        <v>0</v>
      </c>
      <c r="BQ1636" s="43">
        <v>0</v>
      </c>
    </row>
    <row r="1637" spans="3:69" ht="20.100000000000001" customHeight="1">
      <c r="C1637" s="16">
        <v>70304006</v>
      </c>
      <c r="D1637" s="14" t="s">
        <v>494</v>
      </c>
      <c r="E1637" s="13">
        <v>2</v>
      </c>
      <c r="F1637" s="13">
        <v>61012301</v>
      </c>
      <c r="G1637" s="13">
        <v>0</v>
      </c>
      <c r="H1637" s="15">
        <v>0</v>
      </c>
      <c r="I1637" s="16">
        <v>1</v>
      </c>
      <c r="J1637" s="16">
        <v>0</v>
      </c>
      <c r="K1637" s="16">
        <v>0</v>
      </c>
      <c r="L1637" s="13">
        <v>0</v>
      </c>
      <c r="M1637" s="13">
        <v>0</v>
      </c>
      <c r="N1637" s="13">
        <v>2</v>
      </c>
      <c r="O1637" s="13">
        <v>1</v>
      </c>
      <c r="P1637" s="13">
        <v>0.5</v>
      </c>
      <c r="Q1637" s="13">
        <v>0</v>
      </c>
      <c r="R1637" s="8">
        <v>0</v>
      </c>
      <c r="S1637" s="13">
        <v>0</v>
      </c>
      <c r="T1637" s="13">
        <v>1</v>
      </c>
      <c r="U1637" s="13">
        <v>2</v>
      </c>
      <c r="V1637" s="13">
        <v>0</v>
      </c>
      <c r="W1637" s="13">
        <v>1.4</v>
      </c>
      <c r="X1637" s="13">
        <v>150</v>
      </c>
      <c r="Y1637" s="13">
        <v>1</v>
      </c>
      <c r="Z1637" s="13">
        <v>0</v>
      </c>
      <c r="AA1637" s="13">
        <v>0</v>
      </c>
      <c r="AB1637" s="13">
        <v>0</v>
      </c>
      <c r="AC1637" s="13">
        <v>0</v>
      </c>
      <c r="AD1637" s="13">
        <v>12</v>
      </c>
      <c r="AE1637" s="13">
        <v>2</v>
      </c>
      <c r="AF1637" s="13" t="s">
        <v>169</v>
      </c>
      <c r="AG1637" s="8">
        <v>0</v>
      </c>
      <c r="AH1637" s="8">
        <v>2</v>
      </c>
      <c r="AI1637" s="8">
        <v>0</v>
      </c>
      <c r="AJ1637" s="8">
        <v>1.5</v>
      </c>
      <c r="AK1637" s="13">
        <v>0</v>
      </c>
      <c r="AL1637" s="13">
        <v>0</v>
      </c>
      <c r="AM1637" s="13">
        <v>0</v>
      </c>
      <c r="AN1637" s="13">
        <v>1.5</v>
      </c>
      <c r="AO1637" s="13">
        <v>1200</v>
      </c>
      <c r="AP1637" s="13">
        <v>1</v>
      </c>
      <c r="AQ1637" s="13">
        <v>15</v>
      </c>
      <c r="AR1637" s="8">
        <v>0</v>
      </c>
      <c r="AS1637" s="13" t="s">
        <v>160</v>
      </c>
      <c r="AT1637" s="14" t="s">
        <v>199</v>
      </c>
      <c r="AU1637" s="13" t="s">
        <v>171</v>
      </c>
      <c r="AV1637" s="16">
        <v>10000011</v>
      </c>
      <c r="AW1637" s="16">
        <v>70404001</v>
      </c>
      <c r="AX1637" s="14" t="s">
        <v>172</v>
      </c>
      <c r="AY1637" s="13">
        <v>0</v>
      </c>
      <c r="AZ1637" s="15">
        <v>0</v>
      </c>
      <c r="BA1637" s="15">
        <v>0</v>
      </c>
      <c r="BB1637" s="36" t="s">
        <v>515</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19.5" customHeight="1">
      <c r="C1638" s="16">
        <v>70304007</v>
      </c>
      <c r="D1638" s="14" t="s">
        <v>497</v>
      </c>
      <c r="E1638" s="16">
        <v>1</v>
      </c>
      <c r="F1638" s="13">
        <v>60010100</v>
      </c>
      <c r="G1638" s="16">
        <v>0</v>
      </c>
      <c r="H1638" s="15">
        <v>0</v>
      </c>
      <c r="I1638" s="16">
        <v>1</v>
      </c>
      <c r="J1638" s="16">
        <v>0</v>
      </c>
      <c r="K1638" s="16">
        <v>0</v>
      </c>
      <c r="L1638" s="13">
        <v>0</v>
      </c>
      <c r="M1638" s="13">
        <v>0</v>
      </c>
      <c r="N1638" s="13">
        <v>2</v>
      </c>
      <c r="O1638" s="13">
        <v>1</v>
      </c>
      <c r="P1638" s="13">
        <v>0.3</v>
      </c>
      <c r="Q1638" s="13">
        <v>0</v>
      </c>
      <c r="R1638" s="8">
        <v>0</v>
      </c>
      <c r="S1638" s="13">
        <v>0</v>
      </c>
      <c r="T1638" s="13">
        <v>1</v>
      </c>
      <c r="U1638" s="13">
        <v>2</v>
      </c>
      <c r="V1638" s="13">
        <v>0</v>
      </c>
      <c r="W1638" s="13">
        <v>3</v>
      </c>
      <c r="X1638" s="13">
        <v>0</v>
      </c>
      <c r="Y1638" s="13">
        <v>1</v>
      </c>
      <c r="Z1638" s="13">
        <v>0</v>
      </c>
      <c r="AA1638" s="13">
        <v>0</v>
      </c>
      <c r="AB1638" s="13">
        <v>0</v>
      </c>
      <c r="AC1638" s="13">
        <v>0</v>
      </c>
      <c r="AD1638" s="13">
        <v>15</v>
      </c>
      <c r="AE1638" s="13">
        <v>1</v>
      </c>
      <c r="AF1638" s="13" t="s">
        <v>394</v>
      </c>
      <c r="AG1638" s="8">
        <v>0</v>
      </c>
      <c r="AH1638" s="8">
        <v>1</v>
      </c>
      <c r="AI1638" s="8">
        <v>0</v>
      </c>
      <c r="AJ1638" s="8">
        <v>3</v>
      </c>
      <c r="AK1638" s="13">
        <v>0</v>
      </c>
      <c r="AL1638" s="13">
        <v>0</v>
      </c>
      <c r="AM1638" s="13">
        <v>0</v>
      </c>
      <c r="AN1638" s="13">
        <v>3</v>
      </c>
      <c r="AO1638" s="13">
        <v>5000</v>
      </c>
      <c r="AP1638" s="13">
        <v>2.5</v>
      </c>
      <c r="AQ1638" s="13">
        <v>0</v>
      </c>
      <c r="AR1638" s="8">
        <v>0</v>
      </c>
      <c r="AS1638" s="13" t="s">
        <v>428</v>
      </c>
      <c r="AT1638" s="17" t="s">
        <v>199</v>
      </c>
      <c r="AU1638" s="13" t="s">
        <v>351</v>
      </c>
      <c r="AV1638" s="16">
        <v>10000007</v>
      </c>
      <c r="AW1638" s="16">
        <v>70205002</v>
      </c>
      <c r="AX1638" s="14" t="s">
        <v>162</v>
      </c>
      <c r="AY1638" s="13">
        <v>0</v>
      </c>
      <c r="AZ1638" s="15">
        <v>0</v>
      </c>
      <c r="BA1638" s="15">
        <v>0</v>
      </c>
      <c r="BB1638" s="36" t="s">
        <v>498</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70304008</v>
      </c>
      <c r="D1639" s="11" t="s">
        <v>516</v>
      </c>
      <c r="E1639" s="11">
        <v>1</v>
      </c>
      <c r="F1639" s="11">
        <v>60010002</v>
      </c>
      <c r="G1639" s="11">
        <v>0</v>
      </c>
      <c r="H1639" s="12">
        <v>0</v>
      </c>
      <c r="I1639" s="11">
        <v>0</v>
      </c>
      <c r="J1639" s="11">
        <v>0</v>
      </c>
      <c r="K1639" s="12">
        <v>0</v>
      </c>
      <c r="L1639" s="12">
        <v>0</v>
      </c>
      <c r="M1639" s="11">
        <v>0</v>
      </c>
      <c r="N1639" s="13">
        <v>2</v>
      </c>
      <c r="O1639" s="11">
        <v>2</v>
      </c>
      <c r="P1639" s="11">
        <v>0.95</v>
      </c>
      <c r="Q1639" s="11">
        <v>0</v>
      </c>
      <c r="R1639" s="8">
        <v>0</v>
      </c>
      <c r="S1639" s="11">
        <v>0</v>
      </c>
      <c r="T1639" s="13">
        <v>1</v>
      </c>
      <c r="U1639" s="11">
        <v>2</v>
      </c>
      <c r="V1639" s="12">
        <v>0</v>
      </c>
      <c r="W1639" s="11">
        <v>3</v>
      </c>
      <c r="X1639" s="11">
        <v>0</v>
      </c>
      <c r="Y1639" s="11">
        <v>0</v>
      </c>
      <c r="Z1639" s="11">
        <v>0</v>
      </c>
      <c r="AA1639" s="12">
        <v>0</v>
      </c>
      <c r="AB1639" s="11">
        <v>0</v>
      </c>
      <c r="AC1639" s="11">
        <v>0</v>
      </c>
      <c r="AD1639" s="11">
        <v>15</v>
      </c>
      <c r="AE1639" s="11">
        <v>2</v>
      </c>
      <c r="AF1639" s="11" t="s">
        <v>517</v>
      </c>
      <c r="AG1639" s="64">
        <v>0</v>
      </c>
      <c r="AH1639" s="64">
        <v>2</v>
      </c>
      <c r="AI1639" s="8">
        <v>0</v>
      </c>
      <c r="AJ1639" s="11">
        <v>4</v>
      </c>
      <c r="AK1639" s="29">
        <v>0</v>
      </c>
      <c r="AL1639" s="11">
        <v>0</v>
      </c>
      <c r="AM1639" s="11">
        <v>0</v>
      </c>
      <c r="AN1639" s="11">
        <v>2</v>
      </c>
      <c r="AO1639" s="13">
        <v>4000</v>
      </c>
      <c r="AP1639" s="11">
        <v>2</v>
      </c>
      <c r="AQ1639" s="11">
        <v>0</v>
      </c>
      <c r="AR1639" s="8">
        <v>0</v>
      </c>
      <c r="AS1639" s="13" t="s">
        <v>428</v>
      </c>
      <c r="AT1639" s="17" t="s">
        <v>216</v>
      </c>
      <c r="AU1639" s="12">
        <v>0</v>
      </c>
      <c r="AV1639" s="12">
        <v>0</v>
      </c>
      <c r="AW1639" s="12">
        <v>70205004</v>
      </c>
      <c r="AX1639" s="17" t="s">
        <v>162</v>
      </c>
      <c r="AY1639" s="13">
        <v>0</v>
      </c>
      <c r="AZ1639" s="15">
        <v>0</v>
      </c>
      <c r="BA1639" s="15">
        <v>0</v>
      </c>
      <c r="BB1639" s="36" t="s">
        <v>518</v>
      </c>
      <c r="BC1639" s="11">
        <v>2</v>
      </c>
      <c r="BD1639" s="11">
        <v>0</v>
      </c>
      <c r="BE1639" s="16">
        <v>0</v>
      </c>
      <c r="BF1639" s="11">
        <v>1</v>
      </c>
      <c r="BG1639" s="11">
        <v>2</v>
      </c>
      <c r="BH1639" s="29">
        <v>0</v>
      </c>
      <c r="BI1639" s="11">
        <v>0</v>
      </c>
      <c r="BJ1639" s="8">
        <v>0</v>
      </c>
      <c r="BK1639" s="8">
        <v>0</v>
      </c>
      <c r="BL1639" s="8">
        <v>0</v>
      </c>
      <c r="BM1639" s="8">
        <v>0</v>
      </c>
      <c r="BN1639" s="8">
        <v>0</v>
      </c>
      <c r="BO1639" s="8">
        <v>0</v>
      </c>
      <c r="BP1639" s="8">
        <v>0</v>
      </c>
      <c r="BQ1639" s="43">
        <v>0</v>
      </c>
    </row>
    <row r="1640" spans="3:69" ht="20.100000000000001" customHeight="1">
      <c r="C1640" s="16">
        <v>70305001</v>
      </c>
      <c r="D1640" s="14" t="s">
        <v>707</v>
      </c>
      <c r="E1640" s="16">
        <v>1</v>
      </c>
      <c r="F1640" s="13">
        <v>60010100</v>
      </c>
      <c r="G1640" s="16">
        <v>0</v>
      </c>
      <c r="H1640" s="15">
        <v>0</v>
      </c>
      <c r="I1640" s="16">
        <v>1</v>
      </c>
      <c r="J1640" s="16">
        <v>0</v>
      </c>
      <c r="K1640" s="16">
        <v>0</v>
      </c>
      <c r="L1640" s="13">
        <v>0</v>
      </c>
      <c r="M1640" s="13">
        <v>0</v>
      </c>
      <c r="N1640" s="13">
        <v>2</v>
      </c>
      <c r="O1640" s="13">
        <v>1</v>
      </c>
      <c r="P1640" s="13">
        <v>0.3</v>
      </c>
      <c r="Q1640" s="13">
        <v>0</v>
      </c>
      <c r="R1640" s="8">
        <v>0</v>
      </c>
      <c r="S1640" s="13">
        <v>0</v>
      </c>
      <c r="T1640" s="13">
        <v>1</v>
      </c>
      <c r="U1640" s="13">
        <v>2</v>
      </c>
      <c r="V1640" s="13">
        <v>0</v>
      </c>
      <c r="W1640" s="13">
        <v>2.5</v>
      </c>
      <c r="X1640" s="13">
        <v>0</v>
      </c>
      <c r="Y1640" s="13">
        <v>1</v>
      </c>
      <c r="Z1640" s="13">
        <v>0</v>
      </c>
      <c r="AA1640" s="13">
        <v>0</v>
      </c>
      <c r="AB1640" s="13">
        <v>0</v>
      </c>
      <c r="AC1640" s="13">
        <v>0</v>
      </c>
      <c r="AD1640" s="13">
        <v>12</v>
      </c>
      <c r="AE1640" s="13">
        <v>1</v>
      </c>
      <c r="AF1640" s="13">
        <v>3</v>
      </c>
      <c r="AG1640" s="8">
        <v>4</v>
      </c>
      <c r="AH1640" s="8">
        <v>1</v>
      </c>
      <c r="AI1640" s="8">
        <v>0</v>
      </c>
      <c r="AJ1640" s="8">
        <v>1.5</v>
      </c>
      <c r="AK1640" s="13">
        <v>0</v>
      </c>
      <c r="AL1640" s="13">
        <v>0</v>
      </c>
      <c r="AM1640" s="13">
        <v>0</v>
      </c>
      <c r="AN1640" s="13">
        <v>3</v>
      </c>
      <c r="AO1640" s="13">
        <v>5000</v>
      </c>
      <c r="AP1640" s="13">
        <v>3</v>
      </c>
      <c r="AQ1640" s="13">
        <v>0</v>
      </c>
      <c r="AR1640" s="8">
        <v>0</v>
      </c>
      <c r="AS1640" s="13">
        <v>80001030</v>
      </c>
      <c r="AT1640" s="17" t="s">
        <v>199</v>
      </c>
      <c r="AU1640" s="13" t="s">
        <v>351</v>
      </c>
      <c r="AV1640" s="16">
        <v>10000007</v>
      </c>
      <c r="AW1640" s="16">
        <v>70204002</v>
      </c>
      <c r="AX1640" s="14" t="s">
        <v>162</v>
      </c>
      <c r="AY1640" s="13" t="s">
        <v>2082</v>
      </c>
      <c r="AZ1640" s="15">
        <v>0</v>
      </c>
      <c r="BA1640" s="15">
        <v>0</v>
      </c>
      <c r="BB1640" s="36" t="s">
        <v>827</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70305002</v>
      </c>
      <c r="D1641" s="14" t="s">
        <v>828</v>
      </c>
      <c r="E1641" s="16">
        <v>1</v>
      </c>
      <c r="F1641" s="13">
        <v>60010100</v>
      </c>
      <c r="G1641" s="16">
        <v>0</v>
      </c>
      <c r="H1641" s="15">
        <v>0</v>
      </c>
      <c r="I1641" s="16">
        <v>1</v>
      </c>
      <c r="J1641" s="16">
        <v>0</v>
      </c>
      <c r="K1641" s="16">
        <v>0</v>
      </c>
      <c r="L1641" s="13">
        <v>0</v>
      </c>
      <c r="M1641" s="13">
        <v>0</v>
      </c>
      <c r="N1641" s="13">
        <v>2</v>
      </c>
      <c r="O1641" s="13">
        <v>1</v>
      </c>
      <c r="P1641" s="13">
        <v>1</v>
      </c>
      <c r="Q1641" s="13">
        <v>0</v>
      </c>
      <c r="R1641" s="8">
        <v>0</v>
      </c>
      <c r="S1641" s="13">
        <v>0</v>
      </c>
      <c r="T1641" s="13">
        <v>1</v>
      </c>
      <c r="U1641" s="13">
        <v>2</v>
      </c>
      <c r="V1641" s="13">
        <v>0</v>
      </c>
      <c r="W1641" s="13">
        <v>2</v>
      </c>
      <c r="X1641" s="13">
        <v>0</v>
      </c>
      <c r="Y1641" s="13">
        <v>1</v>
      </c>
      <c r="Z1641" s="13">
        <v>0</v>
      </c>
      <c r="AA1641" s="13">
        <v>0</v>
      </c>
      <c r="AB1641" s="13">
        <v>0</v>
      </c>
      <c r="AC1641" s="13">
        <v>0</v>
      </c>
      <c r="AD1641" s="13">
        <v>12</v>
      </c>
      <c r="AE1641" s="13">
        <v>2</v>
      </c>
      <c r="AF1641" s="13" t="s">
        <v>169</v>
      </c>
      <c r="AG1641" s="8">
        <v>0</v>
      </c>
      <c r="AH1641" s="8">
        <v>2</v>
      </c>
      <c r="AI1641" s="8">
        <v>0</v>
      </c>
      <c r="AJ1641" s="8">
        <v>1.5</v>
      </c>
      <c r="AK1641" s="13">
        <v>0</v>
      </c>
      <c r="AL1641" s="13">
        <v>0</v>
      </c>
      <c r="AM1641" s="13">
        <v>0</v>
      </c>
      <c r="AN1641" s="13">
        <v>1.5</v>
      </c>
      <c r="AO1641" s="13">
        <v>10000</v>
      </c>
      <c r="AP1641" s="13">
        <v>1</v>
      </c>
      <c r="AQ1641" s="13">
        <v>5</v>
      </c>
      <c r="AR1641" s="8">
        <v>0</v>
      </c>
      <c r="AS1641" s="13" t="s">
        <v>160</v>
      </c>
      <c r="AT1641" s="17" t="s">
        <v>400</v>
      </c>
      <c r="AU1641" s="13" t="s">
        <v>351</v>
      </c>
      <c r="AV1641" s="16">
        <v>10000007</v>
      </c>
      <c r="AW1641" s="16">
        <v>70302003</v>
      </c>
      <c r="AX1641" s="17" t="s">
        <v>382</v>
      </c>
      <c r="AY1641" s="13">
        <v>0</v>
      </c>
      <c r="AZ1641" s="15">
        <v>0</v>
      </c>
      <c r="BA1641" s="15">
        <v>0</v>
      </c>
      <c r="BB1641" s="36" t="s">
        <v>703</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70305003</v>
      </c>
      <c r="D1642" s="17" t="s">
        <v>403</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12</v>
      </c>
      <c r="AE1642" s="16">
        <v>0</v>
      </c>
      <c r="AF1642" s="16">
        <v>0</v>
      </c>
      <c r="AG1642" s="8">
        <v>7</v>
      </c>
      <c r="AH1642" s="8">
        <v>0</v>
      </c>
      <c r="AI1642" s="8">
        <v>0</v>
      </c>
      <c r="AJ1642" s="8">
        <v>0</v>
      </c>
      <c r="AK1642" s="16">
        <v>0</v>
      </c>
      <c r="AL1642" s="16">
        <v>0</v>
      </c>
      <c r="AM1642" s="16">
        <v>0</v>
      </c>
      <c r="AN1642" s="16">
        <v>0</v>
      </c>
      <c r="AO1642" s="16">
        <v>1000</v>
      </c>
      <c r="AP1642" s="16">
        <v>0</v>
      </c>
      <c r="AQ1642" s="16">
        <v>0</v>
      </c>
      <c r="AR1642" s="8">
        <v>0</v>
      </c>
      <c r="AS1642" s="16">
        <v>90204004</v>
      </c>
      <c r="AT1642" s="17" t="s">
        <v>161</v>
      </c>
      <c r="AU1642" s="16" t="s">
        <v>249</v>
      </c>
      <c r="AV1642" s="16">
        <v>0</v>
      </c>
      <c r="AW1642" s="16">
        <v>0</v>
      </c>
      <c r="AX1642" s="17" t="s">
        <v>162</v>
      </c>
      <c r="AY1642" s="17" t="s">
        <v>160</v>
      </c>
      <c r="AZ1642" s="15">
        <v>0</v>
      </c>
      <c r="BA1642" s="15">
        <v>0</v>
      </c>
      <c r="BB1642" s="73" t="s">
        <v>404</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70305004</v>
      </c>
      <c r="D1643" s="17" t="s">
        <v>492</v>
      </c>
      <c r="E1643" s="16">
        <v>1</v>
      </c>
      <c r="F1643" s="16">
        <v>60010500</v>
      </c>
      <c r="G1643" s="16">
        <v>0</v>
      </c>
      <c r="H1643" s="15">
        <v>0</v>
      </c>
      <c r="I1643" s="16">
        <v>1</v>
      </c>
      <c r="J1643" s="16">
        <v>0</v>
      </c>
      <c r="K1643" s="16">
        <v>0</v>
      </c>
      <c r="L1643" s="16">
        <v>0</v>
      </c>
      <c r="M1643" s="16">
        <v>0</v>
      </c>
      <c r="N1643" s="13">
        <v>2</v>
      </c>
      <c r="O1643" s="16">
        <v>2</v>
      </c>
      <c r="P1643" s="16">
        <v>0.3</v>
      </c>
      <c r="Q1643" s="16">
        <v>0</v>
      </c>
      <c r="R1643" s="8">
        <v>0</v>
      </c>
      <c r="S1643" s="15">
        <v>0</v>
      </c>
      <c r="T1643" s="13">
        <v>1</v>
      </c>
      <c r="U1643" s="16">
        <v>2</v>
      </c>
      <c r="V1643" s="16">
        <v>0</v>
      </c>
      <c r="W1643" s="16">
        <v>0</v>
      </c>
      <c r="X1643" s="16">
        <v>0</v>
      </c>
      <c r="Y1643" s="16">
        <v>0</v>
      </c>
      <c r="Z1643" s="16">
        <v>0</v>
      </c>
      <c r="AA1643" s="16">
        <v>0</v>
      </c>
      <c r="AB1643" s="13">
        <v>0</v>
      </c>
      <c r="AC1643" s="16">
        <v>0</v>
      </c>
      <c r="AD1643" s="13">
        <v>15</v>
      </c>
      <c r="AE1643" s="16">
        <v>0</v>
      </c>
      <c r="AF1643" s="16">
        <v>0</v>
      </c>
      <c r="AG1643" s="8">
        <v>2</v>
      </c>
      <c r="AH1643" s="8">
        <v>0</v>
      </c>
      <c r="AI1643" s="8">
        <v>0</v>
      </c>
      <c r="AJ1643" s="8">
        <v>0</v>
      </c>
      <c r="AK1643" s="16">
        <v>0</v>
      </c>
      <c r="AL1643" s="16">
        <v>0</v>
      </c>
      <c r="AM1643" s="16">
        <v>0</v>
      </c>
      <c r="AN1643" s="16">
        <v>0</v>
      </c>
      <c r="AO1643" s="16">
        <v>1000</v>
      </c>
      <c r="AP1643" s="16">
        <v>0</v>
      </c>
      <c r="AQ1643" s="16">
        <v>0</v>
      </c>
      <c r="AR1643" s="8" t="s">
        <v>490</v>
      </c>
      <c r="AS1643" s="16" t="s">
        <v>160</v>
      </c>
      <c r="AT1643" s="17" t="s">
        <v>161</v>
      </c>
      <c r="AU1643" s="16" t="s">
        <v>249</v>
      </c>
      <c r="AV1643" s="16">
        <v>0</v>
      </c>
      <c r="AW1643" s="16">
        <v>0</v>
      </c>
      <c r="AX1643" s="17" t="s">
        <v>162</v>
      </c>
      <c r="AY1643" s="17" t="s">
        <v>160</v>
      </c>
      <c r="AZ1643" s="15">
        <v>0</v>
      </c>
      <c r="BA1643" s="15">
        <v>0</v>
      </c>
      <c r="BB1643" s="73" t="s">
        <v>709</v>
      </c>
      <c r="BC1643" s="16">
        <v>0</v>
      </c>
      <c r="BD1643" s="13">
        <v>0</v>
      </c>
      <c r="BE1643" s="16">
        <v>0</v>
      </c>
      <c r="BF1643" s="16">
        <v>0</v>
      </c>
      <c r="BG1643" s="16">
        <v>0</v>
      </c>
      <c r="BH1643" s="16">
        <v>0</v>
      </c>
      <c r="BI1643" s="11">
        <v>0</v>
      </c>
      <c r="BJ1643" s="8">
        <v>0</v>
      </c>
      <c r="BK1643" s="8">
        <v>0</v>
      </c>
      <c r="BL1643" s="8">
        <v>0</v>
      </c>
      <c r="BM1643" s="8">
        <v>0</v>
      </c>
      <c r="BN1643" s="8">
        <v>0</v>
      </c>
      <c r="BO1643" s="8">
        <v>0</v>
      </c>
      <c r="BP1643" s="8">
        <v>0</v>
      </c>
      <c r="BQ1643" s="43">
        <v>0</v>
      </c>
    </row>
    <row r="1644" spans="3:69" ht="19.5" customHeight="1">
      <c r="C1644" s="16">
        <v>70305005</v>
      </c>
      <c r="D1644" s="14" t="s">
        <v>829</v>
      </c>
      <c r="E1644" s="16">
        <v>1</v>
      </c>
      <c r="F1644" s="13">
        <v>60010100</v>
      </c>
      <c r="G1644" s="16">
        <v>0</v>
      </c>
      <c r="H1644" s="15">
        <v>0</v>
      </c>
      <c r="I1644" s="16">
        <v>1</v>
      </c>
      <c r="J1644" s="16">
        <v>0</v>
      </c>
      <c r="K1644" s="16">
        <v>0</v>
      </c>
      <c r="L1644" s="13">
        <v>0</v>
      </c>
      <c r="M1644" s="13">
        <v>0</v>
      </c>
      <c r="N1644" s="13">
        <v>2</v>
      </c>
      <c r="O1644" s="13">
        <v>1</v>
      </c>
      <c r="P1644" s="13">
        <v>0.3</v>
      </c>
      <c r="Q1644" s="13">
        <v>0</v>
      </c>
      <c r="R1644" s="8">
        <v>0</v>
      </c>
      <c r="S1644" s="13">
        <v>0</v>
      </c>
      <c r="T1644" s="13">
        <v>1</v>
      </c>
      <c r="U1644" s="13">
        <v>2</v>
      </c>
      <c r="V1644" s="13">
        <v>0</v>
      </c>
      <c r="W1644" s="13">
        <v>3</v>
      </c>
      <c r="X1644" s="13">
        <v>0</v>
      </c>
      <c r="Y1644" s="13">
        <v>1</v>
      </c>
      <c r="Z1644" s="13">
        <v>0</v>
      </c>
      <c r="AA1644" s="13">
        <v>0</v>
      </c>
      <c r="AB1644" s="13">
        <v>0</v>
      </c>
      <c r="AC1644" s="13">
        <v>0</v>
      </c>
      <c r="AD1644" s="13">
        <v>15</v>
      </c>
      <c r="AE1644" s="13">
        <v>1</v>
      </c>
      <c r="AF1644" s="13" t="s">
        <v>394</v>
      </c>
      <c r="AG1644" s="8">
        <v>0</v>
      </c>
      <c r="AH1644" s="8">
        <v>1</v>
      </c>
      <c r="AI1644" s="8">
        <v>0</v>
      </c>
      <c r="AJ1644" s="8">
        <v>3</v>
      </c>
      <c r="AK1644" s="13">
        <v>0</v>
      </c>
      <c r="AL1644" s="13">
        <v>0</v>
      </c>
      <c r="AM1644" s="13">
        <v>0</v>
      </c>
      <c r="AN1644" s="13">
        <v>3</v>
      </c>
      <c r="AO1644" s="13">
        <v>5000</v>
      </c>
      <c r="AP1644" s="13">
        <v>2.5</v>
      </c>
      <c r="AQ1644" s="13">
        <v>0</v>
      </c>
      <c r="AR1644" s="8">
        <v>0</v>
      </c>
      <c r="AS1644" s="13" t="s">
        <v>428</v>
      </c>
      <c r="AT1644" s="17" t="s">
        <v>216</v>
      </c>
      <c r="AU1644" s="13" t="s">
        <v>351</v>
      </c>
      <c r="AV1644" s="16">
        <v>10000007</v>
      </c>
      <c r="AW1644" s="16">
        <v>70305005</v>
      </c>
      <c r="AX1644" s="14" t="s">
        <v>162</v>
      </c>
      <c r="AY1644" s="13">
        <v>0</v>
      </c>
      <c r="AZ1644" s="15">
        <v>0</v>
      </c>
      <c r="BA1644" s="15">
        <v>0</v>
      </c>
      <c r="BB1644" s="36" t="s">
        <v>2083</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70305006</v>
      </c>
      <c r="D1645" s="14" t="s">
        <v>2084</v>
      </c>
      <c r="E1645" s="13">
        <v>1</v>
      </c>
      <c r="F1645" s="13">
        <v>60010300</v>
      </c>
      <c r="G1645" s="16">
        <v>0</v>
      </c>
      <c r="H1645" s="15">
        <v>0</v>
      </c>
      <c r="I1645" s="16">
        <v>1</v>
      </c>
      <c r="J1645" s="16">
        <v>0</v>
      </c>
      <c r="K1645" s="16">
        <v>0</v>
      </c>
      <c r="L1645" s="13">
        <v>0</v>
      </c>
      <c r="M1645" s="13">
        <v>0</v>
      </c>
      <c r="N1645" s="13">
        <v>2</v>
      </c>
      <c r="O1645" s="13">
        <v>2</v>
      </c>
      <c r="P1645" s="13">
        <v>0.8</v>
      </c>
      <c r="Q1645" s="13">
        <v>0</v>
      </c>
      <c r="R1645" s="8">
        <v>0</v>
      </c>
      <c r="S1645" s="13">
        <v>0</v>
      </c>
      <c r="T1645" s="13">
        <v>1</v>
      </c>
      <c r="U1645" s="13">
        <v>2</v>
      </c>
      <c r="V1645" s="13">
        <v>0</v>
      </c>
      <c r="W1645" s="13">
        <v>0</v>
      </c>
      <c r="X1645" s="13">
        <v>0</v>
      </c>
      <c r="Y1645" s="13">
        <v>0</v>
      </c>
      <c r="Z1645" s="13">
        <v>0</v>
      </c>
      <c r="AA1645" s="13">
        <v>0</v>
      </c>
      <c r="AB1645" s="13">
        <v>0</v>
      </c>
      <c r="AC1645" s="13">
        <v>0</v>
      </c>
      <c r="AD1645" s="13">
        <v>15</v>
      </c>
      <c r="AE1645" s="13">
        <v>0</v>
      </c>
      <c r="AF1645" s="13">
        <v>0</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7" t="s">
        <v>161</v>
      </c>
      <c r="AU1645" s="13" t="s">
        <v>358</v>
      </c>
      <c r="AV1645" s="16">
        <v>0</v>
      </c>
      <c r="AW1645" s="16">
        <v>0</v>
      </c>
      <c r="AX1645" s="14" t="s">
        <v>346</v>
      </c>
      <c r="AY1645" s="13" t="s">
        <v>2085</v>
      </c>
      <c r="AZ1645" s="15">
        <v>0</v>
      </c>
      <c r="BA1645" s="15">
        <v>0</v>
      </c>
      <c r="BB1645" s="36" t="s">
        <v>2086</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19.5" customHeight="1">
      <c r="C1646" s="16">
        <v>70305007</v>
      </c>
      <c r="D1646" s="14" t="s">
        <v>2087</v>
      </c>
      <c r="E1646" s="16">
        <v>1</v>
      </c>
      <c r="F1646" s="13">
        <v>60010100</v>
      </c>
      <c r="G1646" s="16">
        <v>0</v>
      </c>
      <c r="H1646" s="15">
        <v>0</v>
      </c>
      <c r="I1646" s="16">
        <v>1</v>
      </c>
      <c r="J1646" s="16">
        <v>0</v>
      </c>
      <c r="K1646" s="16">
        <v>0</v>
      </c>
      <c r="L1646" s="13">
        <v>0</v>
      </c>
      <c r="M1646" s="13">
        <v>0</v>
      </c>
      <c r="N1646" s="13">
        <v>2</v>
      </c>
      <c r="O1646" s="13">
        <v>1</v>
      </c>
      <c r="P1646" s="13">
        <v>1</v>
      </c>
      <c r="Q1646" s="13">
        <v>0</v>
      </c>
      <c r="R1646" s="8">
        <v>0</v>
      </c>
      <c r="S1646" s="13">
        <v>0</v>
      </c>
      <c r="T1646" s="13">
        <v>1</v>
      </c>
      <c r="U1646" s="13">
        <v>2</v>
      </c>
      <c r="V1646" s="13">
        <v>0</v>
      </c>
      <c r="W1646" s="13">
        <v>3</v>
      </c>
      <c r="X1646" s="13">
        <v>0</v>
      </c>
      <c r="Y1646" s="13">
        <v>1</v>
      </c>
      <c r="Z1646" s="13">
        <v>0</v>
      </c>
      <c r="AA1646" s="13">
        <v>0</v>
      </c>
      <c r="AB1646" s="13">
        <v>0</v>
      </c>
      <c r="AC1646" s="13">
        <v>0</v>
      </c>
      <c r="AD1646" s="13">
        <v>7</v>
      </c>
      <c r="AE1646" s="13">
        <v>1</v>
      </c>
      <c r="AF1646" s="13" t="s">
        <v>394</v>
      </c>
      <c r="AG1646" s="8">
        <v>0</v>
      </c>
      <c r="AH1646" s="8">
        <v>1</v>
      </c>
      <c r="AI1646" s="8">
        <v>0</v>
      </c>
      <c r="AJ1646" s="8">
        <v>3</v>
      </c>
      <c r="AK1646" s="13">
        <v>0</v>
      </c>
      <c r="AL1646" s="13">
        <v>0</v>
      </c>
      <c r="AM1646" s="13">
        <v>0</v>
      </c>
      <c r="AN1646" s="13">
        <v>3</v>
      </c>
      <c r="AO1646" s="13">
        <v>5000</v>
      </c>
      <c r="AP1646" s="13">
        <v>2.5</v>
      </c>
      <c r="AQ1646" s="13">
        <v>0</v>
      </c>
      <c r="AR1646" s="8">
        <v>0</v>
      </c>
      <c r="AS1646" s="13" t="s">
        <v>160</v>
      </c>
      <c r="AT1646" s="17" t="s">
        <v>161</v>
      </c>
      <c r="AU1646" s="13" t="s">
        <v>351</v>
      </c>
      <c r="AV1646" s="16">
        <v>10000007</v>
      </c>
      <c r="AW1646" s="16">
        <v>70305007</v>
      </c>
      <c r="AX1646" s="14" t="s">
        <v>162</v>
      </c>
      <c r="AY1646" s="13">
        <v>0</v>
      </c>
      <c r="AZ1646" s="15">
        <v>0</v>
      </c>
      <c r="BA1646" s="15">
        <v>0</v>
      </c>
      <c r="BB1646" s="36" t="s">
        <v>380</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70401001</v>
      </c>
      <c r="D1647" s="14" t="s">
        <v>390</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20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2088</v>
      </c>
      <c r="AZ1647" s="15">
        <v>0</v>
      </c>
      <c r="BA1647" s="15">
        <v>0</v>
      </c>
      <c r="BB1647" s="36" t="s">
        <v>2089</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70401002</v>
      </c>
      <c r="D1648" s="14" t="s">
        <v>2090</v>
      </c>
      <c r="E1648" s="13">
        <v>1</v>
      </c>
      <c r="F1648" s="13">
        <v>60010300</v>
      </c>
      <c r="G1648" s="16">
        <v>0</v>
      </c>
      <c r="H1648" s="15">
        <v>0</v>
      </c>
      <c r="I1648" s="16">
        <v>1</v>
      </c>
      <c r="J1648" s="16">
        <v>0</v>
      </c>
      <c r="K1648" s="16">
        <v>0</v>
      </c>
      <c r="L1648" s="13">
        <v>0</v>
      </c>
      <c r="M1648" s="13">
        <v>0</v>
      </c>
      <c r="N1648" s="13">
        <v>2</v>
      </c>
      <c r="O1648" s="13">
        <v>2</v>
      </c>
      <c r="P1648" s="13">
        <v>0.8</v>
      </c>
      <c r="Q1648" s="13">
        <v>0</v>
      </c>
      <c r="R1648" s="8">
        <v>0</v>
      </c>
      <c r="S1648" s="13">
        <v>0</v>
      </c>
      <c r="T1648" s="13">
        <v>1</v>
      </c>
      <c r="U1648" s="13">
        <v>2</v>
      </c>
      <c r="V1648" s="13">
        <v>0</v>
      </c>
      <c r="W1648" s="13">
        <v>0</v>
      </c>
      <c r="X1648" s="13">
        <v>0</v>
      </c>
      <c r="Y1648" s="13">
        <v>0</v>
      </c>
      <c r="Z1648" s="13">
        <v>0</v>
      </c>
      <c r="AA1648" s="13">
        <v>0</v>
      </c>
      <c r="AB1648" s="13">
        <v>0</v>
      </c>
      <c r="AC1648" s="13">
        <v>0</v>
      </c>
      <c r="AD1648" s="13">
        <v>30</v>
      </c>
      <c r="AE1648" s="13">
        <v>0</v>
      </c>
      <c r="AF1648" s="13">
        <v>0</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7" t="s">
        <v>161</v>
      </c>
      <c r="AU1648" s="13" t="s">
        <v>358</v>
      </c>
      <c r="AV1648" s="16">
        <v>0</v>
      </c>
      <c r="AW1648" s="16">
        <v>0</v>
      </c>
      <c r="AX1648" s="14" t="s">
        <v>346</v>
      </c>
      <c r="AY1648" s="13" t="s">
        <v>2091</v>
      </c>
      <c r="AZ1648" s="15">
        <v>0</v>
      </c>
      <c r="BA1648" s="15">
        <v>0</v>
      </c>
      <c r="BB1648" s="36" t="s">
        <v>2092</v>
      </c>
      <c r="BC1648" s="13">
        <v>0</v>
      </c>
      <c r="BD1648" s="13">
        <v>0</v>
      </c>
      <c r="BE1648" s="13">
        <v>0</v>
      </c>
      <c r="BF1648" s="13">
        <v>0</v>
      </c>
      <c r="BG1648" s="13">
        <v>0</v>
      </c>
      <c r="BH1648" s="13">
        <v>0</v>
      </c>
      <c r="BI1648" s="11">
        <v>0</v>
      </c>
      <c r="BJ1648" s="8">
        <v>0</v>
      </c>
      <c r="BK1648" s="8">
        <v>0</v>
      </c>
      <c r="BL1648" s="8">
        <v>0</v>
      </c>
      <c r="BM1648" s="8">
        <v>0</v>
      </c>
      <c r="BN1648" s="8">
        <v>0</v>
      </c>
      <c r="BO1648" s="8">
        <v>0</v>
      </c>
      <c r="BP1648" s="8">
        <v>0</v>
      </c>
      <c r="BQ1648" s="43">
        <v>0</v>
      </c>
    </row>
    <row r="1649" spans="3:69" ht="20.100000000000001" customHeight="1">
      <c r="C1649" s="16">
        <v>70401003</v>
      </c>
      <c r="D1649" s="17" t="s">
        <v>485</v>
      </c>
      <c r="E1649" s="16">
        <v>1</v>
      </c>
      <c r="F1649" s="16">
        <v>60010500</v>
      </c>
      <c r="G1649" s="16">
        <v>0</v>
      </c>
      <c r="H1649" s="15">
        <v>0</v>
      </c>
      <c r="I1649" s="16">
        <v>1</v>
      </c>
      <c r="J1649" s="16">
        <v>0</v>
      </c>
      <c r="K1649" s="16">
        <v>0</v>
      </c>
      <c r="L1649" s="16">
        <v>0</v>
      </c>
      <c r="M1649" s="16">
        <v>0</v>
      </c>
      <c r="N1649" s="13">
        <v>2</v>
      </c>
      <c r="O1649" s="16">
        <v>1</v>
      </c>
      <c r="P1649" s="16">
        <v>0.05</v>
      </c>
      <c r="Q1649" s="16">
        <v>0</v>
      </c>
      <c r="R1649" s="8">
        <v>0</v>
      </c>
      <c r="S1649" s="15">
        <v>0</v>
      </c>
      <c r="T1649" s="13">
        <v>1</v>
      </c>
      <c r="U1649" s="16">
        <v>1</v>
      </c>
      <c r="V1649" s="16">
        <v>0</v>
      </c>
      <c r="W1649" s="16">
        <v>2</v>
      </c>
      <c r="X1649" s="16">
        <v>0</v>
      </c>
      <c r="Y1649" s="16">
        <v>0</v>
      </c>
      <c r="Z1649" s="16">
        <v>0</v>
      </c>
      <c r="AA1649" s="16">
        <v>0</v>
      </c>
      <c r="AB1649" s="13">
        <v>0</v>
      </c>
      <c r="AC1649" s="16">
        <v>0</v>
      </c>
      <c r="AD1649" s="16">
        <v>10</v>
      </c>
      <c r="AE1649" s="16">
        <v>0</v>
      </c>
      <c r="AF1649" s="16">
        <v>0</v>
      </c>
      <c r="AG1649" s="8">
        <v>7</v>
      </c>
      <c r="AH1649" s="8">
        <v>0</v>
      </c>
      <c r="AI1649" s="8">
        <v>0</v>
      </c>
      <c r="AJ1649" s="8">
        <v>0</v>
      </c>
      <c r="AK1649" s="16">
        <v>0</v>
      </c>
      <c r="AL1649" s="16">
        <v>0</v>
      </c>
      <c r="AM1649" s="16">
        <v>0</v>
      </c>
      <c r="AN1649" s="16">
        <v>0</v>
      </c>
      <c r="AO1649" s="16">
        <v>1000</v>
      </c>
      <c r="AP1649" s="16">
        <v>0.5</v>
      </c>
      <c r="AQ1649" s="16">
        <v>0</v>
      </c>
      <c r="AR1649" s="8">
        <v>0</v>
      </c>
      <c r="AS1649" s="16" t="s">
        <v>428</v>
      </c>
      <c r="AT1649" s="17" t="s">
        <v>483</v>
      </c>
      <c r="AU1649" s="16">
        <v>0</v>
      </c>
      <c r="AV1649" s="16">
        <v>10007001</v>
      </c>
      <c r="AW1649" s="16">
        <v>0</v>
      </c>
      <c r="AX1649" s="17" t="s">
        <v>162</v>
      </c>
      <c r="AY1649" s="17" t="s">
        <v>160</v>
      </c>
      <c r="AZ1649" s="15">
        <v>0</v>
      </c>
      <c r="BA1649" s="15">
        <v>0</v>
      </c>
      <c r="BB1649" s="73" t="s">
        <v>486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70401004</v>
      </c>
      <c r="D1650" s="17" t="s">
        <v>354</v>
      </c>
      <c r="E1650" s="16">
        <v>1</v>
      </c>
      <c r="F1650" s="16">
        <v>60010500</v>
      </c>
      <c r="G1650" s="16">
        <v>0</v>
      </c>
      <c r="H1650" s="15">
        <v>0</v>
      </c>
      <c r="I1650" s="16">
        <v>1</v>
      </c>
      <c r="J1650" s="16">
        <v>0</v>
      </c>
      <c r="K1650" s="16">
        <v>0</v>
      </c>
      <c r="L1650" s="16">
        <v>0</v>
      </c>
      <c r="M1650" s="16">
        <v>0</v>
      </c>
      <c r="N1650" s="13">
        <v>2</v>
      </c>
      <c r="O1650" s="16">
        <v>2</v>
      </c>
      <c r="P1650" s="16">
        <v>0.6</v>
      </c>
      <c r="Q1650" s="16">
        <v>0</v>
      </c>
      <c r="R1650" s="8">
        <v>0</v>
      </c>
      <c r="S1650" s="15">
        <v>0</v>
      </c>
      <c r="T1650" s="13">
        <v>1</v>
      </c>
      <c r="U1650" s="16">
        <v>2</v>
      </c>
      <c r="V1650" s="16">
        <v>0</v>
      </c>
      <c r="W1650" s="16">
        <v>0</v>
      </c>
      <c r="X1650" s="16">
        <v>0</v>
      </c>
      <c r="Y1650" s="16">
        <v>0</v>
      </c>
      <c r="Z1650" s="16">
        <v>0</v>
      </c>
      <c r="AA1650" s="16">
        <v>0</v>
      </c>
      <c r="AB1650" s="13">
        <v>0</v>
      </c>
      <c r="AC1650" s="16">
        <v>0</v>
      </c>
      <c r="AD1650" s="16">
        <v>20</v>
      </c>
      <c r="AE1650" s="16">
        <v>0</v>
      </c>
      <c r="AF1650" s="16">
        <v>0</v>
      </c>
      <c r="AG1650" s="8">
        <v>2</v>
      </c>
      <c r="AH1650" s="8">
        <v>0</v>
      </c>
      <c r="AI1650" s="8">
        <v>0</v>
      </c>
      <c r="AJ1650" s="8">
        <v>0</v>
      </c>
      <c r="AK1650" s="16">
        <v>0</v>
      </c>
      <c r="AL1650" s="16">
        <v>0</v>
      </c>
      <c r="AM1650" s="16">
        <v>0</v>
      </c>
      <c r="AN1650" s="16">
        <v>0</v>
      </c>
      <c r="AO1650" s="16">
        <v>1000</v>
      </c>
      <c r="AP1650" s="16">
        <v>0</v>
      </c>
      <c r="AQ1650" s="16">
        <v>0</v>
      </c>
      <c r="AR1650" s="8">
        <v>90401004</v>
      </c>
      <c r="AS1650" s="16" t="s">
        <v>160</v>
      </c>
      <c r="AT1650" s="17" t="s">
        <v>160</v>
      </c>
      <c r="AU1650" s="16" t="s">
        <v>249</v>
      </c>
      <c r="AV1650" s="16">
        <v>0</v>
      </c>
      <c r="AW1650" s="16">
        <v>40000003</v>
      </c>
      <c r="AX1650" s="17" t="s">
        <v>162</v>
      </c>
      <c r="AY1650" s="17" t="s">
        <v>160</v>
      </c>
      <c r="AZ1650" s="15">
        <v>0</v>
      </c>
      <c r="BA1650" s="15">
        <v>0</v>
      </c>
      <c r="BB1650" s="73" t="s">
        <v>556</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70401005</v>
      </c>
      <c r="D1651" s="17" t="s">
        <v>492</v>
      </c>
      <c r="E1651" s="16">
        <v>1</v>
      </c>
      <c r="F1651" s="16">
        <v>60010500</v>
      </c>
      <c r="G1651" s="16">
        <v>0</v>
      </c>
      <c r="H1651" s="15">
        <v>0</v>
      </c>
      <c r="I1651" s="16">
        <v>1</v>
      </c>
      <c r="J1651" s="16">
        <v>0</v>
      </c>
      <c r="K1651" s="16">
        <v>0</v>
      </c>
      <c r="L1651" s="16">
        <v>0</v>
      </c>
      <c r="M1651" s="16">
        <v>0</v>
      </c>
      <c r="N1651" s="13">
        <v>2</v>
      </c>
      <c r="O1651" s="16">
        <v>2</v>
      </c>
      <c r="P1651" s="16">
        <v>0.3</v>
      </c>
      <c r="Q1651" s="16">
        <v>0</v>
      </c>
      <c r="R1651" s="8">
        <v>0</v>
      </c>
      <c r="S1651" s="15">
        <v>0</v>
      </c>
      <c r="T1651" s="13">
        <v>1</v>
      </c>
      <c r="U1651" s="16">
        <v>2</v>
      </c>
      <c r="V1651" s="16">
        <v>0</v>
      </c>
      <c r="W1651" s="16">
        <v>0</v>
      </c>
      <c r="X1651" s="16">
        <v>0</v>
      </c>
      <c r="Y1651" s="16">
        <v>0</v>
      </c>
      <c r="Z1651" s="16">
        <v>0</v>
      </c>
      <c r="AA1651" s="16">
        <v>0</v>
      </c>
      <c r="AB1651" s="13">
        <v>0</v>
      </c>
      <c r="AC1651" s="16">
        <v>0</v>
      </c>
      <c r="AD1651" s="13">
        <v>15</v>
      </c>
      <c r="AE1651" s="16">
        <v>0</v>
      </c>
      <c r="AF1651" s="16">
        <v>0</v>
      </c>
      <c r="AG1651" s="8">
        <v>2</v>
      </c>
      <c r="AH1651" s="8">
        <v>0</v>
      </c>
      <c r="AI1651" s="8">
        <v>0</v>
      </c>
      <c r="AJ1651" s="8">
        <v>0</v>
      </c>
      <c r="AK1651" s="16">
        <v>0</v>
      </c>
      <c r="AL1651" s="16">
        <v>0</v>
      </c>
      <c r="AM1651" s="16">
        <v>0</v>
      </c>
      <c r="AN1651" s="16">
        <v>0</v>
      </c>
      <c r="AO1651" s="16">
        <v>1000</v>
      </c>
      <c r="AP1651" s="16">
        <v>0</v>
      </c>
      <c r="AQ1651" s="16">
        <v>0</v>
      </c>
      <c r="AR1651" s="8">
        <v>90304001</v>
      </c>
      <c r="AS1651" s="16" t="s">
        <v>160</v>
      </c>
      <c r="AT1651" s="17" t="s">
        <v>216</v>
      </c>
      <c r="AU1651" s="16" t="s">
        <v>249</v>
      </c>
      <c r="AV1651" s="16">
        <v>0</v>
      </c>
      <c r="AW1651" s="16">
        <v>0</v>
      </c>
      <c r="AX1651" s="17" t="s">
        <v>162</v>
      </c>
      <c r="AY1651" s="17" t="s">
        <v>160</v>
      </c>
      <c r="AZ1651" s="15">
        <v>0</v>
      </c>
      <c r="BA1651" s="15">
        <v>0</v>
      </c>
      <c r="BB1651" s="73" t="s">
        <v>493</v>
      </c>
      <c r="BC1651" s="16">
        <v>0</v>
      </c>
      <c r="BD1651" s="13">
        <v>0</v>
      </c>
      <c r="BE1651" s="16">
        <v>0</v>
      </c>
      <c r="BF1651" s="16">
        <v>0</v>
      </c>
      <c r="BG1651" s="16">
        <v>0</v>
      </c>
      <c r="BH1651" s="16">
        <v>0</v>
      </c>
      <c r="BI1651" s="11">
        <v>0</v>
      </c>
      <c r="BJ1651" s="8">
        <v>0</v>
      </c>
      <c r="BK1651" s="8">
        <v>0</v>
      </c>
      <c r="BL1651" s="8">
        <v>0</v>
      </c>
      <c r="BM1651" s="8">
        <v>0</v>
      </c>
      <c r="BN1651" s="8">
        <v>0</v>
      </c>
      <c r="BO1651" s="8">
        <v>0</v>
      </c>
      <c r="BP1651" s="8">
        <v>0</v>
      </c>
      <c r="BQ1651" s="43">
        <v>0</v>
      </c>
    </row>
    <row r="1652" spans="3:69" ht="20.100000000000001" customHeight="1">
      <c r="C1652" s="16">
        <v>70401006</v>
      </c>
      <c r="D1652" s="14" t="s">
        <v>2093</v>
      </c>
      <c r="E1652" s="16">
        <v>1</v>
      </c>
      <c r="F1652" s="13">
        <v>60010300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3</v>
      </c>
      <c r="X1652" s="13">
        <v>350</v>
      </c>
      <c r="Y1652" s="13">
        <v>0</v>
      </c>
      <c r="Z1652" s="13">
        <v>0</v>
      </c>
      <c r="AA1652" s="13">
        <v>0</v>
      </c>
      <c r="AB1652" s="13">
        <v>0</v>
      </c>
      <c r="AC1652" s="13">
        <v>0</v>
      </c>
      <c r="AD1652" s="13">
        <v>9</v>
      </c>
      <c r="AE1652" s="13">
        <v>2</v>
      </c>
      <c r="AF1652" s="13" t="s">
        <v>169</v>
      </c>
      <c r="AG1652" s="8">
        <v>0</v>
      </c>
      <c r="AH1652" s="8">
        <v>2</v>
      </c>
      <c r="AI1652" s="8">
        <v>0</v>
      </c>
      <c r="AJ1652" s="8">
        <v>1.5</v>
      </c>
      <c r="AK1652" s="13">
        <v>0</v>
      </c>
      <c r="AL1652" s="13">
        <v>0</v>
      </c>
      <c r="AM1652" s="13">
        <v>0</v>
      </c>
      <c r="AN1652" s="13">
        <v>1.5</v>
      </c>
      <c r="AO1652" s="13">
        <v>3000</v>
      </c>
      <c r="AP1652" s="13">
        <v>1</v>
      </c>
      <c r="AQ1652" s="13">
        <v>0</v>
      </c>
      <c r="AR1652" s="8">
        <v>0</v>
      </c>
      <c r="AS1652" s="13" t="s">
        <v>2094</v>
      </c>
      <c r="AT1652" s="17" t="s">
        <v>400</v>
      </c>
      <c r="AU1652" s="13" t="s">
        <v>358</v>
      </c>
      <c r="AV1652" s="16">
        <v>10000007</v>
      </c>
      <c r="AW1652" s="16">
        <v>70401006</v>
      </c>
      <c r="AX1652" s="14" t="s">
        <v>162</v>
      </c>
      <c r="AY1652" s="13">
        <v>0</v>
      </c>
      <c r="AZ1652" s="15">
        <v>0</v>
      </c>
      <c r="BA1652" s="15">
        <v>0</v>
      </c>
      <c r="BB1652" s="36" t="s">
        <v>2095</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19.5" customHeight="1">
      <c r="C1653" s="16">
        <v>70402001</v>
      </c>
      <c r="D1653" s="14" t="s">
        <v>712</v>
      </c>
      <c r="E1653" s="16">
        <v>1</v>
      </c>
      <c r="F1653" s="13">
        <v>60010100</v>
      </c>
      <c r="G1653" s="16">
        <v>0</v>
      </c>
      <c r="H1653" s="15">
        <v>0</v>
      </c>
      <c r="I1653" s="16">
        <v>1</v>
      </c>
      <c r="J1653" s="16">
        <v>0</v>
      </c>
      <c r="K1653" s="16">
        <v>0</v>
      </c>
      <c r="L1653" s="13">
        <v>0</v>
      </c>
      <c r="M1653" s="13">
        <v>0</v>
      </c>
      <c r="N1653" s="13">
        <v>2</v>
      </c>
      <c r="O1653" s="13">
        <v>1</v>
      </c>
      <c r="P1653" s="13">
        <v>0.3</v>
      </c>
      <c r="Q1653" s="13">
        <v>0</v>
      </c>
      <c r="R1653" s="8">
        <v>0</v>
      </c>
      <c r="S1653" s="13">
        <v>0</v>
      </c>
      <c r="T1653" s="13">
        <v>1</v>
      </c>
      <c r="U1653" s="13">
        <v>2</v>
      </c>
      <c r="V1653" s="13">
        <v>0</v>
      </c>
      <c r="W1653" s="13">
        <v>1</v>
      </c>
      <c r="X1653" s="13">
        <v>0</v>
      </c>
      <c r="Y1653" s="13">
        <v>1</v>
      </c>
      <c r="Z1653" s="13">
        <v>0</v>
      </c>
      <c r="AA1653" s="13">
        <v>0</v>
      </c>
      <c r="AB1653" s="13">
        <v>0</v>
      </c>
      <c r="AC1653" s="13">
        <v>0</v>
      </c>
      <c r="AD1653" s="13">
        <v>30</v>
      </c>
      <c r="AE1653" s="13">
        <v>1</v>
      </c>
      <c r="AF1653" s="13" t="s">
        <v>554</v>
      </c>
      <c r="AG1653" s="8">
        <v>0</v>
      </c>
      <c r="AH1653" s="8">
        <v>0</v>
      </c>
      <c r="AI1653" s="8">
        <v>0</v>
      </c>
      <c r="AJ1653" s="8">
        <v>0</v>
      </c>
      <c r="AK1653" s="13">
        <v>0</v>
      </c>
      <c r="AL1653" s="13">
        <v>0</v>
      </c>
      <c r="AM1653" s="13">
        <v>0</v>
      </c>
      <c r="AN1653" s="13">
        <v>0.5</v>
      </c>
      <c r="AO1653" s="13">
        <v>999999</v>
      </c>
      <c r="AP1653" s="13">
        <v>0.5</v>
      </c>
      <c r="AQ1653" s="13">
        <v>0</v>
      </c>
      <c r="AR1653" s="8">
        <v>0</v>
      </c>
      <c r="AS1653" s="293" t="s">
        <v>649</v>
      </c>
      <c r="AT1653" s="17" t="s">
        <v>216</v>
      </c>
      <c r="AU1653" s="13" t="s">
        <v>351</v>
      </c>
      <c r="AV1653" s="16">
        <v>10000007</v>
      </c>
      <c r="AW1653" s="16">
        <v>70202004</v>
      </c>
      <c r="AX1653" s="17" t="s">
        <v>232</v>
      </c>
      <c r="AY1653" s="17" t="s">
        <v>262</v>
      </c>
      <c r="AZ1653" s="15">
        <v>0</v>
      </c>
      <c r="BA1653" s="15">
        <v>0</v>
      </c>
      <c r="BB1653" s="36" t="s">
        <v>638</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20.100000000000001" customHeight="1">
      <c r="C1654" s="16">
        <v>70402002</v>
      </c>
      <c r="D1654" s="14" t="s">
        <v>2096</v>
      </c>
      <c r="E1654" s="13">
        <v>1</v>
      </c>
      <c r="F1654" s="13">
        <v>60010300</v>
      </c>
      <c r="G1654" s="16">
        <v>0</v>
      </c>
      <c r="H1654" s="15">
        <v>0</v>
      </c>
      <c r="I1654" s="16">
        <v>1</v>
      </c>
      <c r="J1654" s="16">
        <v>0</v>
      </c>
      <c r="K1654" s="16">
        <v>0</v>
      </c>
      <c r="L1654" s="13">
        <v>0</v>
      </c>
      <c r="M1654" s="13">
        <v>0</v>
      </c>
      <c r="N1654" s="13">
        <v>2</v>
      </c>
      <c r="O1654" s="13">
        <v>2</v>
      </c>
      <c r="P1654" s="13">
        <v>0.8</v>
      </c>
      <c r="Q1654" s="13">
        <v>0</v>
      </c>
      <c r="R1654" s="8">
        <v>0</v>
      </c>
      <c r="S1654" s="13">
        <v>0</v>
      </c>
      <c r="T1654" s="13">
        <v>1</v>
      </c>
      <c r="U1654" s="13">
        <v>2</v>
      </c>
      <c r="V1654" s="13">
        <v>0</v>
      </c>
      <c r="W1654" s="13">
        <v>0</v>
      </c>
      <c r="X1654" s="13">
        <v>0</v>
      </c>
      <c r="Y1654" s="13">
        <v>0</v>
      </c>
      <c r="Z1654" s="13">
        <v>0</v>
      </c>
      <c r="AA1654" s="13">
        <v>0</v>
      </c>
      <c r="AB1654" s="13">
        <v>0</v>
      </c>
      <c r="AC1654" s="13">
        <v>0</v>
      </c>
      <c r="AD1654" s="13">
        <v>15</v>
      </c>
      <c r="AE1654" s="13">
        <v>0</v>
      </c>
      <c r="AF1654" s="13">
        <v>0</v>
      </c>
      <c r="AG1654" s="8">
        <v>2</v>
      </c>
      <c r="AH1654" s="8">
        <v>2</v>
      </c>
      <c r="AI1654" s="8">
        <v>0</v>
      </c>
      <c r="AJ1654" s="8">
        <v>1.5</v>
      </c>
      <c r="AK1654" s="13">
        <v>0</v>
      </c>
      <c r="AL1654" s="13">
        <v>0</v>
      </c>
      <c r="AM1654" s="13">
        <v>0</v>
      </c>
      <c r="AN1654" s="13">
        <v>1</v>
      </c>
      <c r="AO1654" s="13">
        <v>3000</v>
      </c>
      <c r="AP1654" s="13">
        <v>0.5</v>
      </c>
      <c r="AQ1654" s="13">
        <v>0</v>
      </c>
      <c r="AR1654" s="8">
        <v>0</v>
      </c>
      <c r="AS1654" s="13" t="s">
        <v>160</v>
      </c>
      <c r="AT1654" s="17" t="s">
        <v>161</v>
      </c>
      <c r="AU1654" s="13" t="s">
        <v>358</v>
      </c>
      <c r="AV1654" s="16">
        <v>0</v>
      </c>
      <c r="AW1654" s="16">
        <v>0</v>
      </c>
      <c r="AX1654" s="14" t="s">
        <v>346</v>
      </c>
      <c r="AY1654" s="13" t="s">
        <v>2097</v>
      </c>
      <c r="AZ1654" s="15">
        <v>0</v>
      </c>
      <c r="BA1654" s="15">
        <v>0</v>
      </c>
      <c r="BB1654" s="36" t="s">
        <v>2098</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19.5" customHeight="1">
      <c r="C1655" s="16">
        <v>70402003</v>
      </c>
      <c r="D1655" s="14" t="s">
        <v>2063</v>
      </c>
      <c r="E1655" s="16">
        <v>1</v>
      </c>
      <c r="F1655" s="13">
        <v>60010100</v>
      </c>
      <c r="G1655" s="16">
        <v>0</v>
      </c>
      <c r="H1655" s="15">
        <v>0</v>
      </c>
      <c r="I1655" s="16">
        <v>1</v>
      </c>
      <c r="J1655" s="16">
        <v>0</v>
      </c>
      <c r="K1655" s="16">
        <v>0</v>
      </c>
      <c r="L1655" s="13">
        <v>0</v>
      </c>
      <c r="M1655" s="13">
        <v>0</v>
      </c>
      <c r="N1655" s="13">
        <v>2</v>
      </c>
      <c r="O1655" s="13">
        <v>1</v>
      </c>
      <c r="P1655" s="13">
        <v>0.3</v>
      </c>
      <c r="Q1655" s="13">
        <v>0</v>
      </c>
      <c r="R1655" s="8">
        <v>0</v>
      </c>
      <c r="S1655" s="13">
        <v>0</v>
      </c>
      <c r="T1655" s="13">
        <v>1</v>
      </c>
      <c r="U1655" s="13">
        <v>2</v>
      </c>
      <c r="V1655" s="13">
        <v>0</v>
      </c>
      <c r="W1655" s="13">
        <v>3</v>
      </c>
      <c r="X1655" s="13">
        <v>0</v>
      </c>
      <c r="Y1655" s="13">
        <v>1</v>
      </c>
      <c r="Z1655" s="13">
        <v>0</v>
      </c>
      <c r="AA1655" s="13">
        <v>0</v>
      </c>
      <c r="AB1655" s="13">
        <v>0</v>
      </c>
      <c r="AC1655" s="13">
        <v>0</v>
      </c>
      <c r="AD1655" s="13">
        <v>15</v>
      </c>
      <c r="AE1655" s="13">
        <v>1</v>
      </c>
      <c r="AF1655" s="13" t="s">
        <v>394</v>
      </c>
      <c r="AG1655" s="8">
        <v>0</v>
      </c>
      <c r="AH1655" s="8">
        <v>1</v>
      </c>
      <c r="AI1655" s="8">
        <v>0</v>
      </c>
      <c r="AJ1655" s="8">
        <v>3</v>
      </c>
      <c r="AK1655" s="13">
        <v>0</v>
      </c>
      <c r="AL1655" s="13">
        <v>0</v>
      </c>
      <c r="AM1655" s="13">
        <v>0</v>
      </c>
      <c r="AN1655" s="13">
        <v>2.5</v>
      </c>
      <c r="AO1655" s="13">
        <v>5000</v>
      </c>
      <c r="AP1655" s="13">
        <v>2</v>
      </c>
      <c r="AQ1655" s="13">
        <v>0</v>
      </c>
      <c r="AR1655" s="8">
        <v>0</v>
      </c>
      <c r="AS1655" s="13" t="s">
        <v>428</v>
      </c>
      <c r="AT1655" s="17" t="s">
        <v>400</v>
      </c>
      <c r="AU1655" s="13" t="s">
        <v>351</v>
      </c>
      <c r="AV1655" s="16">
        <v>10000007</v>
      </c>
      <c r="AW1655" s="16">
        <v>70402003</v>
      </c>
      <c r="AX1655" s="14" t="s">
        <v>162</v>
      </c>
      <c r="AY1655" s="13">
        <v>0</v>
      </c>
      <c r="AZ1655" s="15">
        <v>0</v>
      </c>
      <c r="BA1655" s="15">
        <v>0</v>
      </c>
      <c r="BB1655" s="36" t="s">
        <v>2083</v>
      </c>
      <c r="BC1655" s="13">
        <v>0</v>
      </c>
      <c r="BD1655" s="13">
        <v>0</v>
      </c>
      <c r="BE1655" s="13">
        <v>0</v>
      </c>
      <c r="BF1655" s="13">
        <v>0</v>
      </c>
      <c r="BG1655" s="13">
        <v>0</v>
      </c>
      <c r="BH1655" s="13">
        <v>0</v>
      </c>
      <c r="BI1655" s="11">
        <v>0</v>
      </c>
      <c r="BJ1655" s="8">
        <v>0</v>
      </c>
      <c r="BK1655" s="8">
        <v>0</v>
      </c>
      <c r="BL1655" s="8">
        <v>0</v>
      </c>
      <c r="BM1655" s="8">
        <v>0</v>
      </c>
      <c r="BN1655" s="8">
        <v>0</v>
      </c>
      <c r="BO1655" s="8">
        <v>0</v>
      </c>
      <c r="BP1655" s="8">
        <v>0</v>
      </c>
      <c r="BQ1655" s="43">
        <v>0</v>
      </c>
    </row>
    <row r="1656" spans="3:69" ht="20.100000000000001" customHeight="1">
      <c r="C1656" s="16">
        <v>70402004</v>
      </c>
      <c r="D1656" s="17" t="s">
        <v>485</v>
      </c>
      <c r="E1656" s="16">
        <v>1</v>
      </c>
      <c r="F1656" s="16">
        <v>60010500</v>
      </c>
      <c r="G1656" s="16">
        <v>0</v>
      </c>
      <c r="H1656" s="15">
        <v>0</v>
      </c>
      <c r="I1656" s="16">
        <v>1</v>
      </c>
      <c r="J1656" s="16">
        <v>0</v>
      </c>
      <c r="K1656" s="16">
        <v>0</v>
      </c>
      <c r="L1656" s="16">
        <v>0</v>
      </c>
      <c r="M1656" s="16">
        <v>0</v>
      </c>
      <c r="N1656" s="13">
        <v>2</v>
      </c>
      <c r="O1656" s="16">
        <v>1</v>
      </c>
      <c r="P1656" s="16">
        <v>0.05</v>
      </c>
      <c r="Q1656" s="16">
        <v>0</v>
      </c>
      <c r="R1656" s="8">
        <v>0</v>
      </c>
      <c r="S1656" s="15">
        <v>0</v>
      </c>
      <c r="T1656" s="13">
        <v>1</v>
      </c>
      <c r="U1656" s="16">
        <v>1</v>
      </c>
      <c r="V1656" s="16">
        <v>0</v>
      </c>
      <c r="W1656" s="16">
        <v>2</v>
      </c>
      <c r="X1656" s="16">
        <v>0</v>
      </c>
      <c r="Y1656" s="16">
        <v>0</v>
      </c>
      <c r="Z1656" s="16">
        <v>0</v>
      </c>
      <c r="AA1656" s="16">
        <v>0</v>
      </c>
      <c r="AB1656" s="13">
        <v>0</v>
      </c>
      <c r="AC1656" s="16">
        <v>0</v>
      </c>
      <c r="AD1656" s="16">
        <v>10</v>
      </c>
      <c r="AE1656" s="16">
        <v>0</v>
      </c>
      <c r="AF1656" s="16">
        <v>0</v>
      </c>
      <c r="AG1656" s="8">
        <v>7</v>
      </c>
      <c r="AH1656" s="8">
        <v>0</v>
      </c>
      <c r="AI1656" s="8">
        <v>0</v>
      </c>
      <c r="AJ1656" s="8">
        <v>0</v>
      </c>
      <c r="AK1656" s="16">
        <v>0</v>
      </c>
      <c r="AL1656" s="16">
        <v>0</v>
      </c>
      <c r="AM1656" s="16">
        <v>0</v>
      </c>
      <c r="AN1656" s="16">
        <v>0</v>
      </c>
      <c r="AO1656" s="16">
        <v>1000</v>
      </c>
      <c r="AP1656" s="16">
        <v>0.5</v>
      </c>
      <c r="AQ1656" s="16">
        <v>0</v>
      </c>
      <c r="AR1656" s="8">
        <v>0</v>
      </c>
      <c r="AS1656" s="16" t="s">
        <v>549</v>
      </c>
      <c r="AT1656" s="17" t="s">
        <v>483</v>
      </c>
      <c r="AU1656" s="16">
        <v>0</v>
      </c>
      <c r="AV1656" s="16">
        <v>10007001</v>
      </c>
      <c r="AW1656" s="16">
        <v>0</v>
      </c>
      <c r="AX1656" s="17" t="s">
        <v>162</v>
      </c>
      <c r="AY1656" s="17" t="s">
        <v>160</v>
      </c>
      <c r="AZ1656" s="15">
        <v>0</v>
      </c>
      <c r="BA1656" s="15">
        <v>0</v>
      </c>
      <c r="BB1656" s="73" t="s">
        <v>2099</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70402005</v>
      </c>
      <c r="D1657" s="17" t="s">
        <v>371</v>
      </c>
      <c r="E1657" s="16">
        <v>1</v>
      </c>
      <c r="F1657" s="16">
        <v>60010500</v>
      </c>
      <c r="G1657" s="16">
        <v>0</v>
      </c>
      <c r="H1657" s="15">
        <v>0</v>
      </c>
      <c r="I1657" s="16">
        <v>1</v>
      </c>
      <c r="J1657" s="16">
        <v>0</v>
      </c>
      <c r="K1657" s="16">
        <v>0</v>
      </c>
      <c r="L1657" s="16">
        <v>0</v>
      </c>
      <c r="M1657" s="16">
        <v>0</v>
      </c>
      <c r="N1657" s="13">
        <v>2</v>
      </c>
      <c r="O1657" s="16">
        <v>2</v>
      </c>
      <c r="P1657" s="16">
        <v>0.3</v>
      </c>
      <c r="Q1657" s="16">
        <v>1</v>
      </c>
      <c r="R1657" s="8">
        <v>0</v>
      </c>
      <c r="S1657" s="15">
        <v>0</v>
      </c>
      <c r="T1657" s="13">
        <v>1</v>
      </c>
      <c r="U1657" s="16">
        <v>2</v>
      </c>
      <c r="V1657" s="16">
        <v>0</v>
      </c>
      <c r="W1657" s="16">
        <v>0</v>
      </c>
      <c r="X1657" s="16">
        <v>0</v>
      </c>
      <c r="Y1657" s="16">
        <v>0</v>
      </c>
      <c r="Z1657" s="16">
        <v>0</v>
      </c>
      <c r="AA1657" s="16">
        <v>0</v>
      </c>
      <c r="AB1657" s="13">
        <v>0</v>
      </c>
      <c r="AC1657" s="16">
        <v>0</v>
      </c>
      <c r="AD1657" s="13">
        <v>15</v>
      </c>
      <c r="AE1657" s="16">
        <v>0</v>
      </c>
      <c r="AF1657" s="16">
        <v>0</v>
      </c>
      <c r="AG1657" s="8">
        <v>2</v>
      </c>
      <c r="AH1657" s="8">
        <v>0</v>
      </c>
      <c r="AI1657" s="8">
        <v>0</v>
      </c>
      <c r="AJ1657" s="8">
        <v>0</v>
      </c>
      <c r="AK1657" s="16">
        <v>0</v>
      </c>
      <c r="AL1657" s="16">
        <v>0</v>
      </c>
      <c r="AM1657" s="16">
        <v>0</v>
      </c>
      <c r="AN1657" s="16">
        <v>0</v>
      </c>
      <c r="AO1657" s="16">
        <v>1000</v>
      </c>
      <c r="AP1657" s="16">
        <v>0</v>
      </c>
      <c r="AQ1657" s="16">
        <v>0</v>
      </c>
      <c r="AR1657" s="8">
        <v>90402005</v>
      </c>
      <c r="AS1657" s="16" t="s">
        <v>160</v>
      </c>
      <c r="AT1657" s="17" t="s">
        <v>161</v>
      </c>
      <c r="AU1657" s="16" t="s">
        <v>249</v>
      </c>
      <c r="AV1657" s="16">
        <v>0</v>
      </c>
      <c r="AW1657" s="16">
        <v>0</v>
      </c>
      <c r="AX1657" s="17" t="s">
        <v>162</v>
      </c>
      <c r="AY1657" s="17" t="s">
        <v>160</v>
      </c>
      <c r="AZ1657" s="15">
        <v>0</v>
      </c>
      <c r="BA1657" s="15">
        <v>0</v>
      </c>
      <c r="BB1657" s="73" t="s">
        <v>547</v>
      </c>
      <c r="BC1657" s="16">
        <v>0</v>
      </c>
      <c r="BD1657" s="13">
        <v>0</v>
      </c>
      <c r="BE1657" s="16">
        <v>0</v>
      </c>
      <c r="BF1657" s="16">
        <v>0</v>
      </c>
      <c r="BG1657" s="16">
        <v>0</v>
      </c>
      <c r="BH1657" s="16">
        <v>0</v>
      </c>
      <c r="BI1657" s="11">
        <v>0</v>
      </c>
      <c r="BJ1657" s="8">
        <v>0</v>
      </c>
      <c r="BK1657" s="8">
        <v>0</v>
      </c>
      <c r="BL1657" s="8">
        <v>0</v>
      </c>
      <c r="BM1657" s="8">
        <v>0</v>
      </c>
      <c r="BN1657" s="8">
        <v>0</v>
      </c>
      <c r="BO1657" s="8">
        <v>0</v>
      </c>
      <c r="BP1657" s="8">
        <v>0</v>
      </c>
      <c r="BQ1657" s="43">
        <v>0</v>
      </c>
    </row>
    <row r="1658" spans="3:69" ht="20.100000000000001" customHeight="1">
      <c r="C1658" s="16">
        <v>70403001</v>
      </c>
      <c r="D1658" s="14" t="s">
        <v>2100</v>
      </c>
      <c r="E1658" s="13">
        <v>1</v>
      </c>
      <c r="F1658" s="13">
        <v>60010300</v>
      </c>
      <c r="G1658" s="16">
        <v>0</v>
      </c>
      <c r="H1658" s="15">
        <v>0</v>
      </c>
      <c r="I1658" s="16">
        <v>1</v>
      </c>
      <c r="J1658" s="16">
        <v>0</v>
      </c>
      <c r="K1658" s="16">
        <v>0</v>
      </c>
      <c r="L1658" s="13">
        <v>0</v>
      </c>
      <c r="M1658" s="13">
        <v>0</v>
      </c>
      <c r="N1658" s="13">
        <v>2</v>
      </c>
      <c r="O1658" s="13">
        <v>2</v>
      </c>
      <c r="P1658" s="13">
        <v>0.8</v>
      </c>
      <c r="Q1658" s="13">
        <v>0</v>
      </c>
      <c r="R1658" s="8">
        <v>0</v>
      </c>
      <c r="S1658" s="13">
        <v>0</v>
      </c>
      <c r="T1658" s="13">
        <v>1</v>
      </c>
      <c r="U1658" s="13">
        <v>2</v>
      </c>
      <c r="V1658" s="13">
        <v>0</v>
      </c>
      <c r="W1658" s="13">
        <v>0</v>
      </c>
      <c r="X1658" s="13">
        <v>0</v>
      </c>
      <c r="Y1658" s="13">
        <v>0</v>
      </c>
      <c r="Z1658" s="13">
        <v>0</v>
      </c>
      <c r="AA1658" s="13">
        <v>0</v>
      </c>
      <c r="AB1658" s="13">
        <v>0</v>
      </c>
      <c r="AC1658" s="13">
        <v>0</v>
      </c>
      <c r="AD1658" s="13">
        <v>15</v>
      </c>
      <c r="AE1658" s="13">
        <v>0</v>
      </c>
      <c r="AF1658" s="13">
        <v>0</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7" t="s">
        <v>161</v>
      </c>
      <c r="AU1658" s="13" t="s">
        <v>358</v>
      </c>
      <c r="AV1658" s="16">
        <v>0</v>
      </c>
      <c r="AW1658" s="16">
        <v>0</v>
      </c>
      <c r="AX1658" s="14" t="s">
        <v>346</v>
      </c>
      <c r="AY1658" s="13" t="s">
        <v>2101</v>
      </c>
      <c r="AZ1658" s="15">
        <v>0</v>
      </c>
      <c r="BA1658" s="15">
        <v>0</v>
      </c>
      <c r="BB1658" s="36" t="s">
        <v>2102</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20.100000000000001" customHeight="1">
      <c r="C1659" s="16">
        <v>70403002</v>
      </c>
      <c r="D1659" s="14" t="s">
        <v>2103</v>
      </c>
      <c r="E1659" s="16">
        <v>1</v>
      </c>
      <c r="F1659" s="13">
        <v>60010300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350</v>
      </c>
      <c r="Y1659" s="13">
        <v>0</v>
      </c>
      <c r="Z1659" s="13">
        <v>0</v>
      </c>
      <c r="AA1659" s="13">
        <v>0</v>
      </c>
      <c r="AB1659" s="13">
        <v>0</v>
      </c>
      <c r="AC1659" s="13">
        <v>0</v>
      </c>
      <c r="AD1659" s="13">
        <v>9</v>
      </c>
      <c r="AE1659" s="13">
        <v>2</v>
      </c>
      <c r="AF1659" s="13" t="s">
        <v>169</v>
      </c>
      <c r="AG1659" s="8">
        <v>0</v>
      </c>
      <c r="AH1659" s="8">
        <v>2</v>
      </c>
      <c r="AI1659" s="8">
        <v>0</v>
      </c>
      <c r="AJ1659" s="8">
        <v>1.5</v>
      </c>
      <c r="AK1659" s="13">
        <v>0</v>
      </c>
      <c r="AL1659" s="13">
        <v>0</v>
      </c>
      <c r="AM1659" s="13">
        <v>0</v>
      </c>
      <c r="AN1659" s="13">
        <v>1</v>
      </c>
      <c r="AO1659" s="13">
        <v>3000</v>
      </c>
      <c r="AP1659" s="13">
        <v>0.5</v>
      </c>
      <c r="AQ1659" s="13">
        <v>0</v>
      </c>
      <c r="AR1659" s="8">
        <v>0</v>
      </c>
      <c r="AS1659" s="13" t="s">
        <v>549</v>
      </c>
      <c r="AT1659" s="14" t="s">
        <v>216</v>
      </c>
      <c r="AU1659" s="13" t="s">
        <v>358</v>
      </c>
      <c r="AV1659" s="16">
        <v>10000007</v>
      </c>
      <c r="AW1659" s="16">
        <v>70403002</v>
      </c>
      <c r="AX1659" s="14" t="s">
        <v>162</v>
      </c>
      <c r="AY1659" s="13">
        <v>0</v>
      </c>
      <c r="AZ1659" s="15">
        <v>0</v>
      </c>
      <c r="BA1659" s="15">
        <v>0</v>
      </c>
      <c r="BB1659" s="36" t="s">
        <v>2095</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19.5" customHeight="1">
      <c r="C1660" s="16">
        <v>70403003</v>
      </c>
      <c r="D1660" s="14" t="s">
        <v>693</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3</v>
      </c>
      <c r="X1660" s="13">
        <v>0</v>
      </c>
      <c r="Y1660" s="13">
        <v>1</v>
      </c>
      <c r="Z1660" s="13">
        <v>0</v>
      </c>
      <c r="AA1660" s="13">
        <v>0</v>
      </c>
      <c r="AB1660" s="13">
        <v>0</v>
      </c>
      <c r="AC1660" s="13">
        <v>0</v>
      </c>
      <c r="AD1660" s="13">
        <v>15</v>
      </c>
      <c r="AE1660" s="13">
        <v>1</v>
      </c>
      <c r="AF1660" s="13" t="s">
        <v>394</v>
      </c>
      <c r="AG1660" s="8">
        <v>0</v>
      </c>
      <c r="AH1660" s="8">
        <v>1</v>
      </c>
      <c r="AI1660" s="8">
        <v>0</v>
      </c>
      <c r="AJ1660" s="8">
        <v>3</v>
      </c>
      <c r="AK1660" s="13">
        <v>0</v>
      </c>
      <c r="AL1660" s="13">
        <v>0</v>
      </c>
      <c r="AM1660" s="13">
        <v>0</v>
      </c>
      <c r="AN1660" s="13">
        <v>3</v>
      </c>
      <c r="AO1660" s="13">
        <v>5000</v>
      </c>
      <c r="AP1660" s="13">
        <v>2.5</v>
      </c>
      <c r="AQ1660" s="13">
        <v>0</v>
      </c>
      <c r="AR1660" s="8">
        <v>0</v>
      </c>
      <c r="AS1660" s="13" t="s">
        <v>428</v>
      </c>
      <c r="AT1660" s="17" t="s">
        <v>199</v>
      </c>
      <c r="AU1660" s="13" t="s">
        <v>351</v>
      </c>
      <c r="AV1660" s="16">
        <v>10000007</v>
      </c>
      <c r="AW1660" s="16">
        <v>70403003</v>
      </c>
      <c r="AX1660" s="14" t="s">
        <v>162</v>
      </c>
      <c r="AY1660" s="13">
        <v>0</v>
      </c>
      <c r="AZ1660" s="15">
        <v>0</v>
      </c>
      <c r="BA1660" s="15">
        <v>0</v>
      </c>
      <c r="BB1660" s="36" t="s">
        <v>2083</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70403004</v>
      </c>
      <c r="D1661" s="14" t="s">
        <v>607</v>
      </c>
      <c r="E1661" s="16">
        <v>1</v>
      </c>
      <c r="F1661" s="13">
        <v>60010100</v>
      </c>
      <c r="G1661" s="16">
        <v>0</v>
      </c>
      <c r="H1661" s="15">
        <v>0</v>
      </c>
      <c r="I1661" s="16">
        <v>1</v>
      </c>
      <c r="J1661" s="16">
        <v>0</v>
      </c>
      <c r="K1661" s="16">
        <v>0</v>
      </c>
      <c r="L1661" s="13">
        <v>0</v>
      </c>
      <c r="M1661" s="13">
        <v>0</v>
      </c>
      <c r="N1661" s="13">
        <v>2</v>
      </c>
      <c r="O1661" s="13">
        <v>1</v>
      </c>
      <c r="P1661" s="13">
        <v>0.3</v>
      </c>
      <c r="Q1661" s="13">
        <v>0</v>
      </c>
      <c r="R1661" s="8">
        <v>0</v>
      </c>
      <c r="S1661" s="13">
        <v>0</v>
      </c>
      <c r="T1661" s="13">
        <v>1</v>
      </c>
      <c r="U1661" s="13">
        <v>2</v>
      </c>
      <c r="V1661" s="13">
        <v>0</v>
      </c>
      <c r="W1661" s="13">
        <v>2.5</v>
      </c>
      <c r="X1661" s="13">
        <v>0</v>
      </c>
      <c r="Y1661" s="13">
        <v>1</v>
      </c>
      <c r="Z1661" s="13">
        <v>0</v>
      </c>
      <c r="AA1661" s="13">
        <v>0</v>
      </c>
      <c r="AB1661" s="13">
        <v>0</v>
      </c>
      <c r="AC1661" s="13">
        <v>0</v>
      </c>
      <c r="AD1661" s="13">
        <v>12</v>
      </c>
      <c r="AE1661" s="13">
        <v>1</v>
      </c>
      <c r="AF1661" s="13">
        <v>3</v>
      </c>
      <c r="AG1661" s="8">
        <v>4</v>
      </c>
      <c r="AH1661" s="8">
        <v>1</v>
      </c>
      <c r="AI1661" s="8">
        <v>0</v>
      </c>
      <c r="AJ1661" s="8">
        <v>1.5</v>
      </c>
      <c r="AK1661" s="13">
        <v>0</v>
      </c>
      <c r="AL1661" s="13">
        <v>0</v>
      </c>
      <c r="AM1661" s="13">
        <v>0</v>
      </c>
      <c r="AN1661" s="13">
        <v>2.5</v>
      </c>
      <c r="AO1661" s="13">
        <v>5000</v>
      </c>
      <c r="AP1661" s="13">
        <v>2</v>
      </c>
      <c r="AQ1661" s="13">
        <v>0</v>
      </c>
      <c r="AR1661" s="8">
        <v>0</v>
      </c>
      <c r="AS1661" s="13">
        <v>80001030</v>
      </c>
      <c r="AT1661" s="17" t="s">
        <v>400</v>
      </c>
      <c r="AU1661" s="13" t="s">
        <v>351</v>
      </c>
      <c r="AV1661" s="16">
        <v>10000007</v>
      </c>
      <c r="AW1661" s="16">
        <v>70403004</v>
      </c>
      <c r="AX1661" s="14" t="s">
        <v>162</v>
      </c>
      <c r="AY1661" s="13" t="s">
        <v>2104</v>
      </c>
      <c r="AZ1661" s="15">
        <v>0</v>
      </c>
      <c r="BA1661" s="15">
        <v>0</v>
      </c>
      <c r="BB1661" s="36" t="s">
        <v>2105</v>
      </c>
      <c r="BC1661" s="13">
        <v>0</v>
      </c>
      <c r="BD1661" s="13">
        <v>0</v>
      </c>
      <c r="BE1661" s="13">
        <v>0</v>
      </c>
      <c r="BF1661" s="13">
        <v>0</v>
      </c>
      <c r="BG1661" s="13">
        <v>0</v>
      </c>
      <c r="BH1661" s="13">
        <v>0</v>
      </c>
      <c r="BI1661" s="11">
        <v>0</v>
      </c>
      <c r="BJ1661" s="8">
        <v>0</v>
      </c>
      <c r="BK1661" s="8">
        <v>0</v>
      </c>
      <c r="BL1661" s="8">
        <v>0</v>
      </c>
      <c r="BM1661" s="8">
        <v>0</v>
      </c>
      <c r="BN1661" s="8">
        <v>0</v>
      </c>
      <c r="BO1661" s="8">
        <v>0</v>
      </c>
      <c r="BP1661" s="8">
        <v>0</v>
      </c>
      <c r="BQ1661" s="43">
        <v>0</v>
      </c>
    </row>
    <row r="1662" spans="3:69" ht="20.100000000000001" customHeight="1">
      <c r="C1662" s="16">
        <v>70403005</v>
      </c>
      <c r="D1662" s="17" t="s">
        <v>371</v>
      </c>
      <c r="E1662" s="16">
        <v>1</v>
      </c>
      <c r="F1662" s="16">
        <v>60010500</v>
      </c>
      <c r="G1662" s="16">
        <v>0</v>
      </c>
      <c r="H1662" s="15">
        <v>0</v>
      </c>
      <c r="I1662" s="16">
        <v>1</v>
      </c>
      <c r="J1662" s="16">
        <v>0</v>
      </c>
      <c r="K1662" s="16">
        <v>0</v>
      </c>
      <c r="L1662" s="16">
        <v>0</v>
      </c>
      <c r="M1662" s="16">
        <v>0</v>
      </c>
      <c r="N1662" s="13">
        <v>2</v>
      </c>
      <c r="O1662" s="16">
        <v>2</v>
      </c>
      <c r="P1662" s="16">
        <v>0.3</v>
      </c>
      <c r="Q1662" s="16">
        <v>1</v>
      </c>
      <c r="R1662" s="8">
        <v>0</v>
      </c>
      <c r="S1662" s="15">
        <v>0</v>
      </c>
      <c r="T1662" s="13">
        <v>1</v>
      </c>
      <c r="U1662" s="16">
        <v>2</v>
      </c>
      <c r="V1662" s="16">
        <v>0</v>
      </c>
      <c r="W1662" s="16">
        <v>0</v>
      </c>
      <c r="X1662" s="16">
        <v>0</v>
      </c>
      <c r="Y1662" s="16">
        <v>0</v>
      </c>
      <c r="Z1662" s="16">
        <v>0</v>
      </c>
      <c r="AA1662" s="16">
        <v>0</v>
      </c>
      <c r="AB1662" s="13">
        <v>0</v>
      </c>
      <c r="AC1662" s="16">
        <v>0</v>
      </c>
      <c r="AD1662" s="13">
        <v>15</v>
      </c>
      <c r="AE1662" s="16">
        <v>0</v>
      </c>
      <c r="AF1662" s="16">
        <v>0</v>
      </c>
      <c r="AG1662" s="8">
        <v>2</v>
      </c>
      <c r="AH1662" s="8">
        <v>0</v>
      </c>
      <c r="AI1662" s="8">
        <v>0</v>
      </c>
      <c r="AJ1662" s="8">
        <v>0</v>
      </c>
      <c r="AK1662" s="16">
        <v>0</v>
      </c>
      <c r="AL1662" s="16">
        <v>0</v>
      </c>
      <c r="AM1662" s="16">
        <v>0</v>
      </c>
      <c r="AN1662" s="16">
        <v>0</v>
      </c>
      <c r="AO1662" s="16">
        <v>1000</v>
      </c>
      <c r="AP1662" s="16">
        <v>0</v>
      </c>
      <c r="AQ1662" s="16">
        <v>0</v>
      </c>
      <c r="AR1662" s="8">
        <v>90402005</v>
      </c>
      <c r="AS1662" s="16" t="s">
        <v>160</v>
      </c>
      <c r="AT1662" s="17" t="s">
        <v>161</v>
      </c>
      <c r="AU1662" s="16" t="s">
        <v>249</v>
      </c>
      <c r="AV1662" s="16">
        <v>0</v>
      </c>
      <c r="AW1662" s="16">
        <v>0</v>
      </c>
      <c r="AX1662" s="17" t="s">
        <v>162</v>
      </c>
      <c r="AY1662" s="17" t="s">
        <v>160</v>
      </c>
      <c r="AZ1662" s="15">
        <v>0</v>
      </c>
      <c r="BA1662" s="15">
        <v>0</v>
      </c>
      <c r="BB1662" s="73" t="s">
        <v>515</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19.5" customHeight="1">
      <c r="C1663" s="16">
        <v>70404001</v>
      </c>
      <c r="D1663" s="17" t="s">
        <v>494</v>
      </c>
      <c r="E1663" s="16">
        <v>1</v>
      </c>
      <c r="F1663" s="16">
        <v>60010300</v>
      </c>
      <c r="G1663" s="16">
        <v>0</v>
      </c>
      <c r="H1663" s="15">
        <v>0</v>
      </c>
      <c r="I1663" s="16">
        <v>1</v>
      </c>
      <c r="J1663" s="16">
        <v>0</v>
      </c>
      <c r="K1663" s="16">
        <v>0</v>
      </c>
      <c r="L1663" s="16">
        <v>0</v>
      </c>
      <c r="M1663" s="16">
        <v>0</v>
      </c>
      <c r="N1663" s="13">
        <v>2</v>
      </c>
      <c r="O1663" s="16">
        <v>0</v>
      </c>
      <c r="P1663" s="16">
        <v>0</v>
      </c>
      <c r="Q1663" s="16">
        <v>0</v>
      </c>
      <c r="R1663" s="8">
        <v>0</v>
      </c>
      <c r="S1663" s="15">
        <v>0</v>
      </c>
      <c r="T1663" s="13">
        <v>1</v>
      </c>
      <c r="U1663" s="16">
        <v>2</v>
      </c>
      <c r="V1663" s="16">
        <v>0</v>
      </c>
      <c r="W1663" s="16">
        <v>3</v>
      </c>
      <c r="X1663" s="16">
        <v>0</v>
      </c>
      <c r="Y1663" s="16">
        <v>0</v>
      </c>
      <c r="Z1663" s="16">
        <v>0</v>
      </c>
      <c r="AA1663" s="16">
        <v>0</v>
      </c>
      <c r="AB1663" s="13">
        <v>0</v>
      </c>
      <c r="AC1663" s="16">
        <v>0</v>
      </c>
      <c r="AD1663" s="16">
        <v>20</v>
      </c>
      <c r="AE1663" s="16">
        <v>1</v>
      </c>
      <c r="AF1663" s="16">
        <v>1</v>
      </c>
      <c r="AG1663" s="8">
        <v>2</v>
      </c>
      <c r="AH1663" s="8">
        <v>2</v>
      </c>
      <c r="AI1663" s="8">
        <v>0</v>
      </c>
      <c r="AJ1663" s="8">
        <v>1.5</v>
      </c>
      <c r="AK1663" s="16">
        <v>0</v>
      </c>
      <c r="AL1663" s="16">
        <v>0</v>
      </c>
      <c r="AM1663" s="16">
        <v>0</v>
      </c>
      <c r="AN1663" s="16">
        <v>1</v>
      </c>
      <c r="AO1663" s="16">
        <v>30000</v>
      </c>
      <c r="AP1663" s="16">
        <v>0</v>
      </c>
      <c r="AQ1663" s="16">
        <v>4</v>
      </c>
      <c r="AR1663" s="8">
        <v>0</v>
      </c>
      <c r="AS1663" s="13" t="s">
        <v>428</v>
      </c>
      <c r="AT1663" s="17" t="s">
        <v>161</v>
      </c>
      <c r="AU1663" s="16" t="s">
        <v>358</v>
      </c>
      <c r="AV1663" s="16">
        <v>10003002</v>
      </c>
      <c r="AW1663" s="16">
        <v>70106005</v>
      </c>
      <c r="AX1663" s="17" t="s">
        <v>382</v>
      </c>
      <c r="AY1663" s="17">
        <v>0</v>
      </c>
      <c r="AZ1663" s="15">
        <v>0</v>
      </c>
      <c r="BA1663" s="15">
        <v>0</v>
      </c>
      <c r="BB1663" s="73" t="s">
        <v>677</v>
      </c>
      <c r="BC1663" s="16">
        <v>0</v>
      </c>
      <c r="BD1663" s="13">
        <v>0</v>
      </c>
      <c r="BE1663" s="16">
        <v>0</v>
      </c>
      <c r="BF1663" s="16">
        <v>0</v>
      </c>
      <c r="BG1663" s="16">
        <v>0</v>
      </c>
      <c r="BH1663" s="16">
        <v>0</v>
      </c>
      <c r="BI1663" s="11">
        <v>0</v>
      </c>
      <c r="BJ1663" s="8">
        <v>0</v>
      </c>
      <c r="BK1663" s="8">
        <v>0</v>
      </c>
      <c r="BL1663" s="8">
        <v>0</v>
      </c>
      <c r="BM1663" s="8">
        <v>0</v>
      </c>
      <c r="BN1663" s="8">
        <v>0</v>
      </c>
      <c r="BO1663" s="8">
        <v>0</v>
      </c>
      <c r="BP1663" s="8">
        <v>0</v>
      </c>
      <c r="BQ1663" s="43">
        <v>0</v>
      </c>
    </row>
    <row r="1664" spans="3:69" ht="20.100000000000001" customHeight="1">
      <c r="C1664" s="16">
        <v>70404002</v>
      </c>
      <c r="D1664" s="14" t="s">
        <v>678</v>
      </c>
      <c r="E1664" s="16">
        <v>1</v>
      </c>
      <c r="F1664" s="13">
        <v>60010100</v>
      </c>
      <c r="G1664" s="16">
        <v>0</v>
      </c>
      <c r="H1664" s="15">
        <v>0</v>
      </c>
      <c r="I1664" s="16">
        <v>1</v>
      </c>
      <c r="J1664" s="16">
        <v>0</v>
      </c>
      <c r="K1664" s="16">
        <v>0</v>
      </c>
      <c r="L1664" s="13">
        <v>0</v>
      </c>
      <c r="M1664" s="13">
        <v>0</v>
      </c>
      <c r="N1664" s="13">
        <v>2</v>
      </c>
      <c r="O1664" s="13">
        <v>1</v>
      </c>
      <c r="P1664" s="13">
        <v>0.3</v>
      </c>
      <c r="Q1664" s="13">
        <v>0</v>
      </c>
      <c r="R1664" s="8">
        <v>0</v>
      </c>
      <c r="S1664" s="13">
        <v>0</v>
      </c>
      <c r="T1664" s="13">
        <v>1</v>
      </c>
      <c r="U1664" s="13">
        <v>2</v>
      </c>
      <c r="V1664" s="13">
        <v>0</v>
      </c>
      <c r="W1664" s="13">
        <v>2.5</v>
      </c>
      <c r="X1664" s="13">
        <v>0</v>
      </c>
      <c r="Y1664" s="13">
        <v>1</v>
      </c>
      <c r="Z1664" s="13">
        <v>0</v>
      </c>
      <c r="AA1664" s="13">
        <v>0</v>
      </c>
      <c r="AB1664" s="13">
        <v>0</v>
      </c>
      <c r="AC1664" s="13">
        <v>0</v>
      </c>
      <c r="AD1664" s="13">
        <v>12</v>
      </c>
      <c r="AE1664" s="13">
        <v>1</v>
      </c>
      <c r="AF1664" s="13">
        <v>3</v>
      </c>
      <c r="AG1664" s="8">
        <v>4</v>
      </c>
      <c r="AH1664" s="8">
        <v>1</v>
      </c>
      <c r="AI1664" s="8">
        <v>0</v>
      </c>
      <c r="AJ1664" s="8">
        <v>1.5</v>
      </c>
      <c r="AK1664" s="13">
        <v>0</v>
      </c>
      <c r="AL1664" s="13">
        <v>0</v>
      </c>
      <c r="AM1664" s="13">
        <v>0</v>
      </c>
      <c r="AN1664" s="13">
        <v>2.5</v>
      </c>
      <c r="AO1664" s="13">
        <v>5000</v>
      </c>
      <c r="AP1664" s="13">
        <v>2</v>
      </c>
      <c r="AQ1664" s="13">
        <v>0</v>
      </c>
      <c r="AR1664" s="8">
        <v>0</v>
      </c>
      <c r="AS1664" s="13">
        <v>0</v>
      </c>
      <c r="AT1664" s="17" t="s">
        <v>400</v>
      </c>
      <c r="AU1664" s="13" t="s">
        <v>351</v>
      </c>
      <c r="AV1664" s="16">
        <v>10000007</v>
      </c>
      <c r="AW1664" s="16">
        <v>70404002</v>
      </c>
      <c r="AX1664" s="14" t="s">
        <v>162</v>
      </c>
      <c r="AY1664" s="13" t="s">
        <v>2106</v>
      </c>
      <c r="AZ1664" s="15">
        <v>0</v>
      </c>
      <c r="BA1664" s="15">
        <v>0</v>
      </c>
      <c r="BB1664" s="36" t="s">
        <v>2107</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70404003</v>
      </c>
      <c r="D1665" s="14" t="s">
        <v>512</v>
      </c>
      <c r="E1665" s="13">
        <v>1</v>
      </c>
      <c r="F1665" s="13">
        <v>60010300</v>
      </c>
      <c r="G1665" s="16">
        <v>0</v>
      </c>
      <c r="H1665" s="15">
        <v>0</v>
      </c>
      <c r="I1665" s="16">
        <v>1</v>
      </c>
      <c r="J1665" s="16">
        <v>0</v>
      </c>
      <c r="K1665" s="16">
        <v>0</v>
      </c>
      <c r="L1665" s="13">
        <v>0</v>
      </c>
      <c r="M1665" s="13">
        <v>0</v>
      </c>
      <c r="N1665" s="13">
        <v>2</v>
      </c>
      <c r="O1665" s="13">
        <v>2</v>
      </c>
      <c r="P1665" s="13">
        <v>0.5</v>
      </c>
      <c r="Q1665" s="13">
        <v>1</v>
      </c>
      <c r="R1665" s="8">
        <v>0</v>
      </c>
      <c r="S1665" s="13">
        <v>0</v>
      </c>
      <c r="T1665" s="13">
        <v>1</v>
      </c>
      <c r="U1665" s="13">
        <v>2</v>
      </c>
      <c r="V1665" s="13">
        <v>0</v>
      </c>
      <c r="W1665" s="13">
        <v>0</v>
      </c>
      <c r="X1665" s="13">
        <v>0</v>
      </c>
      <c r="Y1665" s="13">
        <v>0</v>
      </c>
      <c r="Z1665" s="13">
        <v>0</v>
      </c>
      <c r="AA1665" s="13">
        <v>0</v>
      </c>
      <c r="AB1665" s="13">
        <v>0</v>
      </c>
      <c r="AC1665" s="13">
        <v>0</v>
      </c>
      <c r="AD1665" s="13">
        <v>99999</v>
      </c>
      <c r="AE1665" s="13">
        <v>0</v>
      </c>
      <c r="AF1665" s="13">
        <v>0</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7" t="s">
        <v>216</v>
      </c>
      <c r="AU1665" s="13" t="s">
        <v>358</v>
      </c>
      <c r="AV1665" s="16">
        <v>0</v>
      </c>
      <c r="AW1665" s="16">
        <v>0</v>
      </c>
      <c r="AX1665" s="14" t="s">
        <v>346</v>
      </c>
      <c r="AY1665" s="13" t="s">
        <v>2108</v>
      </c>
      <c r="AZ1665" s="15">
        <v>0</v>
      </c>
      <c r="BA1665" s="15">
        <v>0</v>
      </c>
      <c r="BB1665" s="36" t="s">
        <v>556</v>
      </c>
      <c r="BC1665" s="13">
        <v>0</v>
      </c>
      <c r="BD1665" s="13">
        <v>0</v>
      </c>
      <c r="BE1665" s="13">
        <v>0</v>
      </c>
      <c r="BF1665" s="13">
        <v>0</v>
      </c>
      <c r="BG1665" s="13">
        <v>0</v>
      </c>
      <c r="BH1665" s="13">
        <v>0</v>
      </c>
      <c r="BI1665" s="11">
        <v>0</v>
      </c>
      <c r="BJ1665" s="8">
        <v>0</v>
      </c>
      <c r="BK1665" s="8">
        <v>0</v>
      </c>
      <c r="BL1665" s="8">
        <v>0</v>
      </c>
      <c r="BM1665" s="8">
        <v>0</v>
      </c>
      <c r="BN1665" s="8">
        <v>0</v>
      </c>
      <c r="BO1665" s="8">
        <v>0</v>
      </c>
      <c r="BP1665" s="8">
        <v>0</v>
      </c>
      <c r="BQ1665" s="43">
        <v>0</v>
      </c>
    </row>
    <row r="1666" spans="3:69" ht="20.100000000000001" customHeight="1">
      <c r="C1666" s="16">
        <v>70404004</v>
      </c>
      <c r="D1666" s="17" t="s">
        <v>354</v>
      </c>
      <c r="E1666" s="16">
        <v>1</v>
      </c>
      <c r="F1666" s="16">
        <v>60010500</v>
      </c>
      <c r="G1666" s="16">
        <v>0</v>
      </c>
      <c r="H1666" s="15">
        <v>0</v>
      </c>
      <c r="I1666" s="16">
        <v>1</v>
      </c>
      <c r="J1666" s="16">
        <v>0</v>
      </c>
      <c r="K1666" s="16">
        <v>0</v>
      </c>
      <c r="L1666" s="16">
        <v>0</v>
      </c>
      <c r="M1666" s="16">
        <v>0</v>
      </c>
      <c r="N1666" s="13">
        <v>2</v>
      </c>
      <c r="O1666" s="16">
        <v>2</v>
      </c>
      <c r="P1666" s="16">
        <v>0.6</v>
      </c>
      <c r="Q1666" s="16">
        <v>0</v>
      </c>
      <c r="R1666" s="8">
        <v>0</v>
      </c>
      <c r="S1666" s="15">
        <v>0</v>
      </c>
      <c r="T1666" s="13">
        <v>1</v>
      </c>
      <c r="U1666" s="16">
        <v>2</v>
      </c>
      <c r="V1666" s="16">
        <v>0</v>
      </c>
      <c r="W1666" s="16">
        <v>0</v>
      </c>
      <c r="X1666" s="16">
        <v>0</v>
      </c>
      <c r="Y1666" s="16">
        <v>0</v>
      </c>
      <c r="Z1666" s="16">
        <v>0</v>
      </c>
      <c r="AA1666" s="16">
        <v>0</v>
      </c>
      <c r="AB1666" s="13">
        <v>0</v>
      </c>
      <c r="AC1666" s="16">
        <v>0</v>
      </c>
      <c r="AD1666" s="16">
        <v>20</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90401004</v>
      </c>
      <c r="AS1666" s="16" t="s">
        <v>160</v>
      </c>
      <c r="AT1666" s="17" t="s">
        <v>160</v>
      </c>
      <c r="AU1666" s="16" t="s">
        <v>249</v>
      </c>
      <c r="AV1666" s="16">
        <v>0</v>
      </c>
      <c r="AW1666" s="16">
        <v>40000003</v>
      </c>
      <c r="AX1666" s="17" t="s">
        <v>162</v>
      </c>
      <c r="AY1666" s="17" t="s">
        <v>160</v>
      </c>
      <c r="AZ1666" s="15">
        <v>0</v>
      </c>
      <c r="BA1666" s="15">
        <v>0</v>
      </c>
      <c r="BB1666" s="73" t="s">
        <v>547</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70404005</v>
      </c>
      <c r="D1667" s="17" t="s">
        <v>371</v>
      </c>
      <c r="E1667" s="16">
        <v>1</v>
      </c>
      <c r="F1667" s="16">
        <v>60010500</v>
      </c>
      <c r="G1667" s="16">
        <v>0</v>
      </c>
      <c r="H1667" s="15">
        <v>0</v>
      </c>
      <c r="I1667" s="16">
        <v>1</v>
      </c>
      <c r="J1667" s="16">
        <v>0</v>
      </c>
      <c r="K1667" s="16">
        <v>0</v>
      </c>
      <c r="L1667" s="16">
        <v>0</v>
      </c>
      <c r="M1667" s="16">
        <v>0</v>
      </c>
      <c r="N1667" s="13">
        <v>2</v>
      </c>
      <c r="O1667" s="16">
        <v>2</v>
      </c>
      <c r="P1667" s="16">
        <v>0.3</v>
      </c>
      <c r="Q1667" s="16">
        <v>0</v>
      </c>
      <c r="R1667" s="8">
        <v>0</v>
      </c>
      <c r="S1667" s="15">
        <v>0</v>
      </c>
      <c r="T1667" s="13">
        <v>1</v>
      </c>
      <c r="U1667" s="16">
        <v>2</v>
      </c>
      <c r="V1667" s="16">
        <v>0</v>
      </c>
      <c r="W1667" s="16">
        <v>0</v>
      </c>
      <c r="X1667" s="16">
        <v>0</v>
      </c>
      <c r="Y1667" s="16">
        <v>0</v>
      </c>
      <c r="Z1667" s="16">
        <v>0</v>
      </c>
      <c r="AA1667" s="16">
        <v>0</v>
      </c>
      <c r="AB1667" s="13">
        <v>0</v>
      </c>
      <c r="AC1667" s="16">
        <v>0</v>
      </c>
      <c r="AD1667" s="13">
        <v>15</v>
      </c>
      <c r="AE1667" s="16">
        <v>0</v>
      </c>
      <c r="AF1667" s="16">
        <v>0</v>
      </c>
      <c r="AG1667" s="8">
        <v>2</v>
      </c>
      <c r="AH1667" s="8">
        <v>0</v>
      </c>
      <c r="AI1667" s="8">
        <v>0</v>
      </c>
      <c r="AJ1667" s="8">
        <v>0</v>
      </c>
      <c r="AK1667" s="16">
        <v>0</v>
      </c>
      <c r="AL1667" s="16">
        <v>0</v>
      </c>
      <c r="AM1667" s="16">
        <v>0</v>
      </c>
      <c r="AN1667" s="16">
        <v>0</v>
      </c>
      <c r="AO1667" s="16">
        <v>1000</v>
      </c>
      <c r="AP1667" s="16">
        <v>0</v>
      </c>
      <c r="AQ1667" s="16">
        <v>0</v>
      </c>
      <c r="AR1667" s="8">
        <v>90402005</v>
      </c>
      <c r="AS1667" s="16" t="s">
        <v>160</v>
      </c>
      <c r="AT1667" s="17" t="s">
        <v>161</v>
      </c>
      <c r="AU1667" s="16" t="s">
        <v>249</v>
      </c>
      <c r="AV1667" s="16">
        <v>0</v>
      </c>
      <c r="AW1667" s="16">
        <v>0</v>
      </c>
      <c r="AX1667" s="17" t="s">
        <v>162</v>
      </c>
      <c r="AY1667" s="17" t="s">
        <v>160</v>
      </c>
      <c r="AZ1667" s="15">
        <v>0</v>
      </c>
      <c r="BA1667" s="15">
        <v>0</v>
      </c>
      <c r="BB1667" s="73" t="s">
        <v>491</v>
      </c>
      <c r="BC1667" s="16">
        <v>0</v>
      </c>
      <c r="BD1667" s="13">
        <v>0</v>
      </c>
      <c r="BE1667" s="16">
        <v>0</v>
      </c>
      <c r="BF1667" s="16">
        <v>0</v>
      </c>
      <c r="BG1667" s="16">
        <v>0</v>
      </c>
      <c r="BH1667" s="16">
        <v>0</v>
      </c>
      <c r="BI1667" s="11">
        <v>0</v>
      </c>
      <c r="BJ1667" s="8">
        <v>0</v>
      </c>
      <c r="BK1667" s="8">
        <v>0</v>
      </c>
      <c r="BL1667" s="8">
        <v>0</v>
      </c>
      <c r="BM1667" s="8">
        <v>0</v>
      </c>
      <c r="BN1667" s="8">
        <v>0</v>
      </c>
      <c r="BO1667" s="8">
        <v>0</v>
      </c>
      <c r="BP1667" s="8">
        <v>0</v>
      </c>
      <c r="BQ1667" s="43">
        <v>0</v>
      </c>
    </row>
    <row r="1668" spans="3:69" ht="20.100000000000001" customHeight="1">
      <c r="C1668" s="16">
        <v>70404006</v>
      </c>
      <c r="D1668" s="14" t="s">
        <v>871</v>
      </c>
      <c r="E1668" s="13">
        <v>2</v>
      </c>
      <c r="F1668" s="13">
        <v>61012301</v>
      </c>
      <c r="G1668" s="13">
        <v>0</v>
      </c>
      <c r="H1668" s="15">
        <v>0</v>
      </c>
      <c r="I1668" s="16">
        <v>1</v>
      </c>
      <c r="J1668" s="16">
        <v>0</v>
      </c>
      <c r="K1668" s="16">
        <v>0</v>
      </c>
      <c r="L1668" s="13">
        <v>0</v>
      </c>
      <c r="M1668" s="13">
        <v>0</v>
      </c>
      <c r="N1668" s="13">
        <v>2</v>
      </c>
      <c r="O1668" s="13">
        <v>1</v>
      </c>
      <c r="P1668" s="13">
        <v>0.5</v>
      </c>
      <c r="Q1668" s="13">
        <v>0</v>
      </c>
      <c r="R1668" s="8">
        <v>0</v>
      </c>
      <c r="S1668" s="13">
        <v>0</v>
      </c>
      <c r="T1668" s="13">
        <v>1</v>
      </c>
      <c r="U1668" s="13">
        <v>2</v>
      </c>
      <c r="V1668" s="13">
        <v>0</v>
      </c>
      <c r="W1668" s="13">
        <v>3</v>
      </c>
      <c r="X1668" s="13">
        <v>0</v>
      </c>
      <c r="Y1668" s="13">
        <v>1</v>
      </c>
      <c r="Z1668" s="13">
        <v>0</v>
      </c>
      <c r="AA1668" s="13">
        <v>0</v>
      </c>
      <c r="AB1668" s="13">
        <v>0</v>
      </c>
      <c r="AC1668" s="13">
        <v>0</v>
      </c>
      <c r="AD1668" s="13">
        <v>12</v>
      </c>
      <c r="AE1668" s="13">
        <v>2</v>
      </c>
      <c r="AF1668" s="13" t="s">
        <v>169</v>
      </c>
      <c r="AG1668" s="8">
        <v>0</v>
      </c>
      <c r="AH1668" s="8">
        <v>2</v>
      </c>
      <c r="AI1668" s="8">
        <v>0</v>
      </c>
      <c r="AJ1668" s="8">
        <v>1.5</v>
      </c>
      <c r="AK1668" s="13">
        <v>0</v>
      </c>
      <c r="AL1668" s="13">
        <v>0</v>
      </c>
      <c r="AM1668" s="13">
        <v>0</v>
      </c>
      <c r="AN1668" s="13">
        <v>1.5</v>
      </c>
      <c r="AO1668" s="13">
        <v>1200</v>
      </c>
      <c r="AP1668" s="13">
        <v>1</v>
      </c>
      <c r="AQ1668" s="13">
        <v>30</v>
      </c>
      <c r="AR1668" s="8">
        <v>0</v>
      </c>
      <c r="AS1668" s="13" t="s">
        <v>160</v>
      </c>
      <c r="AT1668" s="14" t="s">
        <v>199</v>
      </c>
      <c r="AU1668" s="13" t="s">
        <v>171</v>
      </c>
      <c r="AV1668" s="16">
        <v>10000011</v>
      </c>
      <c r="AW1668" s="16">
        <v>70404001</v>
      </c>
      <c r="AX1668" s="14" t="s">
        <v>172</v>
      </c>
      <c r="AY1668" s="13">
        <v>0</v>
      </c>
      <c r="AZ1668" s="15">
        <v>0</v>
      </c>
      <c r="BA1668" s="15">
        <v>0</v>
      </c>
      <c r="BB1668" s="36" t="s">
        <v>2109</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70405001</v>
      </c>
      <c r="D1669" s="14" t="s">
        <v>390</v>
      </c>
      <c r="E1669" s="13">
        <v>1</v>
      </c>
      <c r="F1669" s="13">
        <v>60010300</v>
      </c>
      <c r="G1669" s="16">
        <v>0</v>
      </c>
      <c r="H1669" s="15">
        <v>0</v>
      </c>
      <c r="I1669" s="16">
        <v>1</v>
      </c>
      <c r="J1669" s="16">
        <v>0</v>
      </c>
      <c r="K1669" s="16">
        <v>0</v>
      </c>
      <c r="L1669" s="13">
        <v>0</v>
      </c>
      <c r="M1669" s="13">
        <v>0</v>
      </c>
      <c r="N1669" s="13">
        <v>2</v>
      </c>
      <c r="O1669" s="13">
        <v>2</v>
      </c>
      <c r="P1669" s="13">
        <v>0.8</v>
      </c>
      <c r="Q1669" s="13">
        <v>0</v>
      </c>
      <c r="R1669" s="8">
        <v>0</v>
      </c>
      <c r="S1669" s="13">
        <v>0</v>
      </c>
      <c r="T1669" s="13">
        <v>1</v>
      </c>
      <c r="U1669" s="13">
        <v>2</v>
      </c>
      <c r="V1669" s="13">
        <v>0</v>
      </c>
      <c r="W1669" s="13">
        <v>0</v>
      </c>
      <c r="X1669" s="13">
        <v>0</v>
      </c>
      <c r="Y1669" s="13">
        <v>0</v>
      </c>
      <c r="Z1669" s="13">
        <v>0</v>
      </c>
      <c r="AA1669" s="13">
        <v>0</v>
      </c>
      <c r="AB1669" s="13">
        <v>0</v>
      </c>
      <c r="AC1669" s="13">
        <v>0</v>
      </c>
      <c r="AD1669" s="13">
        <v>30</v>
      </c>
      <c r="AE1669" s="13">
        <v>0</v>
      </c>
      <c r="AF1669" s="13">
        <v>0</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7" t="s">
        <v>161</v>
      </c>
      <c r="AU1669" s="13" t="s">
        <v>358</v>
      </c>
      <c r="AV1669" s="16">
        <v>0</v>
      </c>
      <c r="AW1669" s="16">
        <v>0</v>
      </c>
      <c r="AX1669" s="14" t="s">
        <v>346</v>
      </c>
      <c r="AY1669" s="13" t="s">
        <v>540</v>
      </c>
      <c r="AZ1669" s="15">
        <v>0</v>
      </c>
      <c r="BA1669" s="15">
        <v>0</v>
      </c>
      <c r="BB1669" s="36" t="s">
        <v>2110</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19.5" customHeight="1">
      <c r="C1670" s="16">
        <v>70405002</v>
      </c>
      <c r="D1670" s="14" t="s">
        <v>699</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3</v>
      </c>
      <c r="X1670" s="13">
        <v>0</v>
      </c>
      <c r="Y1670" s="13">
        <v>1</v>
      </c>
      <c r="Z1670" s="13">
        <v>0</v>
      </c>
      <c r="AA1670" s="13">
        <v>0</v>
      </c>
      <c r="AB1670" s="13">
        <v>0</v>
      </c>
      <c r="AC1670" s="13">
        <v>0</v>
      </c>
      <c r="AD1670" s="13">
        <v>15</v>
      </c>
      <c r="AE1670" s="13">
        <v>1</v>
      </c>
      <c r="AF1670" s="13" t="s">
        <v>394</v>
      </c>
      <c r="AG1670" s="8">
        <v>0</v>
      </c>
      <c r="AH1670" s="8">
        <v>1</v>
      </c>
      <c r="AI1670" s="8">
        <v>0</v>
      </c>
      <c r="AJ1670" s="8">
        <v>3</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70405001</v>
      </c>
      <c r="AX1670" s="14" t="s">
        <v>162</v>
      </c>
      <c r="AY1670" s="13">
        <v>0</v>
      </c>
      <c r="AZ1670" s="15">
        <v>0</v>
      </c>
      <c r="BA1670" s="15">
        <v>0</v>
      </c>
      <c r="BB1670" s="36" t="s">
        <v>700</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70405003</v>
      </c>
      <c r="D1671" s="14" t="s">
        <v>2050</v>
      </c>
      <c r="E1671" s="16">
        <v>1</v>
      </c>
      <c r="F1671" s="13">
        <v>60010100</v>
      </c>
      <c r="G1671" s="16">
        <v>0</v>
      </c>
      <c r="H1671" s="15">
        <v>0</v>
      </c>
      <c r="I1671" s="16">
        <v>1</v>
      </c>
      <c r="J1671" s="16">
        <v>0</v>
      </c>
      <c r="K1671" s="16">
        <v>0</v>
      </c>
      <c r="L1671" s="13">
        <v>0</v>
      </c>
      <c r="M1671" s="13">
        <v>0</v>
      </c>
      <c r="N1671" s="13">
        <v>2</v>
      </c>
      <c r="O1671" s="13">
        <v>1</v>
      </c>
      <c r="P1671" s="13">
        <v>0.3</v>
      </c>
      <c r="Q1671" s="13">
        <v>0</v>
      </c>
      <c r="R1671" s="8">
        <v>0</v>
      </c>
      <c r="S1671" s="13">
        <v>0</v>
      </c>
      <c r="T1671" s="13">
        <v>1</v>
      </c>
      <c r="U1671" s="13">
        <v>2</v>
      </c>
      <c r="V1671" s="13">
        <v>0</v>
      </c>
      <c r="W1671" s="13">
        <v>2.5</v>
      </c>
      <c r="X1671" s="13">
        <v>0</v>
      </c>
      <c r="Y1671" s="13">
        <v>1</v>
      </c>
      <c r="Z1671" s="13">
        <v>0</v>
      </c>
      <c r="AA1671" s="13">
        <v>0</v>
      </c>
      <c r="AB1671" s="13">
        <v>0</v>
      </c>
      <c r="AC1671" s="13">
        <v>0</v>
      </c>
      <c r="AD1671" s="13">
        <v>15</v>
      </c>
      <c r="AE1671" s="13">
        <v>1</v>
      </c>
      <c r="AF1671" s="13">
        <v>3</v>
      </c>
      <c r="AG1671" s="8">
        <v>4</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70405002</v>
      </c>
      <c r="AX1671" s="14" t="s">
        <v>162</v>
      </c>
      <c r="AY1671" s="13" t="s">
        <v>2111</v>
      </c>
      <c r="AZ1671" s="15">
        <v>0</v>
      </c>
      <c r="BA1671" s="15">
        <v>0</v>
      </c>
      <c r="BB1671" s="36" t="s">
        <v>827</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70405004</v>
      </c>
      <c r="D1672" s="14" t="s">
        <v>707</v>
      </c>
      <c r="E1672" s="16">
        <v>1</v>
      </c>
      <c r="F1672" s="13">
        <v>60010100</v>
      </c>
      <c r="G1672" s="16">
        <v>0</v>
      </c>
      <c r="H1672" s="15">
        <v>0</v>
      </c>
      <c r="I1672" s="16">
        <v>1</v>
      </c>
      <c r="J1672" s="16">
        <v>0</v>
      </c>
      <c r="K1672" s="16">
        <v>0</v>
      </c>
      <c r="L1672" s="13">
        <v>0</v>
      </c>
      <c r="M1672" s="13">
        <v>0</v>
      </c>
      <c r="N1672" s="13">
        <v>2</v>
      </c>
      <c r="O1672" s="13">
        <v>1</v>
      </c>
      <c r="P1672" s="13">
        <v>1</v>
      </c>
      <c r="Q1672" s="13">
        <v>0</v>
      </c>
      <c r="R1672" s="8">
        <v>0</v>
      </c>
      <c r="S1672" s="13">
        <v>0</v>
      </c>
      <c r="T1672" s="13">
        <v>1</v>
      </c>
      <c r="U1672" s="13">
        <v>2</v>
      </c>
      <c r="V1672" s="13">
        <v>0</v>
      </c>
      <c r="W1672" s="13">
        <v>3</v>
      </c>
      <c r="X1672" s="13">
        <v>0</v>
      </c>
      <c r="Y1672" s="13">
        <v>1</v>
      </c>
      <c r="Z1672" s="13">
        <v>0</v>
      </c>
      <c r="AA1672" s="13">
        <v>0</v>
      </c>
      <c r="AB1672" s="13">
        <v>0</v>
      </c>
      <c r="AC1672" s="13">
        <v>0</v>
      </c>
      <c r="AD1672" s="13">
        <v>6</v>
      </c>
      <c r="AE1672" s="13">
        <v>1</v>
      </c>
      <c r="AF1672" s="13">
        <v>3</v>
      </c>
      <c r="AG1672" s="8">
        <v>6</v>
      </c>
      <c r="AH1672" s="8">
        <v>1</v>
      </c>
      <c r="AI1672" s="8">
        <v>0</v>
      </c>
      <c r="AJ1672" s="8">
        <v>1.5</v>
      </c>
      <c r="AK1672" s="13">
        <v>0</v>
      </c>
      <c r="AL1672" s="13">
        <v>0</v>
      </c>
      <c r="AM1672" s="13">
        <v>0</v>
      </c>
      <c r="AN1672" s="13">
        <v>2.5</v>
      </c>
      <c r="AO1672" s="13">
        <v>5000</v>
      </c>
      <c r="AP1672" s="13">
        <v>2</v>
      </c>
      <c r="AQ1672" s="13">
        <v>0</v>
      </c>
      <c r="AR1672" s="8">
        <v>0</v>
      </c>
      <c r="AS1672" s="13">
        <v>80001030</v>
      </c>
      <c r="AT1672" s="17" t="s">
        <v>199</v>
      </c>
      <c r="AU1672" s="13" t="s">
        <v>351</v>
      </c>
      <c r="AV1672" s="16">
        <v>10000007</v>
      </c>
      <c r="AW1672" s="16">
        <v>70405003</v>
      </c>
      <c r="AX1672" s="14" t="s">
        <v>162</v>
      </c>
      <c r="AY1672" s="13" t="s">
        <v>2112</v>
      </c>
      <c r="AZ1672" s="15">
        <v>0</v>
      </c>
      <c r="BA1672" s="15">
        <v>0</v>
      </c>
      <c r="BB1672" s="36" t="s">
        <v>2069</v>
      </c>
      <c r="BC1672" s="13">
        <v>0</v>
      </c>
      <c r="BD1672" s="13">
        <v>0</v>
      </c>
      <c r="BE1672" s="13">
        <v>0</v>
      </c>
      <c r="BF1672" s="13">
        <v>0</v>
      </c>
      <c r="BG1672" s="13">
        <v>0</v>
      </c>
      <c r="BH1672" s="13">
        <v>0</v>
      </c>
      <c r="BI1672" s="11">
        <v>0</v>
      </c>
      <c r="BJ1672" s="8">
        <v>0</v>
      </c>
      <c r="BK1672" s="8">
        <v>0</v>
      </c>
      <c r="BL1672" s="8">
        <v>0</v>
      </c>
      <c r="BM1672" s="8">
        <v>0</v>
      </c>
      <c r="BN1672" s="8">
        <v>0</v>
      </c>
      <c r="BO1672" s="8">
        <v>0</v>
      </c>
      <c r="BP1672" s="8">
        <v>0</v>
      </c>
      <c r="BQ1672" s="43">
        <v>0</v>
      </c>
    </row>
    <row r="1673" spans="3:69" ht="20.100000000000001" customHeight="1">
      <c r="C1673" s="16">
        <v>70405005</v>
      </c>
      <c r="D1673" s="17" t="s">
        <v>371</v>
      </c>
      <c r="E1673" s="16">
        <v>1</v>
      </c>
      <c r="F1673" s="16">
        <v>60010500</v>
      </c>
      <c r="G1673" s="16">
        <v>0</v>
      </c>
      <c r="H1673" s="15">
        <v>0</v>
      </c>
      <c r="I1673" s="16">
        <v>1</v>
      </c>
      <c r="J1673" s="16">
        <v>0</v>
      </c>
      <c r="K1673" s="16">
        <v>0</v>
      </c>
      <c r="L1673" s="16">
        <v>0</v>
      </c>
      <c r="M1673" s="16">
        <v>0</v>
      </c>
      <c r="N1673" s="13">
        <v>2</v>
      </c>
      <c r="O1673" s="16">
        <v>2</v>
      </c>
      <c r="P1673" s="16">
        <v>0.3</v>
      </c>
      <c r="Q1673" s="16">
        <v>0</v>
      </c>
      <c r="R1673" s="8">
        <v>0</v>
      </c>
      <c r="S1673" s="15">
        <v>0</v>
      </c>
      <c r="T1673" s="13">
        <v>1</v>
      </c>
      <c r="U1673" s="16">
        <v>2</v>
      </c>
      <c r="V1673" s="16">
        <v>0</v>
      </c>
      <c r="W1673" s="16">
        <v>0</v>
      </c>
      <c r="X1673" s="16">
        <v>0</v>
      </c>
      <c r="Y1673" s="16">
        <v>0</v>
      </c>
      <c r="Z1673" s="16">
        <v>0</v>
      </c>
      <c r="AA1673" s="16">
        <v>0</v>
      </c>
      <c r="AB1673" s="13">
        <v>0</v>
      </c>
      <c r="AC1673" s="16">
        <v>0</v>
      </c>
      <c r="AD1673" s="13">
        <v>15</v>
      </c>
      <c r="AE1673" s="16">
        <v>0</v>
      </c>
      <c r="AF1673" s="16">
        <v>0</v>
      </c>
      <c r="AG1673" s="8">
        <v>2</v>
      </c>
      <c r="AH1673" s="8">
        <v>0</v>
      </c>
      <c r="AI1673" s="8">
        <v>0</v>
      </c>
      <c r="AJ1673" s="8">
        <v>0</v>
      </c>
      <c r="AK1673" s="16">
        <v>0</v>
      </c>
      <c r="AL1673" s="16">
        <v>0</v>
      </c>
      <c r="AM1673" s="16">
        <v>0</v>
      </c>
      <c r="AN1673" s="16">
        <v>0</v>
      </c>
      <c r="AO1673" s="16">
        <v>1000</v>
      </c>
      <c r="AP1673" s="16">
        <v>0</v>
      </c>
      <c r="AQ1673" s="16">
        <v>0</v>
      </c>
      <c r="AR1673" s="8">
        <v>90402005</v>
      </c>
      <c r="AS1673" s="16" t="s">
        <v>160</v>
      </c>
      <c r="AT1673" s="17" t="s">
        <v>161</v>
      </c>
      <c r="AU1673" s="16" t="s">
        <v>249</v>
      </c>
      <c r="AV1673" s="16">
        <v>0</v>
      </c>
      <c r="AW1673" s="16">
        <v>0</v>
      </c>
      <c r="AX1673" s="17" t="s">
        <v>162</v>
      </c>
      <c r="AY1673" s="17" t="s">
        <v>160</v>
      </c>
      <c r="AZ1673" s="15">
        <v>0</v>
      </c>
      <c r="BA1673" s="15">
        <v>0</v>
      </c>
      <c r="BB1673" s="73" t="s">
        <v>547</v>
      </c>
      <c r="BC1673" s="16">
        <v>0</v>
      </c>
      <c r="BD1673" s="13">
        <v>0</v>
      </c>
      <c r="BE1673" s="16">
        <v>0</v>
      </c>
      <c r="BF1673" s="16">
        <v>0</v>
      </c>
      <c r="BG1673" s="16">
        <v>0</v>
      </c>
      <c r="BH1673" s="16">
        <v>0</v>
      </c>
      <c r="BI1673" s="11">
        <v>0</v>
      </c>
      <c r="BJ1673" s="8">
        <v>0</v>
      </c>
      <c r="BK1673" s="8">
        <v>0</v>
      </c>
      <c r="BL1673" s="8">
        <v>0</v>
      </c>
      <c r="BM1673" s="8">
        <v>0</v>
      </c>
      <c r="BN1673" s="8">
        <v>0</v>
      </c>
      <c r="BO1673" s="8">
        <v>0</v>
      </c>
      <c r="BP1673" s="8">
        <v>0</v>
      </c>
      <c r="BQ1673" s="43">
        <v>0</v>
      </c>
    </row>
    <row r="1674" spans="3:69" ht="20.100000000000001" customHeight="1">
      <c r="C1674" s="16">
        <v>70405006</v>
      </c>
      <c r="D1674" s="14" t="s">
        <v>487</v>
      </c>
      <c r="E1674" s="16">
        <v>1</v>
      </c>
      <c r="F1674" s="13">
        <v>60010300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3</v>
      </c>
      <c r="X1674" s="13">
        <v>350</v>
      </c>
      <c r="Y1674" s="13">
        <v>0</v>
      </c>
      <c r="Z1674" s="13">
        <v>0</v>
      </c>
      <c r="AA1674" s="13">
        <v>0</v>
      </c>
      <c r="AB1674" s="13">
        <v>0</v>
      </c>
      <c r="AC1674" s="13">
        <v>0</v>
      </c>
      <c r="AD1674" s="13">
        <v>9</v>
      </c>
      <c r="AE1674" s="13">
        <v>2</v>
      </c>
      <c r="AF1674" s="13" t="s">
        <v>169</v>
      </c>
      <c r="AG1674" s="8">
        <v>0</v>
      </c>
      <c r="AH1674" s="8">
        <v>2</v>
      </c>
      <c r="AI1674" s="8">
        <v>0</v>
      </c>
      <c r="AJ1674" s="8">
        <v>1.5</v>
      </c>
      <c r="AK1674" s="13">
        <v>0</v>
      </c>
      <c r="AL1674" s="13">
        <v>0</v>
      </c>
      <c r="AM1674" s="13">
        <v>0</v>
      </c>
      <c r="AN1674" s="13">
        <v>1</v>
      </c>
      <c r="AO1674" s="13">
        <v>3000</v>
      </c>
      <c r="AP1674" s="13">
        <v>0.5</v>
      </c>
      <c r="AQ1674" s="13">
        <v>0</v>
      </c>
      <c r="AR1674" s="8">
        <v>0</v>
      </c>
      <c r="AS1674" s="13" t="s">
        <v>549</v>
      </c>
      <c r="AT1674" s="14" t="s">
        <v>400</v>
      </c>
      <c r="AU1674" s="13" t="s">
        <v>358</v>
      </c>
      <c r="AV1674" s="16">
        <v>10000007</v>
      </c>
      <c r="AW1674" s="16">
        <v>70403002</v>
      </c>
      <c r="AX1674" s="14" t="s">
        <v>162</v>
      </c>
      <c r="AY1674" s="13">
        <v>0</v>
      </c>
      <c r="AZ1674" s="15">
        <v>0</v>
      </c>
      <c r="BA1674" s="15">
        <v>0</v>
      </c>
      <c r="BB1674" s="36" t="s">
        <v>488</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19.5" customHeight="1">
      <c r="C1675" s="16">
        <v>70405007</v>
      </c>
      <c r="D1675" s="14" t="s">
        <v>2113</v>
      </c>
      <c r="E1675" s="16">
        <v>1</v>
      </c>
      <c r="F1675" s="13">
        <v>60010100</v>
      </c>
      <c r="G1675" s="16">
        <v>0</v>
      </c>
      <c r="H1675" s="15">
        <v>0</v>
      </c>
      <c r="I1675" s="16">
        <v>1</v>
      </c>
      <c r="J1675" s="16">
        <v>0</v>
      </c>
      <c r="K1675" s="16">
        <v>0</v>
      </c>
      <c r="L1675" s="13">
        <v>0</v>
      </c>
      <c r="M1675" s="13">
        <v>0</v>
      </c>
      <c r="N1675" s="13">
        <v>2</v>
      </c>
      <c r="O1675" s="13">
        <v>1</v>
      </c>
      <c r="P1675" s="13">
        <v>0.3</v>
      </c>
      <c r="Q1675" s="13">
        <v>0</v>
      </c>
      <c r="R1675" s="8">
        <v>0</v>
      </c>
      <c r="S1675" s="13">
        <v>0</v>
      </c>
      <c r="T1675" s="13">
        <v>1</v>
      </c>
      <c r="U1675" s="13">
        <v>2</v>
      </c>
      <c r="V1675" s="13">
        <v>0</v>
      </c>
      <c r="W1675" s="13">
        <v>2</v>
      </c>
      <c r="X1675" s="13">
        <v>0</v>
      </c>
      <c r="Y1675" s="13">
        <v>1</v>
      </c>
      <c r="Z1675" s="13">
        <v>0</v>
      </c>
      <c r="AA1675" s="13">
        <v>0</v>
      </c>
      <c r="AB1675" s="13">
        <v>0</v>
      </c>
      <c r="AC1675" s="13">
        <v>0</v>
      </c>
      <c r="AD1675" s="13">
        <v>20</v>
      </c>
      <c r="AE1675" s="13">
        <v>1</v>
      </c>
      <c r="AF1675" s="13" t="s">
        <v>554</v>
      </c>
      <c r="AG1675" s="8">
        <v>1</v>
      </c>
      <c r="AH1675" s="8">
        <v>0</v>
      </c>
      <c r="AI1675" s="8">
        <v>0</v>
      </c>
      <c r="AJ1675" s="8">
        <v>0</v>
      </c>
      <c r="AK1675" s="13">
        <v>0</v>
      </c>
      <c r="AL1675" s="13">
        <v>0</v>
      </c>
      <c r="AM1675" s="13">
        <v>0</v>
      </c>
      <c r="AN1675" s="13">
        <v>0.5</v>
      </c>
      <c r="AO1675" s="13">
        <v>999999</v>
      </c>
      <c r="AP1675" s="13">
        <v>2</v>
      </c>
      <c r="AQ1675" s="13">
        <v>0</v>
      </c>
      <c r="AR1675" s="8">
        <v>0</v>
      </c>
      <c r="AS1675" s="13" t="s">
        <v>549</v>
      </c>
      <c r="AT1675" s="17" t="s">
        <v>216</v>
      </c>
      <c r="AU1675" s="13" t="s">
        <v>351</v>
      </c>
      <c r="AV1675" s="16">
        <v>10000007</v>
      </c>
      <c r="AW1675" s="16">
        <v>70405007</v>
      </c>
      <c r="AX1675" s="17" t="s">
        <v>232</v>
      </c>
      <c r="AY1675" s="17" t="s">
        <v>262</v>
      </c>
      <c r="AZ1675" s="15">
        <v>0</v>
      </c>
      <c r="BA1675" s="15">
        <v>0</v>
      </c>
      <c r="BB1675" s="36" t="s">
        <v>2114</v>
      </c>
      <c r="BC1675" s="13">
        <v>0</v>
      </c>
      <c r="BD1675" s="13">
        <v>0</v>
      </c>
      <c r="BE1675" s="13">
        <v>0</v>
      </c>
      <c r="BF1675" s="13">
        <v>0</v>
      </c>
      <c r="BG1675" s="13">
        <v>0</v>
      </c>
      <c r="BH1675" s="13">
        <v>0</v>
      </c>
      <c r="BI1675" s="11">
        <v>0</v>
      </c>
      <c r="BJ1675" s="8">
        <v>0</v>
      </c>
      <c r="BK1675" s="8">
        <v>0</v>
      </c>
      <c r="BL1675" s="8">
        <v>0</v>
      </c>
      <c r="BM1675" s="8">
        <v>0</v>
      </c>
      <c r="BN1675" s="8">
        <v>0</v>
      </c>
      <c r="BO1675" s="8">
        <v>0</v>
      </c>
      <c r="BP1675" s="8">
        <v>0</v>
      </c>
      <c r="BQ1675" s="43">
        <v>0</v>
      </c>
    </row>
    <row r="1676" spans="3:69" ht="20.100000000000001" customHeight="1">
      <c r="C1676" s="16">
        <v>70405008</v>
      </c>
      <c r="D1676" s="17" t="s">
        <v>354</v>
      </c>
      <c r="E1676" s="16">
        <v>1</v>
      </c>
      <c r="F1676" s="16">
        <v>60010500</v>
      </c>
      <c r="G1676" s="16">
        <v>0</v>
      </c>
      <c r="H1676" s="15">
        <v>0</v>
      </c>
      <c r="I1676" s="16">
        <v>1</v>
      </c>
      <c r="J1676" s="16">
        <v>0</v>
      </c>
      <c r="K1676" s="16">
        <v>0</v>
      </c>
      <c r="L1676" s="16">
        <v>0</v>
      </c>
      <c r="M1676" s="16">
        <v>0</v>
      </c>
      <c r="N1676" s="13">
        <v>2</v>
      </c>
      <c r="O1676" s="16">
        <v>2</v>
      </c>
      <c r="P1676" s="16">
        <v>0.6</v>
      </c>
      <c r="Q1676" s="16">
        <v>0</v>
      </c>
      <c r="R1676" s="8">
        <v>0</v>
      </c>
      <c r="S1676" s="15">
        <v>0</v>
      </c>
      <c r="T1676" s="13">
        <v>1</v>
      </c>
      <c r="U1676" s="16">
        <v>2</v>
      </c>
      <c r="V1676" s="16">
        <v>0</v>
      </c>
      <c r="W1676" s="16">
        <v>0</v>
      </c>
      <c r="X1676" s="16">
        <v>0</v>
      </c>
      <c r="Y1676" s="16">
        <v>0</v>
      </c>
      <c r="Z1676" s="16">
        <v>0</v>
      </c>
      <c r="AA1676" s="16">
        <v>0</v>
      </c>
      <c r="AB1676" s="13">
        <v>0</v>
      </c>
      <c r="AC1676" s="16">
        <v>0</v>
      </c>
      <c r="AD1676" s="16">
        <v>20</v>
      </c>
      <c r="AE1676" s="16">
        <v>0</v>
      </c>
      <c r="AF1676" s="16">
        <v>0</v>
      </c>
      <c r="AG1676" s="8">
        <v>2</v>
      </c>
      <c r="AH1676" s="8">
        <v>0</v>
      </c>
      <c r="AI1676" s="8">
        <v>0</v>
      </c>
      <c r="AJ1676" s="8">
        <v>0</v>
      </c>
      <c r="AK1676" s="16">
        <v>0</v>
      </c>
      <c r="AL1676" s="16">
        <v>0</v>
      </c>
      <c r="AM1676" s="16">
        <v>0</v>
      </c>
      <c r="AN1676" s="16">
        <v>0</v>
      </c>
      <c r="AO1676" s="16">
        <v>1000</v>
      </c>
      <c r="AP1676" s="16">
        <v>0</v>
      </c>
      <c r="AQ1676" s="16">
        <v>0</v>
      </c>
      <c r="AR1676" s="8">
        <v>90401004</v>
      </c>
      <c r="AS1676" s="16" t="s">
        <v>160</v>
      </c>
      <c r="AT1676" s="17" t="s">
        <v>161</v>
      </c>
      <c r="AU1676" s="16" t="s">
        <v>249</v>
      </c>
      <c r="AV1676" s="16">
        <v>0</v>
      </c>
      <c r="AW1676" s="16">
        <v>40000003</v>
      </c>
      <c r="AX1676" s="17" t="s">
        <v>162</v>
      </c>
      <c r="AY1676" s="17" t="s">
        <v>160</v>
      </c>
      <c r="AZ1676" s="15">
        <v>0</v>
      </c>
      <c r="BA1676" s="15">
        <v>0</v>
      </c>
      <c r="BB1676" s="73" t="s">
        <v>556</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70405009</v>
      </c>
      <c r="D1677" s="17" t="s">
        <v>828</v>
      </c>
      <c r="E1677" s="16">
        <v>1</v>
      </c>
      <c r="F1677" s="16">
        <v>60010300</v>
      </c>
      <c r="G1677" s="16">
        <v>0</v>
      </c>
      <c r="H1677" s="15">
        <v>0</v>
      </c>
      <c r="I1677" s="16">
        <v>1</v>
      </c>
      <c r="J1677" s="16">
        <v>0</v>
      </c>
      <c r="K1677" s="16">
        <v>0</v>
      </c>
      <c r="L1677" s="16">
        <v>0</v>
      </c>
      <c r="M1677" s="16">
        <v>0</v>
      </c>
      <c r="N1677" s="13">
        <v>2</v>
      </c>
      <c r="O1677" s="16">
        <v>2</v>
      </c>
      <c r="P1677" s="16">
        <v>0.8</v>
      </c>
      <c r="Q1677" s="16">
        <v>0</v>
      </c>
      <c r="R1677" s="8">
        <v>0</v>
      </c>
      <c r="S1677" s="15">
        <v>0</v>
      </c>
      <c r="T1677" s="13">
        <v>1</v>
      </c>
      <c r="U1677" s="16">
        <v>2</v>
      </c>
      <c r="V1677" s="16">
        <v>0</v>
      </c>
      <c r="W1677" s="16">
        <v>5</v>
      </c>
      <c r="X1677" s="16">
        <v>0</v>
      </c>
      <c r="Y1677" s="16">
        <v>0</v>
      </c>
      <c r="Z1677" s="16">
        <v>0</v>
      </c>
      <c r="AA1677" s="16">
        <v>0</v>
      </c>
      <c r="AB1677" s="13">
        <v>0</v>
      </c>
      <c r="AC1677" s="16">
        <v>0</v>
      </c>
      <c r="AD1677" s="16">
        <v>30</v>
      </c>
      <c r="AE1677" s="16">
        <v>1</v>
      </c>
      <c r="AF1677" s="16">
        <v>1</v>
      </c>
      <c r="AG1677" s="8">
        <v>2</v>
      </c>
      <c r="AH1677" s="8">
        <v>2</v>
      </c>
      <c r="AI1677" s="8">
        <v>0</v>
      </c>
      <c r="AJ1677" s="8">
        <v>1.5</v>
      </c>
      <c r="AK1677" s="16">
        <v>0</v>
      </c>
      <c r="AL1677" s="16">
        <v>0</v>
      </c>
      <c r="AM1677" s="16">
        <v>0</v>
      </c>
      <c r="AN1677" s="16">
        <v>1</v>
      </c>
      <c r="AO1677" s="16">
        <v>30000</v>
      </c>
      <c r="AP1677" s="16">
        <v>0</v>
      </c>
      <c r="AQ1677" s="16">
        <v>4</v>
      </c>
      <c r="AR1677" s="8">
        <v>0</v>
      </c>
      <c r="AS1677" s="16" t="s">
        <v>160</v>
      </c>
      <c r="AT1677" s="17" t="s">
        <v>161</v>
      </c>
      <c r="AU1677" s="16" t="s">
        <v>358</v>
      </c>
      <c r="AV1677" s="16">
        <v>10003002</v>
      </c>
      <c r="AW1677" s="16">
        <v>70405007</v>
      </c>
      <c r="AX1677" s="17" t="s">
        <v>382</v>
      </c>
      <c r="AY1677" s="17">
        <v>0</v>
      </c>
      <c r="AZ1677" s="15">
        <v>0</v>
      </c>
      <c r="BA1677" s="15">
        <v>0</v>
      </c>
      <c r="BB1677" s="73" t="s">
        <v>558</v>
      </c>
      <c r="BC1677" s="16">
        <v>0</v>
      </c>
      <c r="BD1677" s="13">
        <v>0</v>
      </c>
      <c r="BE1677" s="16">
        <v>0</v>
      </c>
      <c r="BF1677" s="16">
        <v>0</v>
      </c>
      <c r="BG1677" s="16">
        <v>0</v>
      </c>
      <c r="BH1677" s="16">
        <v>0</v>
      </c>
      <c r="BI1677" s="11">
        <v>0</v>
      </c>
      <c r="BJ1677" s="8">
        <v>0</v>
      </c>
      <c r="BK1677" s="8">
        <v>0</v>
      </c>
      <c r="BL1677" s="8">
        <v>0</v>
      </c>
      <c r="BM1677" s="8">
        <v>0</v>
      </c>
      <c r="BN1677" s="8">
        <v>0</v>
      </c>
      <c r="BO1677" s="8">
        <v>0</v>
      </c>
      <c r="BP1677" s="8">
        <v>0</v>
      </c>
      <c r="BQ1677" s="43">
        <v>0</v>
      </c>
    </row>
    <row r="1678" spans="3:69" ht="19.5" customHeight="1">
      <c r="C1678" s="16">
        <v>70501001</v>
      </c>
      <c r="D1678" s="14" t="s">
        <v>390</v>
      </c>
      <c r="E1678" s="13">
        <v>1</v>
      </c>
      <c r="F1678" s="13">
        <v>60010300</v>
      </c>
      <c r="G1678" s="16">
        <v>0</v>
      </c>
      <c r="H1678" s="15">
        <v>0</v>
      </c>
      <c r="I1678" s="16">
        <v>1</v>
      </c>
      <c r="J1678" s="16">
        <v>0</v>
      </c>
      <c r="K1678" s="16">
        <v>0</v>
      </c>
      <c r="L1678" s="13">
        <v>0</v>
      </c>
      <c r="M1678" s="13">
        <v>0</v>
      </c>
      <c r="N1678" s="13">
        <v>2</v>
      </c>
      <c r="O1678" s="13">
        <v>2</v>
      </c>
      <c r="P1678" s="13">
        <v>0.8</v>
      </c>
      <c r="Q1678" s="13">
        <v>0</v>
      </c>
      <c r="R1678" s="8">
        <v>0</v>
      </c>
      <c r="S1678" s="13">
        <v>0</v>
      </c>
      <c r="T1678" s="13">
        <v>1</v>
      </c>
      <c r="U1678" s="13">
        <v>2</v>
      </c>
      <c r="V1678" s="13">
        <v>0</v>
      </c>
      <c r="W1678" s="13">
        <v>0</v>
      </c>
      <c r="X1678" s="13">
        <v>0</v>
      </c>
      <c r="Y1678" s="13">
        <v>0</v>
      </c>
      <c r="Z1678" s="13">
        <v>0</v>
      </c>
      <c r="AA1678" s="13">
        <v>0</v>
      </c>
      <c r="AB1678" s="13">
        <v>0</v>
      </c>
      <c r="AC1678" s="13">
        <v>0</v>
      </c>
      <c r="AD1678" s="13">
        <v>15</v>
      </c>
      <c r="AE1678" s="13">
        <v>0</v>
      </c>
      <c r="AF1678" s="13">
        <v>0</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7" t="s">
        <v>161</v>
      </c>
      <c r="AU1678" s="13" t="s">
        <v>358</v>
      </c>
      <c r="AV1678" s="16">
        <v>0</v>
      </c>
      <c r="AW1678" s="16">
        <v>0</v>
      </c>
      <c r="AX1678" s="14" t="s">
        <v>346</v>
      </c>
      <c r="AY1678" s="13" t="s">
        <v>2115</v>
      </c>
      <c r="AZ1678" s="15">
        <v>0</v>
      </c>
      <c r="BA1678" s="15">
        <v>0</v>
      </c>
      <c r="BB1678" s="36" t="s">
        <v>2110</v>
      </c>
      <c r="BC1678" s="13">
        <v>0</v>
      </c>
      <c r="BD1678" s="13">
        <v>0</v>
      </c>
      <c r="BE1678" s="13">
        <v>0</v>
      </c>
      <c r="BF1678" s="13">
        <v>0</v>
      </c>
      <c r="BG1678" s="13">
        <v>0</v>
      </c>
      <c r="BH1678" s="13">
        <v>0</v>
      </c>
      <c r="BI1678" s="11">
        <v>0</v>
      </c>
      <c r="BJ1678" s="8">
        <v>0</v>
      </c>
      <c r="BK1678" s="8">
        <v>0</v>
      </c>
      <c r="BL1678" s="8">
        <v>0</v>
      </c>
      <c r="BM1678" s="8">
        <v>0</v>
      </c>
      <c r="BN1678" s="8">
        <v>0</v>
      </c>
      <c r="BO1678" s="8">
        <v>0</v>
      </c>
      <c r="BP1678" s="8">
        <v>0</v>
      </c>
      <c r="BQ1678" s="43">
        <v>0</v>
      </c>
    </row>
    <row r="1679" spans="3:69" ht="20.100000000000001" customHeight="1">
      <c r="C1679" s="16">
        <v>70501002</v>
      </c>
      <c r="D1679" s="17" t="s">
        <v>485</v>
      </c>
      <c r="E1679" s="16">
        <v>1</v>
      </c>
      <c r="F1679" s="16">
        <v>60010500</v>
      </c>
      <c r="G1679" s="16">
        <v>0</v>
      </c>
      <c r="H1679" s="15">
        <v>0</v>
      </c>
      <c r="I1679" s="16">
        <v>1</v>
      </c>
      <c r="J1679" s="16">
        <v>0</v>
      </c>
      <c r="K1679" s="16">
        <v>0</v>
      </c>
      <c r="L1679" s="16">
        <v>0</v>
      </c>
      <c r="M1679" s="16">
        <v>0</v>
      </c>
      <c r="N1679" s="13">
        <v>2</v>
      </c>
      <c r="O1679" s="16">
        <v>1</v>
      </c>
      <c r="P1679" s="16">
        <v>0.05</v>
      </c>
      <c r="Q1679" s="16">
        <v>0</v>
      </c>
      <c r="R1679" s="8">
        <v>0</v>
      </c>
      <c r="S1679" s="15">
        <v>0</v>
      </c>
      <c r="T1679" s="13">
        <v>1</v>
      </c>
      <c r="U1679" s="16">
        <v>1</v>
      </c>
      <c r="V1679" s="16">
        <v>0</v>
      </c>
      <c r="W1679" s="16">
        <v>2</v>
      </c>
      <c r="X1679" s="16">
        <v>0</v>
      </c>
      <c r="Y1679" s="16">
        <v>0</v>
      </c>
      <c r="Z1679" s="16">
        <v>0</v>
      </c>
      <c r="AA1679" s="16">
        <v>0</v>
      </c>
      <c r="AB1679" s="13">
        <v>0</v>
      </c>
      <c r="AC1679" s="16">
        <v>0</v>
      </c>
      <c r="AD1679" s="16">
        <v>10</v>
      </c>
      <c r="AE1679" s="16">
        <v>0</v>
      </c>
      <c r="AF1679" s="16">
        <v>0</v>
      </c>
      <c r="AG1679" s="8">
        <v>7</v>
      </c>
      <c r="AH1679" s="8">
        <v>0</v>
      </c>
      <c r="AI1679" s="8">
        <v>0</v>
      </c>
      <c r="AJ1679" s="8">
        <v>0</v>
      </c>
      <c r="AK1679" s="16">
        <v>0</v>
      </c>
      <c r="AL1679" s="16">
        <v>0</v>
      </c>
      <c r="AM1679" s="16">
        <v>0</v>
      </c>
      <c r="AN1679" s="16">
        <v>0</v>
      </c>
      <c r="AO1679" s="16">
        <v>1000</v>
      </c>
      <c r="AP1679" s="16">
        <v>0.5</v>
      </c>
      <c r="AQ1679" s="16">
        <v>0</v>
      </c>
      <c r="AR1679" s="8">
        <v>0</v>
      </c>
      <c r="AS1679" s="16" t="s">
        <v>428</v>
      </c>
      <c r="AT1679" s="17" t="s">
        <v>483</v>
      </c>
      <c r="AU1679" s="16">
        <v>0</v>
      </c>
      <c r="AV1679" s="16">
        <v>10007001</v>
      </c>
      <c r="AW1679" s="16">
        <v>0</v>
      </c>
      <c r="AX1679" s="17" t="s">
        <v>162</v>
      </c>
      <c r="AY1679" s="17" t="s">
        <v>160</v>
      </c>
      <c r="AZ1679" s="15">
        <v>0</v>
      </c>
      <c r="BA1679" s="15">
        <v>0</v>
      </c>
      <c r="BB1679" s="73" t="s">
        <v>486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70501003</v>
      </c>
      <c r="D1680" s="17" t="s">
        <v>354</v>
      </c>
      <c r="E1680" s="16">
        <v>1</v>
      </c>
      <c r="F1680" s="16">
        <v>60010500</v>
      </c>
      <c r="G1680" s="16">
        <v>0</v>
      </c>
      <c r="H1680" s="15">
        <v>0</v>
      </c>
      <c r="I1680" s="16">
        <v>1</v>
      </c>
      <c r="J1680" s="16">
        <v>0</v>
      </c>
      <c r="K1680" s="16">
        <v>0</v>
      </c>
      <c r="L1680" s="16">
        <v>0</v>
      </c>
      <c r="M1680" s="16">
        <v>0</v>
      </c>
      <c r="N1680" s="13">
        <v>2</v>
      </c>
      <c r="O1680" s="16">
        <v>2</v>
      </c>
      <c r="P1680" s="16">
        <v>0.6</v>
      </c>
      <c r="Q1680" s="16">
        <v>0</v>
      </c>
      <c r="R1680" s="8">
        <v>0</v>
      </c>
      <c r="S1680" s="15">
        <v>0</v>
      </c>
      <c r="T1680" s="13">
        <v>1</v>
      </c>
      <c r="U1680" s="16">
        <v>2</v>
      </c>
      <c r="V1680" s="16">
        <v>0</v>
      </c>
      <c r="W1680" s="16">
        <v>0</v>
      </c>
      <c r="X1680" s="16">
        <v>0</v>
      </c>
      <c r="Y1680" s="16">
        <v>0</v>
      </c>
      <c r="Z1680" s="16">
        <v>0</v>
      </c>
      <c r="AA1680" s="16">
        <v>0</v>
      </c>
      <c r="AB1680" s="13">
        <v>0</v>
      </c>
      <c r="AC1680" s="16">
        <v>0</v>
      </c>
      <c r="AD1680" s="16">
        <v>20</v>
      </c>
      <c r="AE1680" s="16">
        <v>0</v>
      </c>
      <c r="AF1680" s="16">
        <v>0</v>
      </c>
      <c r="AG1680" s="8">
        <v>2</v>
      </c>
      <c r="AH1680" s="8">
        <v>0</v>
      </c>
      <c r="AI1680" s="8">
        <v>0</v>
      </c>
      <c r="AJ1680" s="8">
        <v>0</v>
      </c>
      <c r="AK1680" s="16">
        <v>0</v>
      </c>
      <c r="AL1680" s="16">
        <v>0</v>
      </c>
      <c r="AM1680" s="16">
        <v>0</v>
      </c>
      <c r="AN1680" s="16">
        <v>0</v>
      </c>
      <c r="AO1680" s="16">
        <v>1000</v>
      </c>
      <c r="AP1680" s="16">
        <v>0</v>
      </c>
      <c r="AQ1680" s="16">
        <v>0</v>
      </c>
      <c r="AR1680" s="8">
        <v>90401004</v>
      </c>
      <c r="AS1680" s="16" t="s">
        <v>160</v>
      </c>
      <c r="AT1680" s="17" t="s">
        <v>160</v>
      </c>
      <c r="AU1680" s="16" t="s">
        <v>249</v>
      </c>
      <c r="AV1680" s="16">
        <v>0</v>
      </c>
      <c r="AW1680" s="16">
        <v>40000003</v>
      </c>
      <c r="AX1680" s="17" t="s">
        <v>162</v>
      </c>
      <c r="AY1680" s="17" t="s">
        <v>160</v>
      </c>
      <c r="AZ1680" s="15">
        <v>0</v>
      </c>
      <c r="BA1680" s="15">
        <v>0</v>
      </c>
      <c r="BB1680" s="73" t="s">
        <v>556</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70501004</v>
      </c>
      <c r="D1681" s="17" t="s">
        <v>492</v>
      </c>
      <c r="E1681" s="16">
        <v>1</v>
      </c>
      <c r="F1681" s="16">
        <v>60010500</v>
      </c>
      <c r="G1681" s="16">
        <v>0</v>
      </c>
      <c r="H1681" s="15">
        <v>0</v>
      </c>
      <c r="I1681" s="16">
        <v>1</v>
      </c>
      <c r="J1681" s="16">
        <v>0</v>
      </c>
      <c r="K1681" s="16">
        <v>0</v>
      </c>
      <c r="L1681" s="16">
        <v>0</v>
      </c>
      <c r="M1681" s="16">
        <v>0</v>
      </c>
      <c r="N1681" s="13">
        <v>2</v>
      </c>
      <c r="O1681" s="16">
        <v>2</v>
      </c>
      <c r="P1681" s="16">
        <v>0.3</v>
      </c>
      <c r="Q1681" s="16">
        <v>0</v>
      </c>
      <c r="R1681" s="8">
        <v>0</v>
      </c>
      <c r="S1681" s="15">
        <v>0</v>
      </c>
      <c r="T1681" s="13">
        <v>1</v>
      </c>
      <c r="U1681" s="16">
        <v>2</v>
      </c>
      <c r="V1681" s="16">
        <v>0</v>
      </c>
      <c r="W1681" s="16">
        <v>0</v>
      </c>
      <c r="X1681" s="16">
        <v>0</v>
      </c>
      <c r="Y1681" s="16">
        <v>0</v>
      </c>
      <c r="Z1681" s="16">
        <v>0</v>
      </c>
      <c r="AA1681" s="16">
        <v>0</v>
      </c>
      <c r="AB1681" s="13">
        <v>0</v>
      </c>
      <c r="AC1681" s="16">
        <v>0</v>
      </c>
      <c r="AD1681" s="13">
        <v>15</v>
      </c>
      <c r="AE1681" s="16">
        <v>0</v>
      </c>
      <c r="AF1681" s="16">
        <v>0</v>
      </c>
      <c r="AG1681" s="8">
        <v>2</v>
      </c>
      <c r="AH1681" s="8">
        <v>0</v>
      </c>
      <c r="AI1681" s="8">
        <v>0</v>
      </c>
      <c r="AJ1681" s="8">
        <v>0</v>
      </c>
      <c r="AK1681" s="16">
        <v>0</v>
      </c>
      <c r="AL1681" s="16">
        <v>0</v>
      </c>
      <c r="AM1681" s="16">
        <v>0</v>
      </c>
      <c r="AN1681" s="16">
        <v>0</v>
      </c>
      <c r="AO1681" s="16">
        <v>1000</v>
      </c>
      <c r="AP1681" s="16">
        <v>0</v>
      </c>
      <c r="AQ1681" s="16">
        <v>0</v>
      </c>
      <c r="AR1681" s="8">
        <v>90304001</v>
      </c>
      <c r="AS1681" s="16" t="s">
        <v>160</v>
      </c>
      <c r="AT1681" s="17" t="s">
        <v>216</v>
      </c>
      <c r="AU1681" s="16" t="s">
        <v>249</v>
      </c>
      <c r="AV1681" s="16">
        <v>0</v>
      </c>
      <c r="AW1681" s="16">
        <v>0</v>
      </c>
      <c r="AX1681" s="17" t="s">
        <v>162</v>
      </c>
      <c r="AY1681" s="17" t="s">
        <v>160</v>
      </c>
      <c r="AZ1681" s="15">
        <v>0</v>
      </c>
      <c r="BA1681" s="15">
        <v>0</v>
      </c>
      <c r="BB1681" s="73" t="s">
        <v>2116</v>
      </c>
      <c r="BC1681" s="16">
        <v>0</v>
      </c>
      <c r="BD1681" s="13">
        <v>0</v>
      </c>
      <c r="BE1681" s="16">
        <v>0</v>
      </c>
      <c r="BF1681" s="16">
        <v>0</v>
      </c>
      <c r="BG1681" s="16">
        <v>0</v>
      </c>
      <c r="BH1681" s="16">
        <v>0</v>
      </c>
      <c r="BI1681" s="11">
        <v>0</v>
      </c>
      <c r="BJ1681" s="8">
        <v>0</v>
      </c>
      <c r="BK1681" s="8">
        <v>0</v>
      </c>
      <c r="BL1681" s="8">
        <v>0</v>
      </c>
      <c r="BM1681" s="8">
        <v>0</v>
      </c>
      <c r="BN1681" s="8">
        <v>0</v>
      </c>
      <c r="BO1681" s="8">
        <v>0</v>
      </c>
      <c r="BP1681" s="8">
        <v>0</v>
      </c>
      <c r="BQ1681" s="43">
        <v>0</v>
      </c>
    </row>
    <row r="1682" spans="3:69" ht="20.100000000000001" customHeight="1">
      <c r="C1682" s="16">
        <v>70501005</v>
      </c>
      <c r="D1682" s="14" t="s">
        <v>2093</v>
      </c>
      <c r="E1682" s="16">
        <v>1</v>
      </c>
      <c r="F1682" s="13">
        <v>60010300</v>
      </c>
      <c r="G1682" s="16">
        <v>0</v>
      </c>
      <c r="H1682" s="15">
        <v>0</v>
      </c>
      <c r="I1682" s="16">
        <v>1</v>
      </c>
      <c r="J1682" s="16">
        <v>0</v>
      </c>
      <c r="K1682" s="16">
        <v>0</v>
      </c>
      <c r="L1682" s="13">
        <v>0</v>
      </c>
      <c r="M1682" s="13">
        <v>0</v>
      </c>
      <c r="N1682" s="13">
        <v>2</v>
      </c>
      <c r="O1682" s="13">
        <v>1</v>
      </c>
      <c r="P1682" s="13">
        <v>0.3</v>
      </c>
      <c r="Q1682" s="13">
        <v>0</v>
      </c>
      <c r="R1682" s="8">
        <v>0</v>
      </c>
      <c r="S1682" s="13">
        <v>0</v>
      </c>
      <c r="T1682" s="13">
        <v>1</v>
      </c>
      <c r="U1682" s="13">
        <v>2</v>
      </c>
      <c r="V1682" s="13">
        <v>0</v>
      </c>
      <c r="W1682" s="13">
        <v>3</v>
      </c>
      <c r="X1682" s="13">
        <v>350</v>
      </c>
      <c r="Y1682" s="13">
        <v>0</v>
      </c>
      <c r="Z1682" s="13">
        <v>0</v>
      </c>
      <c r="AA1682" s="13">
        <v>0</v>
      </c>
      <c r="AB1682" s="13">
        <v>0</v>
      </c>
      <c r="AC1682" s="13">
        <v>0</v>
      </c>
      <c r="AD1682" s="13">
        <v>9</v>
      </c>
      <c r="AE1682" s="13">
        <v>2</v>
      </c>
      <c r="AF1682" s="13" t="s">
        <v>169</v>
      </c>
      <c r="AG1682" s="8">
        <v>0</v>
      </c>
      <c r="AH1682" s="8">
        <v>2</v>
      </c>
      <c r="AI1682" s="8">
        <v>0</v>
      </c>
      <c r="AJ1682" s="8">
        <v>1.5</v>
      </c>
      <c r="AK1682" s="13">
        <v>0</v>
      </c>
      <c r="AL1682" s="13">
        <v>0</v>
      </c>
      <c r="AM1682" s="13">
        <v>0</v>
      </c>
      <c r="AN1682" s="13">
        <v>1.5</v>
      </c>
      <c r="AO1682" s="13">
        <v>3000</v>
      </c>
      <c r="AP1682" s="13">
        <v>1</v>
      </c>
      <c r="AQ1682" s="13">
        <v>0</v>
      </c>
      <c r="AR1682" s="8">
        <v>0</v>
      </c>
      <c r="AS1682" s="13" t="s">
        <v>2094</v>
      </c>
      <c r="AT1682" s="17" t="s">
        <v>400</v>
      </c>
      <c r="AU1682" s="13" t="s">
        <v>358</v>
      </c>
      <c r="AV1682" s="16">
        <v>10000007</v>
      </c>
      <c r="AW1682" s="16">
        <v>70401006</v>
      </c>
      <c r="AX1682" s="14" t="s">
        <v>162</v>
      </c>
      <c r="AY1682" s="13">
        <v>0</v>
      </c>
      <c r="AZ1682" s="15">
        <v>0</v>
      </c>
      <c r="BA1682" s="15">
        <v>0</v>
      </c>
      <c r="BB1682" s="36" t="s">
        <v>2095</v>
      </c>
      <c r="BC1682" s="13">
        <v>0</v>
      </c>
      <c r="BD1682" s="13">
        <v>0</v>
      </c>
      <c r="BE1682" s="13">
        <v>0</v>
      </c>
      <c r="BF1682" s="13">
        <v>0</v>
      </c>
      <c r="BG1682" s="13">
        <v>0</v>
      </c>
      <c r="BH1682" s="13">
        <v>0</v>
      </c>
      <c r="BI1682" s="11">
        <v>0</v>
      </c>
      <c r="BJ1682" s="8">
        <v>0</v>
      </c>
      <c r="BK1682" s="8">
        <v>0</v>
      </c>
      <c r="BL1682" s="8">
        <v>0</v>
      </c>
      <c r="BM1682" s="8">
        <v>0</v>
      </c>
      <c r="BN1682" s="8">
        <v>0</v>
      </c>
      <c r="BO1682" s="8">
        <v>0</v>
      </c>
      <c r="BP1682" s="8">
        <v>0</v>
      </c>
      <c r="BQ1682" s="43">
        <v>0</v>
      </c>
    </row>
    <row r="1683" spans="3:69" ht="19.5" customHeight="1">
      <c r="C1683" s="16">
        <v>70501006</v>
      </c>
      <c r="D1683" s="17" t="s">
        <v>828</v>
      </c>
      <c r="E1683" s="16">
        <v>1</v>
      </c>
      <c r="F1683" s="16">
        <v>60010300</v>
      </c>
      <c r="G1683" s="16">
        <v>0</v>
      </c>
      <c r="H1683" s="15">
        <v>0</v>
      </c>
      <c r="I1683" s="16">
        <v>1</v>
      </c>
      <c r="J1683" s="16">
        <v>0</v>
      </c>
      <c r="K1683" s="16">
        <v>0</v>
      </c>
      <c r="L1683" s="16">
        <v>0</v>
      </c>
      <c r="M1683" s="16">
        <v>0</v>
      </c>
      <c r="N1683" s="13">
        <v>2</v>
      </c>
      <c r="O1683" s="16">
        <v>2</v>
      </c>
      <c r="P1683" s="16">
        <v>0.8</v>
      </c>
      <c r="Q1683" s="16">
        <v>0</v>
      </c>
      <c r="R1683" s="8">
        <v>0</v>
      </c>
      <c r="S1683" s="15">
        <v>0</v>
      </c>
      <c r="T1683" s="13">
        <v>1</v>
      </c>
      <c r="U1683" s="16">
        <v>2</v>
      </c>
      <c r="V1683" s="16">
        <v>0</v>
      </c>
      <c r="W1683" s="16">
        <v>5</v>
      </c>
      <c r="X1683" s="16">
        <v>0</v>
      </c>
      <c r="Y1683" s="16">
        <v>0</v>
      </c>
      <c r="Z1683" s="16">
        <v>0</v>
      </c>
      <c r="AA1683" s="16">
        <v>0</v>
      </c>
      <c r="AB1683" s="13">
        <v>0</v>
      </c>
      <c r="AC1683" s="16">
        <v>0</v>
      </c>
      <c r="AD1683" s="16">
        <v>30</v>
      </c>
      <c r="AE1683" s="16">
        <v>1</v>
      </c>
      <c r="AF1683" s="16">
        <v>1</v>
      </c>
      <c r="AG1683" s="8">
        <v>2</v>
      </c>
      <c r="AH1683" s="8">
        <v>2</v>
      </c>
      <c r="AI1683" s="8">
        <v>0</v>
      </c>
      <c r="AJ1683" s="8">
        <v>1.5</v>
      </c>
      <c r="AK1683" s="16">
        <v>0</v>
      </c>
      <c r="AL1683" s="16">
        <v>0</v>
      </c>
      <c r="AM1683" s="16">
        <v>0</v>
      </c>
      <c r="AN1683" s="16">
        <v>1</v>
      </c>
      <c r="AO1683" s="16">
        <v>30000</v>
      </c>
      <c r="AP1683" s="16">
        <v>0</v>
      </c>
      <c r="AQ1683" s="16">
        <v>4</v>
      </c>
      <c r="AR1683" s="8">
        <v>0</v>
      </c>
      <c r="AS1683" s="16" t="s">
        <v>160</v>
      </c>
      <c r="AT1683" s="17" t="s">
        <v>161</v>
      </c>
      <c r="AU1683" s="16" t="s">
        <v>358</v>
      </c>
      <c r="AV1683" s="16">
        <v>10003002</v>
      </c>
      <c r="AW1683" s="16">
        <v>70405007</v>
      </c>
      <c r="AX1683" s="17" t="s">
        <v>382</v>
      </c>
      <c r="AY1683" s="17">
        <v>0</v>
      </c>
      <c r="AZ1683" s="15">
        <v>0</v>
      </c>
      <c r="BA1683" s="15">
        <v>0</v>
      </c>
      <c r="BB1683" s="73" t="s">
        <v>558</v>
      </c>
      <c r="BC1683" s="16">
        <v>0</v>
      </c>
      <c r="BD1683" s="13">
        <v>0</v>
      </c>
      <c r="BE1683" s="16">
        <v>0</v>
      </c>
      <c r="BF1683" s="16">
        <v>0</v>
      </c>
      <c r="BG1683" s="16">
        <v>0</v>
      </c>
      <c r="BH1683" s="16">
        <v>0</v>
      </c>
      <c r="BI1683" s="11">
        <v>0</v>
      </c>
      <c r="BJ1683" s="8">
        <v>0</v>
      </c>
      <c r="BK1683" s="8">
        <v>0</v>
      </c>
      <c r="BL1683" s="8">
        <v>0</v>
      </c>
      <c r="BM1683" s="8">
        <v>0</v>
      </c>
      <c r="BN1683" s="8">
        <v>0</v>
      </c>
      <c r="BO1683" s="8">
        <v>0</v>
      </c>
      <c r="BP1683" s="8">
        <v>0</v>
      </c>
      <c r="BQ1683" s="43">
        <v>0</v>
      </c>
    </row>
    <row r="1684" spans="3:69" ht="19.5" customHeight="1">
      <c r="C1684" s="16">
        <v>70502001</v>
      </c>
      <c r="D1684" s="14" t="s">
        <v>393</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t="s">
        <v>394</v>
      </c>
      <c r="AG1684" s="8">
        <v>1</v>
      </c>
      <c r="AH1684" s="8">
        <v>1</v>
      </c>
      <c r="AI1684" s="8">
        <v>0</v>
      </c>
      <c r="AJ1684" s="8">
        <v>3</v>
      </c>
      <c r="AK1684" s="13">
        <v>0</v>
      </c>
      <c r="AL1684" s="13">
        <v>0</v>
      </c>
      <c r="AM1684" s="13">
        <v>0</v>
      </c>
      <c r="AN1684" s="13">
        <v>3</v>
      </c>
      <c r="AO1684" s="13">
        <v>5000</v>
      </c>
      <c r="AP1684" s="13">
        <v>2.5</v>
      </c>
      <c r="AQ1684" s="13">
        <v>0</v>
      </c>
      <c r="AR1684" s="8">
        <v>0</v>
      </c>
      <c r="AS1684" s="13" t="s">
        <v>160</v>
      </c>
      <c r="AT1684" s="17" t="s">
        <v>216</v>
      </c>
      <c r="AU1684" s="13" t="s">
        <v>351</v>
      </c>
      <c r="AV1684" s="16">
        <v>10000007</v>
      </c>
      <c r="AW1684" s="16">
        <v>70107001</v>
      </c>
      <c r="AX1684" s="14" t="s">
        <v>162</v>
      </c>
      <c r="AY1684" s="13">
        <v>0</v>
      </c>
      <c r="AZ1684" s="15">
        <v>0</v>
      </c>
      <c r="BA1684" s="15">
        <v>0</v>
      </c>
      <c r="BB1684" s="36" t="s">
        <v>395</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70502002</v>
      </c>
      <c r="D1685" s="14" t="s">
        <v>429</v>
      </c>
      <c r="E1685" s="16">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1</v>
      </c>
      <c r="Z1685" s="13">
        <v>0</v>
      </c>
      <c r="AA1685" s="13">
        <v>0</v>
      </c>
      <c r="AB1685" s="13">
        <v>0</v>
      </c>
      <c r="AC1685" s="13">
        <v>0</v>
      </c>
      <c r="AD1685" s="13">
        <v>12</v>
      </c>
      <c r="AE1685" s="13">
        <v>1</v>
      </c>
      <c r="AF1685" s="13">
        <v>3</v>
      </c>
      <c r="AG1685" s="8">
        <v>4</v>
      </c>
      <c r="AH1685" s="8">
        <v>1</v>
      </c>
      <c r="AI1685" s="8">
        <v>0</v>
      </c>
      <c r="AJ1685" s="8">
        <v>1.5</v>
      </c>
      <c r="AK1685" s="13">
        <v>0</v>
      </c>
      <c r="AL1685" s="13">
        <v>0</v>
      </c>
      <c r="AM1685" s="13">
        <v>0</v>
      </c>
      <c r="AN1685" s="13">
        <v>3</v>
      </c>
      <c r="AO1685" s="13">
        <v>5000</v>
      </c>
      <c r="AP1685" s="13">
        <v>3</v>
      </c>
      <c r="AQ1685" s="13">
        <v>0</v>
      </c>
      <c r="AR1685" s="8">
        <v>0</v>
      </c>
      <c r="AS1685" s="13" t="s">
        <v>160</v>
      </c>
      <c r="AT1685" s="17" t="s">
        <v>161</v>
      </c>
      <c r="AU1685" s="13" t="s">
        <v>351</v>
      </c>
      <c r="AV1685" s="16">
        <v>10000007</v>
      </c>
      <c r="AW1685" s="16">
        <v>70103003</v>
      </c>
      <c r="AX1685" s="14" t="s">
        <v>162</v>
      </c>
      <c r="AY1685" s="13" t="s">
        <v>2117</v>
      </c>
      <c r="AZ1685" s="15">
        <v>0</v>
      </c>
      <c r="BA1685" s="15">
        <v>0</v>
      </c>
      <c r="BB1685" s="36" t="s">
        <v>431</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70502003</v>
      </c>
      <c r="D1686" s="14" t="s">
        <v>432</v>
      </c>
      <c r="E1686" s="13">
        <v>1</v>
      </c>
      <c r="F1686" s="13">
        <v>60010100</v>
      </c>
      <c r="G1686" s="16">
        <v>0</v>
      </c>
      <c r="H1686" s="15">
        <v>0</v>
      </c>
      <c r="I1686" s="16">
        <v>1</v>
      </c>
      <c r="J1686" s="16">
        <v>0</v>
      </c>
      <c r="K1686" s="16">
        <v>0</v>
      </c>
      <c r="L1686" s="13">
        <v>0</v>
      </c>
      <c r="M1686" s="13">
        <v>0</v>
      </c>
      <c r="N1686" s="13">
        <v>2</v>
      </c>
      <c r="O1686" s="13">
        <v>1</v>
      </c>
      <c r="P1686" s="13">
        <v>0.3</v>
      </c>
      <c r="Q1686" s="13">
        <v>0</v>
      </c>
      <c r="R1686" s="8">
        <v>0</v>
      </c>
      <c r="S1686" s="13">
        <v>0</v>
      </c>
      <c r="T1686" s="13">
        <v>1</v>
      </c>
      <c r="U1686" s="13">
        <v>2</v>
      </c>
      <c r="V1686" s="13">
        <v>0</v>
      </c>
      <c r="W1686" s="13">
        <v>3</v>
      </c>
      <c r="X1686" s="13">
        <v>0</v>
      </c>
      <c r="Y1686" s="13">
        <v>0</v>
      </c>
      <c r="Z1686" s="13">
        <v>0</v>
      </c>
      <c r="AA1686" s="13">
        <v>0</v>
      </c>
      <c r="AB1686" s="13">
        <v>0</v>
      </c>
      <c r="AC1686" s="13">
        <v>0</v>
      </c>
      <c r="AD1686" s="13">
        <v>12</v>
      </c>
      <c r="AE1686" s="13">
        <v>1</v>
      </c>
      <c r="AF1686" s="13">
        <v>3</v>
      </c>
      <c r="AG1686" s="8">
        <v>6</v>
      </c>
      <c r="AH1686" s="8">
        <v>1</v>
      </c>
      <c r="AI1686" s="8">
        <v>0</v>
      </c>
      <c r="AJ1686" s="8">
        <v>1.5</v>
      </c>
      <c r="AK1686" s="13">
        <v>0</v>
      </c>
      <c r="AL1686" s="13">
        <v>0</v>
      </c>
      <c r="AM1686" s="13">
        <v>0</v>
      </c>
      <c r="AN1686" s="13">
        <v>3</v>
      </c>
      <c r="AO1686" s="13">
        <v>5000</v>
      </c>
      <c r="AP1686" s="13">
        <v>3</v>
      </c>
      <c r="AQ1686" s="13">
        <v>0</v>
      </c>
      <c r="AR1686" s="8">
        <v>0</v>
      </c>
      <c r="AS1686" s="13" t="s">
        <v>160</v>
      </c>
      <c r="AT1686" s="17" t="s">
        <v>199</v>
      </c>
      <c r="AU1686" s="13" t="s">
        <v>351</v>
      </c>
      <c r="AV1686" s="16">
        <v>10000007</v>
      </c>
      <c r="AW1686" s="16">
        <v>70103003</v>
      </c>
      <c r="AX1686" s="14" t="s">
        <v>162</v>
      </c>
      <c r="AY1686" s="13" t="s">
        <v>2118</v>
      </c>
      <c r="AZ1686" s="15">
        <v>0</v>
      </c>
      <c r="BA1686" s="15">
        <v>0</v>
      </c>
      <c r="BB1686" s="36" t="s">
        <v>434</v>
      </c>
      <c r="BC1686" s="13">
        <v>0</v>
      </c>
      <c r="BD1686" s="13">
        <v>0</v>
      </c>
      <c r="BE1686" s="13">
        <v>0</v>
      </c>
      <c r="BF1686" s="13">
        <v>0</v>
      </c>
      <c r="BG1686" s="13">
        <v>0</v>
      </c>
      <c r="BH1686" s="13">
        <v>0</v>
      </c>
      <c r="BI1686" s="11">
        <v>0</v>
      </c>
      <c r="BJ1686" s="8">
        <v>0</v>
      </c>
      <c r="BK1686" s="8">
        <v>0</v>
      </c>
      <c r="BL1686" s="8">
        <v>0</v>
      </c>
      <c r="BM1686" s="8">
        <v>0</v>
      </c>
      <c r="BN1686" s="8">
        <v>0</v>
      </c>
      <c r="BO1686" s="8">
        <v>0</v>
      </c>
      <c r="BP1686" s="8">
        <v>0</v>
      </c>
      <c r="BQ1686" s="43">
        <v>0</v>
      </c>
    </row>
    <row r="1687" spans="3:69" ht="20.100000000000001" customHeight="1">
      <c r="C1687" s="16">
        <v>70502004</v>
      </c>
      <c r="D1687" s="17" t="s">
        <v>435</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6">
        <v>20</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90102001</v>
      </c>
      <c r="AS1687" s="16" t="s">
        <v>160</v>
      </c>
      <c r="AT1687" s="17" t="s">
        <v>161</v>
      </c>
      <c r="AU1687" s="16" t="s">
        <v>249</v>
      </c>
      <c r="AV1687" s="16">
        <v>0</v>
      </c>
      <c r="AW1687" s="16">
        <v>40000003</v>
      </c>
      <c r="AX1687" s="17" t="s">
        <v>162</v>
      </c>
      <c r="AY1687" s="17" t="s">
        <v>160</v>
      </c>
      <c r="AZ1687" s="15">
        <v>0</v>
      </c>
      <c r="BA1687" s="15">
        <v>0</v>
      </c>
      <c r="BB1687" s="73" t="s">
        <v>436</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20.100000000000001" customHeight="1">
      <c r="C1688" s="16">
        <v>70502005</v>
      </c>
      <c r="D1688" s="17" t="s">
        <v>437</v>
      </c>
      <c r="E1688" s="16">
        <v>1</v>
      </c>
      <c r="F1688" s="16">
        <v>60010500</v>
      </c>
      <c r="G1688" s="16">
        <v>0</v>
      </c>
      <c r="H1688" s="15">
        <v>0</v>
      </c>
      <c r="I1688" s="16">
        <v>1</v>
      </c>
      <c r="J1688" s="16">
        <v>0</v>
      </c>
      <c r="K1688" s="16">
        <v>0</v>
      </c>
      <c r="L1688" s="16">
        <v>0</v>
      </c>
      <c r="M1688" s="16">
        <v>0</v>
      </c>
      <c r="N1688" s="13">
        <v>2</v>
      </c>
      <c r="O1688" s="16">
        <v>2</v>
      </c>
      <c r="P1688" s="16">
        <v>0.6</v>
      </c>
      <c r="Q1688" s="16">
        <v>0</v>
      </c>
      <c r="R1688" s="8">
        <v>0</v>
      </c>
      <c r="S1688" s="15">
        <v>0</v>
      </c>
      <c r="T1688" s="13">
        <v>1</v>
      </c>
      <c r="U1688" s="16">
        <v>2</v>
      </c>
      <c r="V1688" s="16">
        <v>0</v>
      </c>
      <c r="W1688" s="16">
        <v>0</v>
      </c>
      <c r="X1688" s="16">
        <v>0</v>
      </c>
      <c r="Y1688" s="16">
        <v>0</v>
      </c>
      <c r="Z1688" s="16">
        <v>0</v>
      </c>
      <c r="AA1688" s="16">
        <v>0</v>
      </c>
      <c r="AB1688" s="16">
        <v>0</v>
      </c>
      <c r="AC1688" s="16">
        <v>0</v>
      </c>
      <c r="AD1688" s="13">
        <v>99999</v>
      </c>
      <c r="AE1688" s="16">
        <v>0</v>
      </c>
      <c r="AF1688" s="16">
        <v>0</v>
      </c>
      <c r="AG1688" s="8">
        <v>2</v>
      </c>
      <c r="AH1688" s="8">
        <v>0</v>
      </c>
      <c r="AI1688" s="8">
        <v>0</v>
      </c>
      <c r="AJ1688" s="8">
        <v>0</v>
      </c>
      <c r="AK1688" s="16">
        <v>0</v>
      </c>
      <c r="AL1688" s="16">
        <v>0</v>
      </c>
      <c r="AM1688" s="16">
        <v>0</v>
      </c>
      <c r="AN1688" s="16">
        <v>0</v>
      </c>
      <c r="AO1688" s="16">
        <v>1000</v>
      </c>
      <c r="AP1688" s="16">
        <v>0</v>
      </c>
      <c r="AQ1688" s="16">
        <v>0</v>
      </c>
      <c r="AR1688" s="8">
        <v>90104002</v>
      </c>
      <c r="AS1688" s="16" t="s">
        <v>160</v>
      </c>
      <c r="AT1688" s="17" t="s">
        <v>161</v>
      </c>
      <c r="AU1688" s="16" t="s">
        <v>249</v>
      </c>
      <c r="AV1688" s="16">
        <v>0</v>
      </c>
      <c r="AW1688" s="16">
        <v>0</v>
      </c>
      <c r="AX1688" s="17" t="s">
        <v>162</v>
      </c>
      <c r="AY1688" s="17" t="s">
        <v>160</v>
      </c>
      <c r="AZ1688" s="15">
        <v>0</v>
      </c>
      <c r="BA1688" s="15">
        <v>0</v>
      </c>
      <c r="BB1688" s="73" t="s">
        <v>438</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19.5" customHeight="1">
      <c r="C1689" s="16">
        <v>70503001</v>
      </c>
      <c r="D1689" s="17" t="s">
        <v>494</v>
      </c>
      <c r="E1689" s="16">
        <v>1</v>
      </c>
      <c r="F1689" s="16">
        <v>60010300</v>
      </c>
      <c r="G1689" s="16">
        <v>0</v>
      </c>
      <c r="H1689" s="15">
        <v>0</v>
      </c>
      <c r="I1689" s="16">
        <v>1</v>
      </c>
      <c r="J1689" s="16">
        <v>0</v>
      </c>
      <c r="K1689" s="16">
        <v>0</v>
      </c>
      <c r="L1689" s="16">
        <v>0</v>
      </c>
      <c r="M1689" s="16">
        <v>0</v>
      </c>
      <c r="N1689" s="13">
        <v>2</v>
      </c>
      <c r="O1689" s="16">
        <v>0</v>
      </c>
      <c r="P1689" s="16">
        <v>0</v>
      </c>
      <c r="Q1689" s="16">
        <v>0</v>
      </c>
      <c r="R1689" s="8">
        <v>0</v>
      </c>
      <c r="S1689" s="15">
        <v>0</v>
      </c>
      <c r="T1689" s="13">
        <v>1</v>
      </c>
      <c r="U1689" s="16">
        <v>2</v>
      </c>
      <c r="V1689" s="16">
        <v>0</v>
      </c>
      <c r="W1689" s="16">
        <v>3</v>
      </c>
      <c r="X1689" s="16">
        <v>0</v>
      </c>
      <c r="Y1689" s="16">
        <v>0</v>
      </c>
      <c r="Z1689" s="16">
        <v>0</v>
      </c>
      <c r="AA1689" s="16">
        <v>0</v>
      </c>
      <c r="AB1689" s="13">
        <v>0</v>
      </c>
      <c r="AC1689" s="16">
        <v>0</v>
      </c>
      <c r="AD1689" s="16">
        <v>20</v>
      </c>
      <c r="AE1689" s="16">
        <v>1</v>
      </c>
      <c r="AF1689" s="16">
        <v>1</v>
      </c>
      <c r="AG1689" s="8">
        <v>2</v>
      </c>
      <c r="AH1689" s="8">
        <v>2</v>
      </c>
      <c r="AI1689" s="8">
        <v>0</v>
      </c>
      <c r="AJ1689" s="8">
        <v>1.5</v>
      </c>
      <c r="AK1689" s="16">
        <v>0</v>
      </c>
      <c r="AL1689" s="16">
        <v>0</v>
      </c>
      <c r="AM1689" s="16">
        <v>0</v>
      </c>
      <c r="AN1689" s="16">
        <v>1</v>
      </c>
      <c r="AO1689" s="16">
        <v>30000</v>
      </c>
      <c r="AP1689" s="16">
        <v>0</v>
      </c>
      <c r="AQ1689" s="16">
        <v>4</v>
      </c>
      <c r="AR1689" s="8">
        <v>0</v>
      </c>
      <c r="AS1689" s="13" t="s">
        <v>428</v>
      </c>
      <c r="AT1689" s="17" t="s">
        <v>161</v>
      </c>
      <c r="AU1689" s="16" t="s">
        <v>358</v>
      </c>
      <c r="AV1689" s="16">
        <v>10003002</v>
      </c>
      <c r="AW1689" s="16">
        <v>70106005</v>
      </c>
      <c r="AX1689" s="17" t="s">
        <v>382</v>
      </c>
      <c r="AY1689" s="17">
        <v>0</v>
      </c>
      <c r="AZ1689" s="15">
        <v>0</v>
      </c>
      <c r="BA1689" s="15">
        <v>0</v>
      </c>
      <c r="BB1689" s="73" t="s">
        <v>677</v>
      </c>
      <c r="BC1689" s="16">
        <v>0</v>
      </c>
      <c r="BD1689" s="13">
        <v>0</v>
      </c>
      <c r="BE1689" s="16">
        <v>0</v>
      </c>
      <c r="BF1689" s="16">
        <v>0</v>
      </c>
      <c r="BG1689" s="16">
        <v>0</v>
      </c>
      <c r="BH1689" s="16">
        <v>0</v>
      </c>
      <c r="BI1689" s="11">
        <v>0</v>
      </c>
      <c r="BJ1689" s="8">
        <v>0</v>
      </c>
      <c r="BK1689" s="8">
        <v>0</v>
      </c>
      <c r="BL1689" s="8">
        <v>0</v>
      </c>
      <c r="BM1689" s="8">
        <v>0</v>
      </c>
      <c r="BN1689" s="8">
        <v>0</v>
      </c>
      <c r="BO1689" s="8">
        <v>0</v>
      </c>
      <c r="BP1689" s="8">
        <v>0</v>
      </c>
      <c r="BQ1689" s="43">
        <v>0</v>
      </c>
    </row>
    <row r="1690" spans="3:69" ht="20.100000000000001" customHeight="1">
      <c r="C1690" s="16">
        <v>70503002</v>
      </c>
      <c r="D1690" s="14" t="s">
        <v>678</v>
      </c>
      <c r="E1690" s="16">
        <v>1</v>
      </c>
      <c r="F1690" s="13">
        <v>60010100</v>
      </c>
      <c r="G1690" s="16">
        <v>0</v>
      </c>
      <c r="H1690" s="15">
        <v>0</v>
      </c>
      <c r="I1690" s="16">
        <v>1</v>
      </c>
      <c r="J1690" s="16">
        <v>0</v>
      </c>
      <c r="K1690" s="16">
        <v>0</v>
      </c>
      <c r="L1690" s="13">
        <v>0</v>
      </c>
      <c r="M1690" s="13">
        <v>0</v>
      </c>
      <c r="N1690" s="13">
        <v>2</v>
      </c>
      <c r="O1690" s="13">
        <v>1</v>
      </c>
      <c r="P1690" s="13">
        <v>0.3</v>
      </c>
      <c r="Q1690" s="13">
        <v>0</v>
      </c>
      <c r="R1690" s="8">
        <v>0</v>
      </c>
      <c r="S1690" s="13">
        <v>0</v>
      </c>
      <c r="T1690" s="13">
        <v>1</v>
      </c>
      <c r="U1690" s="13">
        <v>2</v>
      </c>
      <c r="V1690" s="13">
        <v>0</v>
      </c>
      <c r="W1690" s="13">
        <v>2.5</v>
      </c>
      <c r="X1690" s="13">
        <v>0</v>
      </c>
      <c r="Y1690" s="13">
        <v>1</v>
      </c>
      <c r="Z1690" s="13">
        <v>0</v>
      </c>
      <c r="AA1690" s="13">
        <v>0</v>
      </c>
      <c r="AB1690" s="13">
        <v>0</v>
      </c>
      <c r="AC1690" s="13">
        <v>0</v>
      </c>
      <c r="AD1690" s="13">
        <v>12</v>
      </c>
      <c r="AE1690" s="13">
        <v>1</v>
      </c>
      <c r="AF1690" s="13">
        <v>3</v>
      </c>
      <c r="AG1690" s="8">
        <v>4</v>
      </c>
      <c r="AH1690" s="8">
        <v>1</v>
      </c>
      <c r="AI1690" s="8">
        <v>0</v>
      </c>
      <c r="AJ1690" s="8">
        <v>1.5</v>
      </c>
      <c r="AK1690" s="13">
        <v>0</v>
      </c>
      <c r="AL1690" s="13">
        <v>0</v>
      </c>
      <c r="AM1690" s="13">
        <v>0</v>
      </c>
      <c r="AN1690" s="13">
        <v>2.5</v>
      </c>
      <c r="AO1690" s="13">
        <v>5000</v>
      </c>
      <c r="AP1690" s="13">
        <v>2</v>
      </c>
      <c r="AQ1690" s="13">
        <v>0</v>
      </c>
      <c r="AR1690" s="8">
        <v>0</v>
      </c>
      <c r="AS1690" s="13">
        <v>0</v>
      </c>
      <c r="AT1690" s="17" t="s">
        <v>400</v>
      </c>
      <c r="AU1690" s="13" t="s">
        <v>351</v>
      </c>
      <c r="AV1690" s="16">
        <v>10000007</v>
      </c>
      <c r="AW1690" s="16">
        <v>70404002</v>
      </c>
      <c r="AX1690" s="14" t="s">
        <v>162</v>
      </c>
      <c r="AY1690" s="13" t="s">
        <v>2119</v>
      </c>
      <c r="AZ1690" s="15">
        <v>0</v>
      </c>
      <c r="BA1690" s="15">
        <v>0</v>
      </c>
      <c r="BB1690" s="36" t="s">
        <v>2107</v>
      </c>
      <c r="BC1690" s="13">
        <v>0</v>
      </c>
      <c r="BD1690" s="13">
        <v>0</v>
      </c>
      <c r="BE1690" s="13">
        <v>0</v>
      </c>
      <c r="BF1690" s="13">
        <v>0</v>
      </c>
      <c r="BG1690" s="13">
        <v>0</v>
      </c>
      <c r="BH1690" s="13">
        <v>0</v>
      </c>
      <c r="BI1690" s="11">
        <v>0</v>
      </c>
      <c r="BJ1690" s="8">
        <v>0</v>
      </c>
      <c r="BK1690" s="8">
        <v>0</v>
      </c>
      <c r="BL1690" s="8">
        <v>0</v>
      </c>
      <c r="BM1690" s="8">
        <v>0</v>
      </c>
      <c r="BN1690" s="8">
        <v>0</v>
      </c>
      <c r="BO1690" s="8">
        <v>0</v>
      </c>
      <c r="BP1690" s="8">
        <v>0</v>
      </c>
      <c r="BQ1690" s="43">
        <v>0</v>
      </c>
    </row>
    <row r="1691" spans="3:69" ht="20.100000000000001" customHeight="1">
      <c r="C1691" s="16">
        <v>70503003</v>
      </c>
      <c r="D1691" s="17" t="s">
        <v>354</v>
      </c>
      <c r="E1691" s="16">
        <v>1</v>
      </c>
      <c r="F1691" s="16">
        <v>60010500</v>
      </c>
      <c r="G1691" s="16">
        <v>0</v>
      </c>
      <c r="H1691" s="15">
        <v>0</v>
      </c>
      <c r="I1691" s="16">
        <v>1</v>
      </c>
      <c r="J1691" s="16">
        <v>0</v>
      </c>
      <c r="K1691" s="16">
        <v>0</v>
      </c>
      <c r="L1691" s="16">
        <v>0</v>
      </c>
      <c r="M1691" s="16">
        <v>0</v>
      </c>
      <c r="N1691" s="13">
        <v>2</v>
      </c>
      <c r="O1691" s="16">
        <v>2</v>
      </c>
      <c r="P1691" s="16">
        <v>0.6</v>
      </c>
      <c r="Q1691" s="16">
        <v>0</v>
      </c>
      <c r="R1691" s="8">
        <v>0</v>
      </c>
      <c r="S1691" s="15">
        <v>0</v>
      </c>
      <c r="T1691" s="13">
        <v>1</v>
      </c>
      <c r="U1691" s="16">
        <v>2</v>
      </c>
      <c r="V1691" s="16">
        <v>0</v>
      </c>
      <c r="W1691" s="16">
        <v>0</v>
      </c>
      <c r="X1691" s="16">
        <v>0</v>
      </c>
      <c r="Y1691" s="16">
        <v>0</v>
      </c>
      <c r="Z1691" s="16">
        <v>0</v>
      </c>
      <c r="AA1691" s="16">
        <v>0</v>
      </c>
      <c r="AB1691" s="13">
        <v>0</v>
      </c>
      <c r="AC1691" s="16">
        <v>0</v>
      </c>
      <c r="AD1691" s="16">
        <v>20</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90401004</v>
      </c>
      <c r="AS1691" s="16" t="s">
        <v>160</v>
      </c>
      <c r="AT1691" s="17" t="s">
        <v>160</v>
      </c>
      <c r="AU1691" s="16" t="s">
        <v>249</v>
      </c>
      <c r="AV1691" s="16">
        <v>0</v>
      </c>
      <c r="AW1691" s="16">
        <v>40000003</v>
      </c>
      <c r="AX1691" s="17" t="s">
        <v>162</v>
      </c>
      <c r="AY1691" s="17" t="s">
        <v>160</v>
      </c>
      <c r="AZ1691" s="15">
        <v>0</v>
      </c>
      <c r="BA1691" s="15">
        <v>0</v>
      </c>
      <c r="BB1691" s="73" t="s">
        <v>547</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70503004</v>
      </c>
      <c r="D1692" s="17" t="s">
        <v>371</v>
      </c>
      <c r="E1692" s="16">
        <v>1</v>
      </c>
      <c r="F1692" s="16">
        <v>60010500</v>
      </c>
      <c r="G1692" s="16">
        <v>0</v>
      </c>
      <c r="H1692" s="15">
        <v>0</v>
      </c>
      <c r="I1692" s="16">
        <v>1</v>
      </c>
      <c r="J1692" s="16">
        <v>0</v>
      </c>
      <c r="K1692" s="16">
        <v>0</v>
      </c>
      <c r="L1692" s="16">
        <v>0</v>
      </c>
      <c r="M1692" s="16">
        <v>0</v>
      </c>
      <c r="N1692" s="13">
        <v>2</v>
      </c>
      <c r="O1692" s="16">
        <v>2</v>
      </c>
      <c r="P1692" s="16">
        <v>0.3</v>
      </c>
      <c r="Q1692" s="16">
        <v>0</v>
      </c>
      <c r="R1692" s="8">
        <v>0</v>
      </c>
      <c r="S1692" s="15">
        <v>0</v>
      </c>
      <c r="T1692" s="13">
        <v>1</v>
      </c>
      <c r="U1692" s="16">
        <v>2</v>
      </c>
      <c r="V1692" s="16">
        <v>0</v>
      </c>
      <c r="W1692" s="16">
        <v>0</v>
      </c>
      <c r="X1692" s="16">
        <v>0</v>
      </c>
      <c r="Y1692" s="16">
        <v>0</v>
      </c>
      <c r="Z1692" s="16">
        <v>0</v>
      </c>
      <c r="AA1692" s="16">
        <v>0</v>
      </c>
      <c r="AB1692" s="13">
        <v>0</v>
      </c>
      <c r="AC1692" s="16">
        <v>0</v>
      </c>
      <c r="AD1692" s="13">
        <v>15</v>
      </c>
      <c r="AE1692" s="16">
        <v>0</v>
      </c>
      <c r="AF1692" s="16">
        <v>0</v>
      </c>
      <c r="AG1692" s="8">
        <v>2</v>
      </c>
      <c r="AH1692" s="8">
        <v>0</v>
      </c>
      <c r="AI1692" s="8">
        <v>0</v>
      </c>
      <c r="AJ1692" s="8">
        <v>0</v>
      </c>
      <c r="AK1692" s="16">
        <v>0</v>
      </c>
      <c r="AL1692" s="16">
        <v>0</v>
      </c>
      <c r="AM1692" s="16">
        <v>0</v>
      </c>
      <c r="AN1692" s="16">
        <v>0</v>
      </c>
      <c r="AO1692" s="16">
        <v>1000</v>
      </c>
      <c r="AP1692" s="16">
        <v>0</v>
      </c>
      <c r="AQ1692" s="16">
        <v>0</v>
      </c>
      <c r="AR1692" s="8">
        <v>90402005</v>
      </c>
      <c r="AS1692" s="16" t="s">
        <v>160</v>
      </c>
      <c r="AT1692" s="17" t="s">
        <v>161</v>
      </c>
      <c r="AU1692" s="16" t="s">
        <v>249</v>
      </c>
      <c r="AV1692" s="16">
        <v>0</v>
      </c>
      <c r="AW1692" s="16">
        <v>0</v>
      </c>
      <c r="AX1692" s="17" t="s">
        <v>162</v>
      </c>
      <c r="AY1692" s="17" t="s">
        <v>160</v>
      </c>
      <c r="AZ1692" s="15">
        <v>0</v>
      </c>
      <c r="BA1692" s="15">
        <v>0</v>
      </c>
      <c r="BB1692" s="73" t="s">
        <v>491</v>
      </c>
      <c r="BC1692" s="16">
        <v>0</v>
      </c>
      <c r="BD1692" s="13">
        <v>0</v>
      </c>
      <c r="BE1692" s="16">
        <v>0</v>
      </c>
      <c r="BF1692" s="16">
        <v>0</v>
      </c>
      <c r="BG1692" s="16">
        <v>0</v>
      </c>
      <c r="BH1692" s="16">
        <v>0</v>
      </c>
      <c r="BI1692" s="11">
        <v>0</v>
      </c>
      <c r="BJ1692" s="8">
        <v>0</v>
      </c>
      <c r="BK1692" s="8">
        <v>0</v>
      </c>
      <c r="BL1692" s="8">
        <v>0</v>
      </c>
      <c r="BM1692" s="8">
        <v>0</v>
      </c>
      <c r="BN1692" s="8">
        <v>0</v>
      </c>
      <c r="BO1692" s="8">
        <v>0</v>
      </c>
      <c r="BP1692" s="8">
        <v>0</v>
      </c>
      <c r="BQ1692" s="43">
        <v>0</v>
      </c>
    </row>
    <row r="1693" spans="3:69" ht="20.100000000000001" customHeight="1">
      <c r="C1693" s="16">
        <v>70503005</v>
      </c>
      <c r="D1693" s="14" t="s">
        <v>871</v>
      </c>
      <c r="E1693" s="13">
        <v>2</v>
      </c>
      <c r="F1693" s="13">
        <v>61012301</v>
      </c>
      <c r="G1693" s="13">
        <v>0</v>
      </c>
      <c r="H1693" s="15">
        <v>0</v>
      </c>
      <c r="I1693" s="16">
        <v>1</v>
      </c>
      <c r="J1693" s="16">
        <v>0</v>
      </c>
      <c r="K1693" s="16">
        <v>0</v>
      </c>
      <c r="L1693" s="13">
        <v>0</v>
      </c>
      <c r="M1693" s="13">
        <v>0</v>
      </c>
      <c r="N1693" s="13">
        <v>2</v>
      </c>
      <c r="O1693" s="13">
        <v>1</v>
      </c>
      <c r="P1693" s="13">
        <v>0.5</v>
      </c>
      <c r="Q1693" s="13">
        <v>0</v>
      </c>
      <c r="R1693" s="8">
        <v>0</v>
      </c>
      <c r="S1693" s="13">
        <v>0</v>
      </c>
      <c r="T1693" s="13">
        <v>1</v>
      </c>
      <c r="U1693" s="13">
        <v>2</v>
      </c>
      <c r="V1693" s="13">
        <v>0</v>
      </c>
      <c r="W1693" s="13">
        <v>3</v>
      </c>
      <c r="X1693" s="13">
        <v>0</v>
      </c>
      <c r="Y1693" s="13">
        <v>1</v>
      </c>
      <c r="Z1693" s="13">
        <v>0</v>
      </c>
      <c r="AA1693" s="13">
        <v>0</v>
      </c>
      <c r="AB1693" s="13">
        <v>0</v>
      </c>
      <c r="AC1693" s="13">
        <v>0</v>
      </c>
      <c r="AD1693" s="13">
        <v>12</v>
      </c>
      <c r="AE1693" s="13">
        <v>2</v>
      </c>
      <c r="AF1693" s="13" t="s">
        <v>169</v>
      </c>
      <c r="AG1693" s="8">
        <v>0</v>
      </c>
      <c r="AH1693" s="8">
        <v>2</v>
      </c>
      <c r="AI1693" s="8">
        <v>0</v>
      </c>
      <c r="AJ1693" s="8">
        <v>1.5</v>
      </c>
      <c r="AK1693" s="13">
        <v>0</v>
      </c>
      <c r="AL1693" s="13">
        <v>0</v>
      </c>
      <c r="AM1693" s="13">
        <v>0</v>
      </c>
      <c r="AN1693" s="13">
        <v>0.2</v>
      </c>
      <c r="AO1693" s="13">
        <v>200</v>
      </c>
      <c r="AP1693" s="13">
        <v>1</v>
      </c>
      <c r="AQ1693" s="13">
        <v>30</v>
      </c>
      <c r="AR1693" s="8">
        <v>0</v>
      </c>
      <c r="AS1693" s="13" t="s">
        <v>160</v>
      </c>
      <c r="AT1693" s="14" t="s">
        <v>199</v>
      </c>
      <c r="AU1693" s="13" t="s">
        <v>171</v>
      </c>
      <c r="AV1693" s="16">
        <v>10000011</v>
      </c>
      <c r="AW1693" s="16">
        <v>70404001</v>
      </c>
      <c r="AX1693" s="14" t="s">
        <v>172</v>
      </c>
      <c r="AY1693" s="13">
        <v>0</v>
      </c>
      <c r="AZ1693" s="15">
        <v>0</v>
      </c>
      <c r="BA1693" s="15">
        <v>0</v>
      </c>
      <c r="BB1693" s="36" t="s">
        <v>2109</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70503006</v>
      </c>
      <c r="D1694" s="14" t="s">
        <v>655</v>
      </c>
      <c r="E1694" s="16">
        <v>1</v>
      </c>
      <c r="F1694" s="13">
        <v>60010100</v>
      </c>
      <c r="G1694" s="16">
        <v>0</v>
      </c>
      <c r="H1694" s="15">
        <v>0</v>
      </c>
      <c r="I1694" s="16">
        <v>1</v>
      </c>
      <c r="J1694" s="16">
        <v>0</v>
      </c>
      <c r="K1694" s="16">
        <v>0</v>
      </c>
      <c r="L1694" s="13">
        <v>0</v>
      </c>
      <c r="M1694" s="13">
        <v>0</v>
      </c>
      <c r="N1694" s="13">
        <v>2</v>
      </c>
      <c r="O1694" s="13">
        <v>1</v>
      </c>
      <c r="P1694" s="13">
        <v>0.3</v>
      </c>
      <c r="Q1694" s="13">
        <v>0</v>
      </c>
      <c r="R1694" s="8">
        <v>0</v>
      </c>
      <c r="S1694" s="13">
        <v>0</v>
      </c>
      <c r="T1694" s="13">
        <v>1</v>
      </c>
      <c r="U1694" s="13">
        <v>2</v>
      </c>
      <c r="V1694" s="13">
        <v>0</v>
      </c>
      <c r="W1694" s="13">
        <v>2</v>
      </c>
      <c r="X1694" s="13">
        <v>0</v>
      </c>
      <c r="Y1694" s="13">
        <v>1</v>
      </c>
      <c r="Z1694" s="13">
        <v>0</v>
      </c>
      <c r="AA1694" s="13">
        <v>0</v>
      </c>
      <c r="AB1694" s="13">
        <v>0</v>
      </c>
      <c r="AC1694" s="13">
        <v>0</v>
      </c>
      <c r="AD1694" s="13">
        <v>12</v>
      </c>
      <c r="AE1694" s="13">
        <v>1</v>
      </c>
      <c r="AF1694" s="13">
        <v>3</v>
      </c>
      <c r="AG1694" s="8">
        <v>4</v>
      </c>
      <c r="AH1694" s="8">
        <v>1</v>
      </c>
      <c r="AI1694" s="8">
        <v>0</v>
      </c>
      <c r="AJ1694" s="8">
        <v>1.5</v>
      </c>
      <c r="AK1694" s="13">
        <v>0</v>
      </c>
      <c r="AL1694" s="13">
        <v>0</v>
      </c>
      <c r="AM1694" s="13">
        <v>0</v>
      </c>
      <c r="AN1694" s="13">
        <v>3</v>
      </c>
      <c r="AO1694" s="13">
        <v>999999</v>
      </c>
      <c r="AP1694" s="13">
        <v>3</v>
      </c>
      <c r="AQ1694" s="13">
        <v>0</v>
      </c>
      <c r="AR1694" s="8">
        <v>0</v>
      </c>
      <c r="AS1694" s="13" t="s">
        <v>160</v>
      </c>
      <c r="AT1694" s="17" t="s">
        <v>216</v>
      </c>
      <c r="AU1694" s="13" t="s">
        <v>351</v>
      </c>
      <c r="AV1694" s="16">
        <v>10000007</v>
      </c>
      <c r="AW1694" s="16">
        <v>70302004</v>
      </c>
      <c r="AX1694" s="14" t="s">
        <v>162</v>
      </c>
      <c r="AY1694" s="13" t="s">
        <v>2120</v>
      </c>
      <c r="AZ1694" s="15">
        <v>0</v>
      </c>
      <c r="BA1694" s="15">
        <v>0</v>
      </c>
      <c r="BB1694" s="36" t="s">
        <v>2047</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20.100000000000001" customHeight="1">
      <c r="C1695" s="16">
        <v>70504001</v>
      </c>
      <c r="D1695" s="14" t="s">
        <v>690</v>
      </c>
      <c r="E1695" s="13">
        <v>1</v>
      </c>
      <c r="F1695" s="13">
        <v>60010300</v>
      </c>
      <c r="G1695" s="16">
        <v>0</v>
      </c>
      <c r="H1695" s="15">
        <v>0</v>
      </c>
      <c r="I1695" s="16">
        <v>1</v>
      </c>
      <c r="J1695" s="16">
        <v>0</v>
      </c>
      <c r="K1695" s="16">
        <v>0</v>
      </c>
      <c r="L1695" s="13">
        <v>0</v>
      </c>
      <c r="M1695" s="13">
        <v>0</v>
      </c>
      <c r="N1695" s="13">
        <v>2</v>
      </c>
      <c r="O1695" s="13">
        <v>2</v>
      </c>
      <c r="P1695" s="13">
        <v>0.8</v>
      </c>
      <c r="Q1695" s="13">
        <v>1</v>
      </c>
      <c r="R1695" s="8">
        <v>0</v>
      </c>
      <c r="S1695" s="13">
        <v>0</v>
      </c>
      <c r="T1695" s="13">
        <v>1</v>
      </c>
      <c r="U1695" s="13">
        <v>2</v>
      </c>
      <c r="V1695" s="13">
        <v>0</v>
      </c>
      <c r="W1695" s="13">
        <v>0</v>
      </c>
      <c r="X1695" s="13">
        <v>0</v>
      </c>
      <c r="Y1695" s="13">
        <v>0</v>
      </c>
      <c r="Z1695" s="13">
        <v>0</v>
      </c>
      <c r="AA1695" s="13">
        <v>0</v>
      </c>
      <c r="AB1695" s="13">
        <v>0</v>
      </c>
      <c r="AC1695" s="13">
        <v>0</v>
      </c>
      <c r="AD1695" s="13">
        <v>99999</v>
      </c>
      <c r="AE1695" s="13">
        <v>0</v>
      </c>
      <c r="AF1695" s="13">
        <v>0</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7" t="s">
        <v>161</v>
      </c>
      <c r="AU1695" s="13" t="s">
        <v>358</v>
      </c>
      <c r="AV1695" s="16">
        <v>0</v>
      </c>
      <c r="AW1695" s="16">
        <v>0</v>
      </c>
      <c r="AX1695" s="14" t="s">
        <v>346</v>
      </c>
      <c r="AY1695" s="13" t="s">
        <v>691</v>
      </c>
      <c r="AZ1695" s="15">
        <v>0</v>
      </c>
      <c r="BA1695" s="15">
        <v>0</v>
      </c>
      <c r="BB1695" s="36" t="s">
        <v>692</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19.5" customHeight="1">
      <c r="C1696" s="16">
        <v>70504002</v>
      </c>
      <c r="D1696" s="14" t="s">
        <v>693</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2.5</v>
      </c>
      <c r="X1696" s="13">
        <v>0</v>
      </c>
      <c r="Y1696" s="13">
        <v>1</v>
      </c>
      <c r="Z1696" s="13">
        <v>0</v>
      </c>
      <c r="AA1696" s="13">
        <v>0</v>
      </c>
      <c r="AB1696" s="13">
        <v>0</v>
      </c>
      <c r="AC1696" s="13">
        <v>0</v>
      </c>
      <c r="AD1696" s="13">
        <v>16</v>
      </c>
      <c r="AE1696" s="13">
        <v>1</v>
      </c>
      <c r="AF1696" s="13" t="s">
        <v>394</v>
      </c>
      <c r="AG1696" s="8">
        <v>0</v>
      </c>
      <c r="AH1696" s="8">
        <v>1</v>
      </c>
      <c r="AI1696" s="8">
        <v>0</v>
      </c>
      <c r="AJ1696" s="8">
        <v>3</v>
      </c>
      <c r="AK1696" s="13">
        <v>0</v>
      </c>
      <c r="AL1696" s="13">
        <v>0</v>
      </c>
      <c r="AM1696" s="13">
        <v>0</v>
      </c>
      <c r="AN1696" s="13">
        <v>3</v>
      </c>
      <c r="AO1696" s="13">
        <v>5000</v>
      </c>
      <c r="AP1696" s="13">
        <v>2.5</v>
      </c>
      <c r="AQ1696" s="13">
        <v>0</v>
      </c>
      <c r="AR1696" s="8">
        <v>0</v>
      </c>
      <c r="AS1696" s="13">
        <v>80001030</v>
      </c>
      <c r="AT1696" s="17" t="s">
        <v>216</v>
      </c>
      <c r="AU1696" s="13" t="s">
        <v>351</v>
      </c>
      <c r="AV1696" s="16">
        <v>10000007</v>
      </c>
      <c r="AW1696" s="16">
        <v>70204001</v>
      </c>
      <c r="AX1696" s="14" t="s">
        <v>162</v>
      </c>
      <c r="AY1696" s="13">
        <v>0</v>
      </c>
      <c r="AZ1696" s="15">
        <v>0</v>
      </c>
      <c r="BA1696" s="15">
        <v>0</v>
      </c>
      <c r="BB1696" s="36" t="s">
        <v>694</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70504003</v>
      </c>
      <c r="D1697" s="14" t="s">
        <v>604</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v>
      </c>
      <c r="X1697" s="13">
        <v>0</v>
      </c>
      <c r="Y1697" s="13">
        <v>1</v>
      </c>
      <c r="Z1697" s="13">
        <v>0</v>
      </c>
      <c r="AA1697" s="13">
        <v>0</v>
      </c>
      <c r="AB1697" s="13">
        <v>0</v>
      </c>
      <c r="AC1697" s="13">
        <v>0</v>
      </c>
      <c r="AD1697" s="13">
        <v>16</v>
      </c>
      <c r="AE1697" s="13">
        <v>1</v>
      </c>
      <c r="AF1697" s="13">
        <v>3</v>
      </c>
      <c r="AG1697" s="8">
        <v>4</v>
      </c>
      <c r="AH1697" s="8">
        <v>1</v>
      </c>
      <c r="AI1697" s="8">
        <v>0</v>
      </c>
      <c r="AJ1697" s="8">
        <v>1.5</v>
      </c>
      <c r="AK1697" s="13">
        <v>0</v>
      </c>
      <c r="AL1697" s="13">
        <v>0</v>
      </c>
      <c r="AM1697" s="13">
        <v>0</v>
      </c>
      <c r="AN1697" s="13">
        <v>3</v>
      </c>
      <c r="AO1697" s="13">
        <v>5000</v>
      </c>
      <c r="AP1697" s="13">
        <v>3</v>
      </c>
      <c r="AQ1697" s="13">
        <v>0</v>
      </c>
      <c r="AR1697" s="8">
        <v>0</v>
      </c>
      <c r="AS1697" s="13">
        <v>80001030</v>
      </c>
      <c r="AT1697" s="17" t="s">
        <v>199</v>
      </c>
      <c r="AU1697" s="13" t="s">
        <v>351</v>
      </c>
      <c r="AV1697" s="16">
        <v>10000007</v>
      </c>
      <c r="AW1697" s="16">
        <v>70204002</v>
      </c>
      <c r="AX1697" s="14" t="s">
        <v>162</v>
      </c>
      <c r="AY1697" s="13" t="s">
        <v>2121</v>
      </c>
      <c r="AZ1697" s="15">
        <v>0</v>
      </c>
      <c r="BA1697" s="15">
        <v>0</v>
      </c>
      <c r="BB1697" s="36" t="s">
        <v>696</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20.100000000000001" customHeight="1">
      <c r="C1698" s="16">
        <v>70504004</v>
      </c>
      <c r="D1698" s="14" t="s">
        <v>607</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v>3</v>
      </c>
      <c r="AG1698" s="8">
        <v>6</v>
      </c>
      <c r="AH1698" s="8">
        <v>1</v>
      </c>
      <c r="AI1698" s="8">
        <v>0</v>
      </c>
      <c r="AJ1698" s="8">
        <v>1.5</v>
      </c>
      <c r="AK1698" s="13">
        <v>0</v>
      </c>
      <c r="AL1698" s="13">
        <v>0</v>
      </c>
      <c r="AM1698" s="13">
        <v>0</v>
      </c>
      <c r="AN1698" s="13">
        <v>3</v>
      </c>
      <c r="AO1698" s="13">
        <v>5000</v>
      </c>
      <c r="AP1698" s="13">
        <v>3</v>
      </c>
      <c r="AQ1698" s="13">
        <v>0</v>
      </c>
      <c r="AR1698" s="8">
        <v>0</v>
      </c>
      <c r="AS1698" s="13">
        <v>80001030</v>
      </c>
      <c r="AT1698" s="17" t="s">
        <v>400</v>
      </c>
      <c r="AU1698" s="13" t="s">
        <v>351</v>
      </c>
      <c r="AV1698" s="16">
        <v>10000007</v>
      </c>
      <c r="AW1698" s="16">
        <v>70204003</v>
      </c>
      <c r="AX1698" s="14" t="s">
        <v>162</v>
      </c>
      <c r="AY1698" s="13" t="s">
        <v>2122</v>
      </c>
      <c r="AZ1698" s="15">
        <v>0</v>
      </c>
      <c r="BA1698" s="15">
        <v>0</v>
      </c>
      <c r="BB1698" s="36" t="s">
        <v>698</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19.5" customHeight="1">
      <c r="C1699" s="16">
        <v>70504005</v>
      </c>
      <c r="D1699" s="14" t="s">
        <v>699</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2.5</v>
      </c>
      <c r="X1699" s="13">
        <v>0</v>
      </c>
      <c r="Y1699" s="13">
        <v>1</v>
      </c>
      <c r="Z1699" s="13">
        <v>0</v>
      </c>
      <c r="AA1699" s="13">
        <v>0</v>
      </c>
      <c r="AB1699" s="13">
        <v>0</v>
      </c>
      <c r="AC1699" s="13">
        <v>0</v>
      </c>
      <c r="AD1699" s="13">
        <v>16</v>
      </c>
      <c r="AE1699" s="13">
        <v>1</v>
      </c>
      <c r="AF1699" s="13" t="s">
        <v>394</v>
      </c>
      <c r="AG1699" s="8">
        <v>0</v>
      </c>
      <c r="AH1699" s="8">
        <v>1</v>
      </c>
      <c r="AI1699" s="8">
        <v>0</v>
      </c>
      <c r="AJ1699" s="8">
        <v>3</v>
      </c>
      <c r="AK1699" s="13">
        <v>0</v>
      </c>
      <c r="AL1699" s="13">
        <v>0</v>
      </c>
      <c r="AM1699" s="13">
        <v>0</v>
      </c>
      <c r="AN1699" s="13">
        <v>2.5</v>
      </c>
      <c r="AO1699" s="13">
        <v>5000</v>
      </c>
      <c r="AP1699" s="13">
        <v>2</v>
      </c>
      <c r="AQ1699" s="13">
        <v>0</v>
      </c>
      <c r="AR1699" s="8">
        <v>0</v>
      </c>
      <c r="AS1699" s="13">
        <v>80001030</v>
      </c>
      <c r="AT1699" s="17" t="s">
        <v>199</v>
      </c>
      <c r="AU1699" s="13" t="s">
        <v>351</v>
      </c>
      <c r="AV1699" s="16">
        <v>10000007</v>
      </c>
      <c r="AW1699" s="16">
        <v>70405001</v>
      </c>
      <c r="AX1699" s="14" t="s">
        <v>162</v>
      </c>
      <c r="AY1699" s="13">
        <v>0</v>
      </c>
      <c r="AZ1699" s="15">
        <v>0</v>
      </c>
      <c r="BA1699" s="15">
        <v>0</v>
      </c>
      <c r="BB1699" s="36" t="s">
        <v>700</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70505001</v>
      </c>
      <c r="D1700" s="14" t="s">
        <v>707</v>
      </c>
      <c r="E1700" s="16">
        <v>1</v>
      </c>
      <c r="F1700" s="13">
        <v>60010100</v>
      </c>
      <c r="G1700" s="16">
        <v>0</v>
      </c>
      <c r="H1700" s="15">
        <v>0</v>
      </c>
      <c r="I1700" s="16">
        <v>1</v>
      </c>
      <c r="J1700" s="16">
        <v>0</v>
      </c>
      <c r="K1700" s="16">
        <v>0</v>
      </c>
      <c r="L1700" s="13">
        <v>0</v>
      </c>
      <c r="M1700" s="13">
        <v>0</v>
      </c>
      <c r="N1700" s="13">
        <v>2</v>
      </c>
      <c r="O1700" s="13">
        <v>1</v>
      </c>
      <c r="P1700" s="13">
        <v>0.3</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1</v>
      </c>
      <c r="AF1700" s="13">
        <v>3</v>
      </c>
      <c r="AG1700" s="8">
        <v>4</v>
      </c>
      <c r="AH1700" s="8">
        <v>1</v>
      </c>
      <c r="AI1700" s="8">
        <v>0</v>
      </c>
      <c r="AJ1700" s="8">
        <v>1.5</v>
      </c>
      <c r="AK1700" s="13">
        <v>0</v>
      </c>
      <c r="AL1700" s="13">
        <v>0</v>
      </c>
      <c r="AM1700" s="13">
        <v>0</v>
      </c>
      <c r="AN1700" s="13">
        <v>3</v>
      </c>
      <c r="AO1700" s="13">
        <v>5000</v>
      </c>
      <c r="AP1700" s="13">
        <v>3</v>
      </c>
      <c r="AQ1700" s="13">
        <v>0</v>
      </c>
      <c r="AR1700" s="8">
        <v>0</v>
      </c>
      <c r="AS1700" s="13">
        <v>80001030</v>
      </c>
      <c r="AT1700" s="17" t="s">
        <v>199</v>
      </c>
      <c r="AU1700" s="13" t="s">
        <v>351</v>
      </c>
      <c r="AV1700" s="16">
        <v>10000007</v>
      </c>
      <c r="AW1700" s="16">
        <v>70204002</v>
      </c>
      <c r="AX1700" s="14" t="s">
        <v>162</v>
      </c>
      <c r="AY1700" s="13" t="s">
        <v>2123</v>
      </c>
      <c r="AZ1700" s="15">
        <v>0</v>
      </c>
      <c r="BA1700" s="15">
        <v>0</v>
      </c>
      <c r="BB1700" s="36" t="s">
        <v>827</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70505002</v>
      </c>
      <c r="D1701" s="14" t="s">
        <v>828</v>
      </c>
      <c r="E1701" s="16">
        <v>1</v>
      </c>
      <c r="F1701" s="13">
        <v>60010100</v>
      </c>
      <c r="G1701" s="16">
        <v>0</v>
      </c>
      <c r="H1701" s="15">
        <v>0</v>
      </c>
      <c r="I1701" s="16">
        <v>1</v>
      </c>
      <c r="J1701" s="16">
        <v>0</v>
      </c>
      <c r="K1701" s="16">
        <v>0</v>
      </c>
      <c r="L1701" s="13">
        <v>0</v>
      </c>
      <c r="M1701" s="13">
        <v>0</v>
      </c>
      <c r="N1701" s="13">
        <v>2</v>
      </c>
      <c r="O1701" s="13">
        <v>1</v>
      </c>
      <c r="P1701" s="13">
        <v>1</v>
      </c>
      <c r="Q1701" s="13">
        <v>0</v>
      </c>
      <c r="R1701" s="8">
        <v>0</v>
      </c>
      <c r="S1701" s="13">
        <v>0</v>
      </c>
      <c r="T1701" s="13">
        <v>1</v>
      </c>
      <c r="U1701" s="13">
        <v>2</v>
      </c>
      <c r="V1701" s="13">
        <v>0</v>
      </c>
      <c r="W1701" s="13">
        <v>2</v>
      </c>
      <c r="X1701" s="13">
        <v>0</v>
      </c>
      <c r="Y1701" s="13">
        <v>1</v>
      </c>
      <c r="Z1701" s="13">
        <v>0</v>
      </c>
      <c r="AA1701" s="13">
        <v>0</v>
      </c>
      <c r="AB1701" s="13">
        <v>0</v>
      </c>
      <c r="AC1701" s="13">
        <v>0</v>
      </c>
      <c r="AD1701" s="13">
        <v>12</v>
      </c>
      <c r="AE1701" s="13">
        <v>2</v>
      </c>
      <c r="AF1701" s="13" t="s">
        <v>169</v>
      </c>
      <c r="AG1701" s="8">
        <v>0</v>
      </c>
      <c r="AH1701" s="8">
        <v>2</v>
      </c>
      <c r="AI1701" s="8">
        <v>0</v>
      </c>
      <c r="AJ1701" s="8">
        <v>1.5</v>
      </c>
      <c r="AK1701" s="13">
        <v>0</v>
      </c>
      <c r="AL1701" s="13">
        <v>0</v>
      </c>
      <c r="AM1701" s="13">
        <v>0</v>
      </c>
      <c r="AN1701" s="13">
        <v>1.5</v>
      </c>
      <c r="AO1701" s="13">
        <v>10000</v>
      </c>
      <c r="AP1701" s="13">
        <v>1</v>
      </c>
      <c r="AQ1701" s="13">
        <v>5</v>
      </c>
      <c r="AR1701" s="8">
        <v>0</v>
      </c>
      <c r="AS1701" s="13" t="s">
        <v>160</v>
      </c>
      <c r="AT1701" s="17" t="s">
        <v>400</v>
      </c>
      <c r="AU1701" s="13" t="s">
        <v>351</v>
      </c>
      <c r="AV1701" s="16">
        <v>10000007</v>
      </c>
      <c r="AW1701" s="16">
        <v>70302003</v>
      </c>
      <c r="AX1701" s="17" t="s">
        <v>382</v>
      </c>
      <c r="AY1701" s="13">
        <v>0</v>
      </c>
      <c r="AZ1701" s="15">
        <v>0</v>
      </c>
      <c r="BA1701" s="15">
        <v>0</v>
      </c>
      <c r="BB1701" s="36" t="s">
        <v>703</v>
      </c>
      <c r="BC1701" s="13">
        <v>0</v>
      </c>
      <c r="BD1701" s="13">
        <v>0</v>
      </c>
      <c r="BE1701" s="13">
        <v>0</v>
      </c>
      <c r="BF1701" s="13">
        <v>0</v>
      </c>
      <c r="BG1701" s="13">
        <v>0</v>
      </c>
      <c r="BH1701" s="13">
        <v>0</v>
      </c>
      <c r="BI1701" s="11">
        <v>0</v>
      </c>
      <c r="BJ1701" s="8">
        <v>0</v>
      </c>
      <c r="BK1701" s="8">
        <v>0</v>
      </c>
      <c r="BL1701" s="8">
        <v>0</v>
      </c>
      <c r="BM1701" s="8">
        <v>0</v>
      </c>
      <c r="BN1701" s="8">
        <v>0</v>
      </c>
      <c r="BO1701" s="8">
        <v>0</v>
      </c>
      <c r="BP1701" s="8">
        <v>0</v>
      </c>
      <c r="BQ1701" s="43">
        <v>0</v>
      </c>
    </row>
    <row r="1702" spans="3:69" ht="20.100000000000001" customHeight="1">
      <c r="C1702" s="16">
        <v>70505003</v>
      </c>
      <c r="D1702" s="17" t="s">
        <v>403</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12</v>
      </c>
      <c r="AE1702" s="16">
        <v>0</v>
      </c>
      <c r="AF1702" s="16">
        <v>0</v>
      </c>
      <c r="AG1702" s="8">
        <v>7</v>
      </c>
      <c r="AH1702" s="8">
        <v>0</v>
      </c>
      <c r="AI1702" s="8">
        <v>0</v>
      </c>
      <c r="AJ1702" s="8">
        <v>0</v>
      </c>
      <c r="AK1702" s="16">
        <v>0</v>
      </c>
      <c r="AL1702" s="16">
        <v>0</v>
      </c>
      <c r="AM1702" s="16">
        <v>0</v>
      </c>
      <c r="AN1702" s="16">
        <v>0</v>
      </c>
      <c r="AO1702" s="16">
        <v>1000</v>
      </c>
      <c r="AP1702" s="16">
        <v>0</v>
      </c>
      <c r="AQ1702" s="16">
        <v>0</v>
      </c>
      <c r="AR1702" s="8">
        <v>0</v>
      </c>
      <c r="AS1702" s="16">
        <v>90204004</v>
      </c>
      <c r="AT1702" s="17" t="s">
        <v>161</v>
      </c>
      <c r="AU1702" s="16" t="s">
        <v>249</v>
      </c>
      <c r="AV1702" s="16">
        <v>0</v>
      </c>
      <c r="AW1702" s="16">
        <v>0</v>
      </c>
      <c r="AX1702" s="17" t="s">
        <v>162</v>
      </c>
      <c r="AY1702" s="17" t="s">
        <v>160</v>
      </c>
      <c r="AZ1702" s="15">
        <v>0</v>
      </c>
      <c r="BA1702" s="15">
        <v>0</v>
      </c>
      <c r="BB1702" s="73" t="s">
        <v>404</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70505004</v>
      </c>
      <c r="D1703" s="17" t="s">
        <v>492</v>
      </c>
      <c r="E1703" s="16">
        <v>1</v>
      </c>
      <c r="F1703" s="16">
        <v>60010500</v>
      </c>
      <c r="G1703" s="16">
        <v>0</v>
      </c>
      <c r="H1703" s="15">
        <v>0</v>
      </c>
      <c r="I1703" s="16">
        <v>1</v>
      </c>
      <c r="J1703" s="16">
        <v>0</v>
      </c>
      <c r="K1703" s="16">
        <v>0</v>
      </c>
      <c r="L1703" s="16">
        <v>0</v>
      </c>
      <c r="M1703" s="16">
        <v>0</v>
      </c>
      <c r="N1703" s="13">
        <v>2</v>
      </c>
      <c r="O1703" s="16">
        <v>2</v>
      </c>
      <c r="P1703" s="16">
        <v>0.3</v>
      </c>
      <c r="Q1703" s="16">
        <v>0</v>
      </c>
      <c r="R1703" s="8">
        <v>0</v>
      </c>
      <c r="S1703" s="15">
        <v>0</v>
      </c>
      <c r="T1703" s="13">
        <v>1</v>
      </c>
      <c r="U1703" s="16">
        <v>2</v>
      </c>
      <c r="V1703" s="16">
        <v>0</v>
      </c>
      <c r="W1703" s="16">
        <v>0</v>
      </c>
      <c r="X1703" s="16">
        <v>0</v>
      </c>
      <c r="Y1703" s="16">
        <v>0</v>
      </c>
      <c r="Z1703" s="16">
        <v>0</v>
      </c>
      <c r="AA1703" s="16">
        <v>0</v>
      </c>
      <c r="AB1703" s="13">
        <v>0</v>
      </c>
      <c r="AC1703" s="16">
        <v>0</v>
      </c>
      <c r="AD1703" s="13">
        <v>15</v>
      </c>
      <c r="AE1703" s="16">
        <v>0</v>
      </c>
      <c r="AF1703" s="16">
        <v>0</v>
      </c>
      <c r="AG1703" s="8">
        <v>2</v>
      </c>
      <c r="AH1703" s="8">
        <v>0</v>
      </c>
      <c r="AI1703" s="8">
        <v>0</v>
      </c>
      <c r="AJ1703" s="8">
        <v>0</v>
      </c>
      <c r="AK1703" s="16">
        <v>0</v>
      </c>
      <c r="AL1703" s="16">
        <v>0</v>
      </c>
      <c r="AM1703" s="16">
        <v>0</v>
      </c>
      <c r="AN1703" s="16">
        <v>0</v>
      </c>
      <c r="AO1703" s="16">
        <v>1000</v>
      </c>
      <c r="AP1703" s="16">
        <v>0</v>
      </c>
      <c r="AQ1703" s="16">
        <v>0</v>
      </c>
      <c r="AR1703" s="8" t="s">
        <v>490</v>
      </c>
      <c r="AS1703" s="16" t="s">
        <v>160</v>
      </c>
      <c r="AT1703" s="17" t="s">
        <v>161</v>
      </c>
      <c r="AU1703" s="16" t="s">
        <v>249</v>
      </c>
      <c r="AV1703" s="16">
        <v>0</v>
      </c>
      <c r="AW1703" s="16">
        <v>0</v>
      </c>
      <c r="AX1703" s="17" t="s">
        <v>162</v>
      </c>
      <c r="AY1703" s="17" t="s">
        <v>160</v>
      </c>
      <c r="AZ1703" s="15">
        <v>0</v>
      </c>
      <c r="BA1703" s="15">
        <v>0</v>
      </c>
      <c r="BB1703" s="73" t="s">
        <v>709</v>
      </c>
      <c r="BC1703" s="16">
        <v>0</v>
      </c>
      <c r="BD1703" s="13">
        <v>0</v>
      </c>
      <c r="BE1703" s="16">
        <v>0</v>
      </c>
      <c r="BF1703" s="16">
        <v>0</v>
      </c>
      <c r="BG1703" s="16">
        <v>0</v>
      </c>
      <c r="BH1703" s="16">
        <v>0</v>
      </c>
      <c r="BI1703" s="11">
        <v>0</v>
      </c>
      <c r="BJ1703" s="8">
        <v>0</v>
      </c>
      <c r="BK1703" s="8">
        <v>0</v>
      </c>
      <c r="BL1703" s="8">
        <v>0</v>
      </c>
      <c r="BM1703" s="8">
        <v>0</v>
      </c>
      <c r="BN1703" s="8">
        <v>0</v>
      </c>
      <c r="BO1703" s="8">
        <v>0</v>
      </c>
      <c r="BP1703" s="8">
        <v>0</v>
      </c>
      <c r="BQ1703" s="43">
        <v>0</v>
      </c>
    </row>
    <row r="1704" spans="3:69" ht="19.5" customHeight="1">
      <c r="C1704" s="16">
        <v>70505005</v>
      </c>
      <c r="D1704" s="14" t="s">
        <v>829</v>
      </c>
      <c r="E1704" s="16">
        <v>1</v>
      </c>
      <c r="F1704" s="13">
        <v>60010100</v>
      </c>
      <c r="G1704" s="16">
        <v>0</v>
      </c>
      <c r="H1704" s="15">
        <v>0</v>
      </c>
      <c r="I1704" s="16">
        <v>1</v>
      </c>
      <c r="J1704" s="16">
        <v>0</v>
      </c>
      <c r="K1704" s="16">
        <v>0</v>
      </c>
      <c r="L1704" s="13">
        <v>0</v>
      </c>
      <c r="M1704" s="13">
        <v>0</v>
      </c>
      <c r="N1704" s="13">
        <v>2</v>
      </c>
      <c r="O1704" s="13">
        <v>1</v>
      </c>
      <c r="P1704" s="13">
        <v>0.3</v>
      </c>
      <c r="Q1704" s="13">
        <v>0</v>
      </c>
      <c r="R1704" s="8">
        <v>0</v>
      </c>
      <c r="S1704" s="13">
        <v>0</v>
      </c>
      <c r="T1704" s="13">
        <v>1</v>
      </c>
      <c r="U1704" s="13">
        <v>2</v>
      </c>
      <c r="V1704" s="13">
        <v>0</v>
      </c>
      <c r="W1704" s="13">
        <v>3</v>
      </c>
      <c r="X1704" s="13">
        <v>0</v>
      </c>
      <c r="Y1704" s="13">
        <v>1</v>
      </c>
      <c r="Z1704" s="13">
        <v>0</v>
      </c>
      <c r="AA1704" s="13">
        <v>0</v>
      </c>
      <c r="AB1704" s="13">
        <v>0</v>
      </c>
      <c r="AC1704" s="13">
        <v>0</v>
      </c>
      <c r="AD1704" s="13">
        <v>15</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428</v>
      </c>
      <c r="AT1704" s="17" t="s">
        <v>216</v>
      </c>
      <c r="AU1704" s="13" t="s">
        <v>351</v>
      </c>
      <c r="AV1704" s="16">
        <v>10000007</v>
      </c>
      <c r="AW1704" s="16">
        <v>70305005</v>
      </c>
      <c r="AX1704" s="14" t="s">
        <v>162</v>
      </c>
      <c r="AY1704" s="13">
        <v>0</v>
      </c>
      <c r="AZ1704" s="15">
        <v>0</v>
      </c>
      <c r="BA1704" s="15">
        <v>0</v>
      </c>
      <c r="BB1704" s="36" t="s">
        <v>711</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70505006</v>
      </c>
      <c r="D1705" s="14" t="s">
        <v>2087</v>
      </c>
      <c r="E1705" s="16">
        <v>1</v>
      </c>
      <c r="F1705" s="13">
        <v>60010100</v>
      </c>
      <c r="G1705" s="16">
        <v>0</v>
      </c>
      <c r="H1705" s="15">
        <v>0</v>
      </c>
      <c r="I1705" s="16">
        <v>1</v>
      </c>
      <c r="J1705" s="16">
        <v>0</v>
      </c>
      <c r="K1705" s="16">
        <v>0</v>
      </c>
      <c r="L1705" s="13">
        <v>0</v>
      </c>
      <c r="M1705" s="13">
        <v>0</v>
      </c>
      <c r="N1705" s="13">
        <v>2</v>
      </c>
      <c r="O1705" s="13">
        <v>1</v>
      </c>
      <c r="P1705" s="13">
        <v>1</v>
      </c>
      <c r="Q1705" s="13">
        <v>0</v>
      </c>
      <c r="R1705" s="8">
        <v>0</v>
      </c>
      <c r="S1705" s="13">
        <v>0</v>
      </c>
      <c r="T1705" s="13">
        <v>1</v>
      </c>
      <c r="U1705" s="13">
        <v>2</v>
      </c>
      <c r="V1705" s="13">
        <v>0</v>
      </c>
      <c r="W1705" s="13">
        <v>3</v>
      </c>
      <c r="X1705" s="13">
        <v>0</v>
      </c>
      <c r="Y1705" s="13">
        <v>1</v>
      </c>
      <c r="Z1705" s="13">
        <v>0</v>
      </c>
      <c r="AA1705" s="13">
        <v>0</v>
      </c>
      <c r="AB1705" s="13">
        <v>0</v>
      </c>
      <c r="AC1705" s="13">
        <v>0</v>
      </c>
      <c r="AD1705" s="13">
        <v>7</v>
      </c>
      <c r="AE1705" s="13">
        <v>1</v>
      </c>
      <c r="AF1705" s="13" t="s">
        <v>394</v>
      </c>
      <c r="AG1705" s="8">
        <v>0</v>
      </c>
      <c r="AH1705" s="8">
        <v>1</v>
      </c>
      <c r="AI1705" s="8">
        <v>0</v>
      </c>
      <c r="AJ1705" s="8">
        <v>3</v>
      </c>
      <c r="AK1705" s="13">
        <v>0</v>
      </c>
      <c r="AL1705" s="13">
        <v>0</v>
      </c>
      <c r="AM1705" s="13">
        <v>0</v>
      </c>
      <c r="AN1705" s="13">
        <v>3</v>
      </c>
      <c r="AO1705" s="13">
        <v>5000</v>
      </c>
      <c r="AP1705" s="13">
        <v>2.5</v>
      </c>
      <c r="AQ1705" s="13">
        <v>0</v>
      </c>
      <c r="AR1705" s="8">
        <v>0</v>
      </c>
      <c r="AS1705" s="13" t="s">
        <v>160</v>
      </c>
      <c r="AT1705" s="17" t="s">
        <v>161</v>
      </c>
      <c r="AU1705" s="13" t="s">
        <v>351</v>
      </c>
      <c r="AV1705" s="16">
        <v>10000007</v>
      </c>
      <c r="AW1705" s="16">
        <v>70305007</v>
      </c>
      <c r="AX1705" s="14" t="s">
        <v>162</v>
      </c>
      <c r="AY1705" s="13">
        <v>0</v>
      </c>
      <c r="AZ1705" s="15">
        <v>0</v>
      </c>
      <c r="BA1705" s="15">
        <v>0</v>
      </c>
      <c r="BB1705" s="36" t="s">
        <v>380</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70505007</v>
      </c>
      <c r="D1706" s="14" t="s">
        <v>712</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1</v>
      </c>
      <c r="X1706" s="13">
        <v>0</v>
      </c>
      <c r="Y1706" s="13">
        <v>1</v>
      </c>
      <c r="Z1706" s="13">
        <v>0</v>
      </c>
      <c r="AA1706" s="13">
        <v>0</v>
      </c>
      <c r="AB1706" s="13">
        <v>0</v>
      </c>
      <c r="AC1706" s="13">
        <v>0</v>
      </c>
      <c r="AD1706" s="13">
        <v>30</v>
      </c>
      <c r="AE1706" s="13">
        <v>1</v>
      </c>
      <c r="AF1706" s="13" t="s">
        <v>554</v>
      </c>
      <c r="AG1706" s="8">
        <v>0</v>
      </c>
      <c r="AH1706" s="8">
        <v>0</v>
      </c>
      <c r="AI1706" s="8">
        <v>0</v>
      </c>
      <c r="AJ1706" s="8">
        <v>0</v>
      </c>
      <c r="AK1706" s="13">
        <v>0</v>
      </c>
      <c r="AL1706" s="13">
        <v>0</v>
      </c>
      <c r="AM1706" s="13">
        <v>0</v>
      </c>
      <c r="AN1706" s="13">
        <v>0.5</v>
      </c>
      <c r="AO1706" s="13">
        <v>999999</v>
      </c>
      <c r="AP1706" s="13">
        <v>0.5</v>
      </c>
      <c r="AQ1706" s="13">
        <v>0</v>
      </c>
      <c r="AR1706" s="8">
        <v>0</v>
      </c>
      <c r="AS1706" s="293" t="s">
        <v>649</v>
      </c>
      <c r="AT1706" s="17" t="s">
        <v>216</v>
      </c>
      <c r="AU1706" s="13" t="s">
        <v>351</v>
      </c>
      <c r="AV1706" s="16">
        <v>10000007</v>
      </c>
      <c r="AW1706" s="16">
        <v>70202004</v>
      </c>
      <c r="AX1706" s="17" t="s">
        <v>232</v>
      </c>
      <c r="AY1706" s="17" t="s">
        <v>262</v>
      </c>
      <c r="AZ1706" s="15">
        <v>0</v>
      </c>
      <c r="BA1706" s="15">
        <v>0</v>
      </c>
      <c r="BB1706" s="36" t="s">
        <v>638</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70505008</v>
      </c>
      <c r="D1707" s="14" t="s">
        <v>693</v>
      </c>
      <c r="E1707" s="16">
        <v>1</v>
      </c>
      <c r="F1707" s="13">
        <v>60010100</v>
      </c>
      <c r="G1707" s="16">
        <v>0</v>
      </c>
      <c r="H1707" s="15">
        <v>0</v>
      </c>
      <c r="I1707" s="16">
        <v>1</v>
      </c>
      <c r="J1707" s="16">
        <v>0</v>
      </c>
      <c r="K1707" s="16">
        <v>0</v>
      </c>
      <c r="L1707" s="13">
        <v>0</v>
      </c>
      <c r="M1707" s="13">
        <v>0</v>
      </c>
      <c r="N1707" s="13">
        <v>2</v>
      </c>
      <c r="O1707" s="13">
        <v>1</v>
      </c>
      <c r="P1707" s="13">
        <v>0.3</v>
      </c>
      <c r="Q1707" s="13">
        <v>0</v>
      </c>
      <c r="R1707" s="8">
        <v>0</v>
      </c>
      <c r="S1707" s="13">
        <v>0</v>
      </c>
      <c r="T1707" s="13">
        <v>1</v>
      </c>
      <c r="U1707" s="13">
        <v>2</v>
      </c>
      <c r="V1707" s="13">
        <v>0</v>
      </c>
      <c r="W1707" s="13">
        <v>3</v>
      </c>
      <c r="X1707" s="13">
        <v>0</v>
      </c>
      <c r="Y1707" s="13">
        <v>1</v>
      </c>
      <c r="Z1707" s="13">
        <v>0</v>
      </c>
      <c r="AA1707" s="13">
        <v>0</v>
      </c>
      <c r="AB1707" s="13">
        <v>0</v>
      </c>
      <c r="AC1707" s="13">
        <v>0</v>
      </c>
      <c r="AD1707" s="13">
        <v>15</v>
      </c>
      <c r="AE1707" s="13">
        <v>1</v>
      </c>
      <c r="AF1707" s="13" t="s">
        <v>394</v>
      </c>
      <c r="AG1707" s="8">
        <v>0</v>
      </c>
      <c r="AH1707" s="8">
        <v>1</v>
      </c>
      <c r="AI1707" s="8">
        <v>0</v>
      </c>
      <c r="AJ1707" s="8">
        <v>3</v>
      </c>
      <c r="AK1707" s="13">
        <v>0</v>
      </c>
      <c r="AL1707" s="13">
        <v>0</v>
      </c>
      <c r="AM1707" s="13">
        <v>0</v>
      </c>
      <c r="AN1707" s="13">
        <v>3</v>
      </c>
      <c r="AO1707" s="13">
        <v>5000</v>
      </c>
      <c r="AP1707" s="13">
        <v>2.5</v>
      </c>
      <c r="AQ1707" s="13">
        <v>0</v>
      </c>
      <c r="AR1707" s="8">
        <v>0</v>
      </c>
      <c r="AS1707" s="13" t="s">
        <v>428</v>
      </c>
      <c r="AT1707" s="17" t="s">
        <v>199</v>
      </c>
      <c r="AU1707" s="13" t="s">
        <v>351</v>
      </c>
      <c r="AV1707" s="16">
        <v>10000007</v>
      </c>
      <c r="AW1707" s="16">
        <v>70403003</v>
      </c>
      <c r="AX1707" s="14" t="s">
        <v>162</v>
      </c>
      <c r="AY1707" s="13">
        <v>0</v>
      </c>
      <c r="AZ1707" s="15">
        <v>0</v>
      </c>
      <c r="BA1707" s="15">
        <v>0</v>
      </c>
      <c r="BB1707" s="36" t="s">
        <v>711</v>
      </c>
      <c r="BC1707" s="13">
        <v>0</v>
      </c>
      <c r="BD1707" s="13">
        <v>0</v>
      </c>
      <c r="BE1707" s="13">
        <v>0</v>
      </c>
      <c r="BF1707" s="13">
        <v>0</v>
      </c>
      <c r="BG1707" s="13">
        <v>0</v>
      </c>
      <c r="BH1707" s="13">
        <v>0</v>
      </c>
      <c r="BI1707" s="11">
        <v>0</v>
      </c>
      <c r="BJ1707" s="8">
        <v>0</v>
      </c>
      <c r="BK1707" s="8">
        <v>0</v>
      </c>
      <c r="BL1707" s="8">
        <v>0</v>
      </c>
      <c r="BM1707" s="8">
        <v>0</v>
      </c>
      <c r="BN1707" s="8">
        <v>0</v>
      </c>
      <c r="BO1707" s="8">
        <v>0</v>
      </c>
      <c r="BP1707" s="8">
        <v>0</v>
      </c>
      <c r="BQ1707" s="43">
        <v>0</v>
      </c>
    </row>
    <row r="1708" spans="3:69" ht="19.5" customHeight="1">
      <c r="C1708" s="16">
        <v>71000001</v>
      </c>
      <c r="D1708" s="17" t="s">
        <v>2124</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t="s">
        <v>2125</v>
      </c>
      <c r="AT1708" s="17" t="s">
        <v>199</v>
      </c>
      <c r="AU1708" s="16" t="s">
        <v>351</v>
      </c>
      <c r="AV1708" s="16" t="s">
        <v>160</v>
      </c>
      <c r="AW1708" s="16" t="s">
        <v>160</v>
      </c>
      <c r="AX1708" s="17" t="s">
        <v>162</v>
      </c>
      <c r="AY1708" s="17">
        <v>0</v>
      </c>
      <c r="AZ1708" s="15">
        <v>0</v>
      </c>
      <c r="BA1708" s="15">
        <v>0</v>
      </c>
      <c r="BB1708" s="73" t="s">
        <v>2126</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19.5" customHeight="1">
      <c r="C1709" s="16">
        <v>71000002</v>
      </c>
      <c r="D1709" s="17" t="s">
        <v>2127</v>
      </c>
      <c r="E1709" s="16">
        <v>1</v>
      </c>
      <c r="F1709" s="16">
        <v>60010100</v>
      </c>
      <c r="G1709" s="16">
        <v>0</v>
      </c>
      <c r="H1709" s="15">
        <v>0</v>
      </c>
      <c r="I1709" s="16">
        <v>1</v>
      </c>
      <c r="J1709" s="16">
        <v>0</v>
      </c>
      <c r="K1709" s="16">
        <v>0</v>
      </c>
      <c r="L1709" s="16">
        <v>0</v>
      </c>
      <c r="M1709" s="16">
        <v>0</v>
      </c>
      <c r="N1709" s="13">
        <v>2</v>
      </c>
      <c r="O1709" s="16">
        <v>0</v>
      </c>
      <c r="P1709" s="16">
        <v>0</v>
      </c>
      <c r="Q1709" s="16">
        <v>0</v>
      </c>
      <c r="R1709" s="8">
        <v>0</v>
      </c>
      <c r="S1709" s="15">
        <v>0</v>
      </c>
      <c r="T1709" s="13">
        <v>1</v>
      </c>
      <c r="U1709" s="16">
        <v>2</v>
      </c>
      <c r="V1709" s="16">
        <v>0</v>
      </c>
      <c r="W1709" s="16">
        <v>0</v>
      </c>
      <c r="X1709" s="16">
        <v>0</v>
      </c>
      <c r="Y1709" s="16">
        <v>1</v>
      </c>
      <c r="Z1709" s="16">
        <v>0</v>
      </c>
      <c r="AA1709" s="16">
        <v>0</v>
      </c>
      <c r="AB1709" s="13">
        <v>0</v>
      </c>
      <c r="AC1709" s="16">
        <v>0</v>
      </c>
      <c r="AD1709" s="16">
        <v>5</v>
      </c>
      <c r="AE1709" s="16">
        <v>1</v>
      </c>
      <c r="AF1709" s="16">
        <v>3</v>
      </c>
      <c r="AG1709" s="8">
        <v>2</v>
      </c>
      <c r="AH1709" s="8">
        <v>0</v>
      </c>
      <c r="AI1709" s="8">
        <v>0</v>
      </c>
      <c r="AJ1709" s="8">
        <v>1.6</v>
      </c>
      <c r="AK1709" s="16">
        <v>0</v>
      </c>
      <c r="AL1709" s="16">
        <v>0</v>
      </c>
      <c r="AM1709" s="16">
        <v>0</v>
      </c>
      <c r="AN1709" s="16">
        <v>0.5</v>
      </c>
      <c r="AO1709" s="16">
        <v>3000</v>
      </c>
      <c r="AP1709" s="16">
        <v>0</v>
      </c>
      <c r="AQ1709" s="16">
        <v>0</v>
      </c>
      <c r="AR1709" s="8">
        <v>0</v>
      </c>
      <c r="AS1709" s="16">
        <v>99004005</v>
      </c>
      <c r="AT1709" s="17" t="s">
        <v>199</v>
      </c>
      <c r="AU1709" s="16" t="s">
        <v>351</v>
      </c>
      <c r="AV1709" s="16" t="s">
        <v>160</v>
      </c>
      <c r="AW1709" s="16" t="s">
        <v>160</v>
      </c>
      <c r="AX1709" s="17" t="s">
        <v>162</v>
      </c>
      <c r="AY1709" s="17">
        <v>0</v>
      </c>
      <c r="AZ1709" s="15">
        <v>0</v>
      </c>
      <c r="BA1709" s="15">
        <v>0</v>
      </c>
      <c r="BB1709" s="73" t="s">
        <v>2126</v>
      </c>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73001101</v>
      </c>
      <c r="D1710" s="17" t="s">
        <v>904</v>
      </c>
      <c r="E1710" s="16">
        <v>1</v>
      </c>
      <c r="F1710" s="11">
        <v>0</v>
      </c>
      <c r="G1710" s="16">
        <v>0</v>
      </c>
      <c r="H1710" s="15">
        <v>0</v>
      </c>
      <c r="I1710" s="16">
        <v>1</v>
      </c>
      <c r="J1710" s="16">
        <v>0</v>
      </c>
      <c r="K1710" s="16">
        <v>0</v>
      </c>
      <c r="L1710" s="16">
        <v>0</v>
      </c>
      <c r="M1710" s="16">
        <v>0</v>
      </c>
      <c r="N1710" s="16">
        <v>2</v>
      </c>
      <c r="O1710" s="16">
        <v>1</v>
      </c>
      <c r="P1710" s="16">
        <v>0.1</v>
      </c>
      <c r="Q1710" s="16">
        <v>0</v>
      </c>
      <c r="R1710" s="8">
        <v>0</v>
      </c>
      <c r="S1710" s="15">
        <v>0</v>
      </c>
      <c r="T1710" s="13">
        <v>1</v>
      </c>
      <c r="U1710" s="16">
        <v>1</v>
      </c>
      <c r="V1710" s="16">
        <v>0</v>
      </c>
      <c r="W1710" s="16">
        <v>1.5</v>
      </c>
      <c r="X1710" s="16">
        <v>0</v>
      </c>
      <c r="Y1710" s="16">
        <v>0</v>
      </c>
      <c r="Z1710" s="16">
        <v>0</v>
      </c>
      <c r="AA1710" s="16">
        <v>0</v>
      </c>
      <c r="AB1710" s="16">
        <v>1</v>
      </c>
      <c r="AC1710" s="16">
        <v>0</v>
      </c>
      <c r="AD1710" s="16">
        <v>5</v>
      </c>
      <c r="AE1710" s="16">
        <v>1</v>
      </c>
      <c r="AF1710" s="16">
        <v>3</v>
      </c>
      <c r="AG1710" s="8">
        <v>2</v>
      </c>
      <c r="AH1710" s="8">
        <v>1</v>
      </c>
      <c r="AI1710" s="8">
        <v>0</v>
      </c>
      <c r="AJ1710" s="8">
        <v>6</v>
      </c>
      <c r="AK1710" s="16">
        <v>0</v>
      </c>
      <c r="AL1710" s="16">
        <v>0</v>
      </c>
      <c r="AM1710" s="16">
        <v>0</v>
      </c>
      <c r="AN1710" s="16">
        <v>0.5</v>
      </c>
      <c r="AO1710" s="16">
        <v>5000</v>
      </c>
      <c r="AP1710" s="16">
        <v>0.2</v>
      </c>
      <c r="AQ1710" s="16">
        <v>0</v>
      </c>
      <c r="AR1710" s="8">
        <v>0</v>
      </c>
      <c r="AS1710" s="16" t="s">
        <v>160</v>
      </c>
      <c r="AT1710" s="17" t="s">
        <v>161</v>
      </c>
      <c r="AU1710" s="16">
        <v>0</v>
      </c>
      <c r="AV1710" s="16">
        <v>10000006</v>
      </c>
      <c r="AW1710" s="12">
        <v>60000004</v>
      </c>
      <c r="AX1710" s="17" t="s">
        <v>907</v>
      </c>
      <c r="AY1710" s="17" t="s">
        <v>160</v>
      </c>
      <c r="AZ1710" s="15">
        <v>0</v>
      </c>
      <c r="BA1710" s="15">
        <v>0</v>
      </c>
      <c r="BB1710" s="73"/>
      <c r="BC1710" s="16">
        <v>0</v>
      </c>
      <c r="BD1710" s="13">
        <v>0</v>
      </c>
      <c r="BE1710" s="16">
        <v>0</v>
      </c>
      <c r="BF1710" s="16">
        <v>0</v>
      </c>
      <c r="BG1710" s="16">
        <v>0</v>
      </c>
      <c r="BH1710" s="16">
        <v>0</v>
      </c>
      <c r="BI1710" s="11">
        <v>0</v>
      </c>
      <c r="BJ1710" s="8">
        <v>0</v>
      </c>
      <c r="BK1710" s="8">
        <v>0</v>
      </c>
      <c r="BL1710" s="8">
        <v>0</v>
      </c>
      <c r="BM1710" s="8">
        <v>0</v>
      </c>
      <c r="BN1710" s="8">
        <v>0</v>
      </c>
      <c r="BO1710" s="8">
        <v>0</v>
      </c>
      <c r="BP1710" s="8">
        <v>0</v>
      </c>
      <c r="BQ1710" s="43">
        <v>0</v>
      </c>
    </row>
    <row r="1711" spans="3:69" ht="20.100000000000001" customHeight="1">
      <c r="C1711" s="16">
        <v>73001102</v>
      </c>
      <c r="D1711" s="14" t="s">
        <v>349</v>
      </c>
      <c r="E1711" s="16">
        <v>1</v>
      </c>
      <c r="F1711" s="13">
        <v>0</v>
      </c>
      <c r="G1711" s="16">
        <v>0</v>
      </c>
      <c r="H1711" s="15">
        <v>0</v>
      </c>
      <c r="I1711" s="16">
        <v>1</v>
      </c>
      <c r="J1711" s="16">
        <v>0</v>
      </c>
      <c r="K1711" s="16">
        <v>0</v>
      </c>
      <c r="L1711" s="13">
        <v>0</v>
      </c>
      <c r="M1711" s="13">
        <v>0</v>
      </c>
      <c r="N1711" s="13">
        <v>2</v>
      </c>
      <c r="O1711" s="13">
        <v>1</v>
      </c>
      <c r="P1711" s="13">
        <v>1</v>
      </c>
      <c r="Q1711" s="13">
        <v>0</v>
      </c>
      <c r="R1711" s="8">
        <v>0</v>
      </c>
      <c r="S1711" s="13">
        <v>0</v>
      </c>
      <c r="T1711" s="13">
        <v>1</v>
      </c>
      <c r="U1711" s="13">
        <v>2</v>
      </c>
      <c r="V1711" s="13">
        <v>0</v>
      </c>
      <c r="W1711" s="13">
        <v>2</v>
      </c>
      <c r="X1711" s="13">
        <v>0</v>
      </c>
      <c r="Y1711" s="13">
        <v>1</v>
      </c>
      <c r="Z1711" s="13">
        <v>0</v>
      </c>
      <c r="AA1711" s="13">
        <v>0</v>
      </c>
      <c r="AB1711" s="13">
        <v>0</v>
      </c>
      <c r="AC1711" s="13">
        <v>0</v>
      </c>
      <c r="AD1711" s="13">
        <v>6</v>
      </c>
      <c r="AE1711" s="13">
        <v>1</v>
      </c>
      <c r="AF1711" s="13">
        <v>3</v>
      </c>
      <c r="AG1711" s="8">
        <v>0</v>
      </c>
      <c r="AH1711" s="8">
        <v>0</v>
      </c>
      <c r="AI1711" s="8">
        <v>0</v>
      </c>
      <c r="AJ1711" s="8">
        <v>1.5</v>
      </c>
      <c r="AK1711" s="13">
        <v>0</v>
      </c>
      <c r="AL1711" s="13">
        <v>0</v>
      </c>
      <c r="AM1711" s="13">
        <v>0</v>
      </c>
      <c r="AN1711" s="13">
        <v>1</v>
      </c>
      <c r="AO1711" s="13">
        <v>5000</v>
      </c>
      <c r="AP1711" s="13">
        <v>0.5</v>
      </c>
      <c r="AQ1711" s="13">
        <v>0</v>
      </c>
      <c r="AR1711" s="8">
        <v>0</v>
      </c>
      <c r="AS1711" s="13" t="s">
        <v>160</v>
      </c>
      <c r="AT1711" s="17" t="s">
        <v>161</v>
      </c>
      <c r="AU1711" s="13" t="s">
        <v>351</v>
      </c>
      <c r="AV1711" s="16">
        <v>10000007</v>
      </c>
      <c r="AW1711" s="16">
        <v>70105001</v>
      </c>
      <c r="AX1711" s="14" t="s">
        <v>162</v>
      </c>
      <c r="AY1711" s="13" t="s">
        <v>2030</v>
      </c>
      <c r="AZ1711" s="15">
        <v>0</v>
      </c>
      <c r="BA1711" s="15">
        <v>0</v>
      </c>
      <c r="BB1711" s="36" t="s">
        <v>2031</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21.75" customHeight="1">
      <c r="C1712" s="16">
        <v>73001103</v>
      </c>
      <c r="D1712" s="14" t="s">
        <v>349</v>
      </c>
      <c r="E1712" s="16">
        <v>1</v>
      </c>
      <c r="F1712" s="13">
        <v>0</v>
      </c>
      <c r="G1712" s="16">
        <v>0</v>
      </c>
      <c r="H1712" s="15">
        <v>0</v>
      </c>
      <c r="I1712" s="16">
        <v>1</v>
      </c>
      <c r="J1712" s="16">
        <v>0</v>
      </c>
      <c r="K1712" s="16">
        <v>0</v>
      </c>
      <c r="L1712" s="13">
        <v>0</v>
      </c>
      <c r="M1712" s="13">
        <v>0</v>
      </c>
      <c r="N1712" s="13">
        <v>2</v>
      </c>
      <c r="O1712" s="13">
        <v>3</v>
      </c>
      <c r="P1712" s="13">
        <v>1</v>
      </c>
      <c r="Q1712" s="13">
        <v>0</v>
      </c>
      <c r="R1712" s="8">
        <v>0</v>
      </c>
      <c r="S1712" s="13">
        <v>0</v>
      </c>
      <c r="T1712" s="13">
        <v>1</v>
      </c>
      <c r="U1712" s="13">
        <v>2</v>
      </c>
      <c r="V1712" s="13">
        <v>0</v>
      </c>
      <c r="W1712" s="13">
        <v>3</v>
      </c>
      <c r="X1712" s="13">
        <v>0</v>
      </c>
      <c r="Y1712" s="13">
        <v>1</v>
      </c>
      <c r="Z1712" s="13">
        <v>0</v>
      </c>
      <c r="AA1712" s="13">
        <v>0</v>
      </c>
      <c r="AB1712" s="13">
        <v>0</v>
      </c>
      <c r="AC1712" s="13">
        <v>0</v>
      </c>
      <c r="AD1712" s="13">
        <v>9</v>
      </c>
      <c r="AE1712" s="13">
        <v>1</v>
      </c>
      <c r="AF1712" s="13">
        <v>4</v>
      </c>
      <c r="AG1712" s="8">
        <v>0</v>
      </c>
      <c r="AH1712" s="8">
        <v>1</v>
      </c>
      <c r="AI1712" s="8">
        <v>0</v>
      </c>
      <c r="AJ1712" s="8">
        <v>2</v>
      </c>
      <c r="AK1712" s="13">
        <v>0</v>
      </c>
      <c r="AL1712" s="13">
        <v>0</v>
      </c>
      <c r="AM1712" s="13">
        <v>0</v>
      </c>
      <c r="AN1712" s="13">
        <v>3</v>
      </c>
      <c r="AO1712" s="13">
        <v>5000</v>
      </c>
      <c r="AP1712" s="13">
        <v>2.5</v>
      </c>
      <c r="AQ1712" s="13">
        <v>0</v>
      </c>
      <c r="AR1712" s="8">
        <v>0</v>
      </c>
      <c r="AS1712" s="13" t="s">
        <v>350</v>
      </c>
      <c r="AT1712" s="14" t="s">
        <v>216</v>
      </c>
      <c r="AU1712" s="13" t="s">
        <v>351</v>
      </c>
      <c r="AV1712" s="16">
        <v>10000007</v>
      </c>
      <c r="AW1712" s="16">
        <v>70102001</v>
      </c>
      <c r="AX1712" s="14" t="s">
        <v>162</v>
      </c>
      <c r="AY1712" s="13" t="s">
        <v>2026</v>
      </c>
      <c r="AZ1712" s="15">
        <v>0</v>
      </c>
      <c r="BA1712" s="15">
        <v>0</v>
      </c>
      <c r="BB1712" s="36" t="s">
        <v>353</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19.5" customHeight="1">
      <c r="C1713" s="16">
        <v>73001201</v>
      </c>
      <c r="D1713" s="14" t="s">
        <v>2113</v>
      </c>
      <c r="E1713" s="16">
        <v>1</v>
      </c>
      <c r="F1713" s="13">
        <v>60010100</v>
      </c>
      <c r="G1713" s="16">
        <v>0</v>
      </c>
      <c r="H1713" s="15">
        <v>0</v>
      </c>
      <c r="I1713" s="16">
        <v>1</v>
      </c>
      <c r="J1713" s="16">
        <v>0</v>
      </c>
      <c r="K1713" s="16">
        <v>0</v>
      </c>
      <c r="L1713" s="13">
        <v>0</v>
      </c>
      <c r="M1713" s="13">
        <v>0</v>
      </c>
      <c r="N1713" s="13">
        <v>2</v>
      </c>
      <c r="O1713" s="13">
        <v>1</v>
      </c>
      <c r="P1713" s="13">
        <v>0.3</v>
      </c>
      <c r="Q1713" s="13">
        <v>0</v>
      </c>
      <c r="R1713" s="8">
        <v>0</v>
      </c>
      <c r="S1713" s="13">
        <v>0</v>
      </c>
      <c r="T1713" s="13">
        <v>1</v>
      </c>
      <c r="U1713" s="13">
        <v>2</v>
      </c>
      <c r="V1713" s="13">
        <v>0</v>
      </c>
      <c r="W1713" s="13">
        <v>2</v>
      </c>
      <c r="X1713" s="13">
        <v>0</v>
      </c>
      <c r="Y1713" s="13">
        <v>1</v>
      </c>
      <c r="Z1713" s="13">
        <v>0</v>
      </c>
      <c r="AA1713" s="13">
        <v>0</v>
      </c>
      <c r="AB1713" s="13">
        <v>0</v>
      </c>
      <c r="AC1713" s="13">
        <v>0</v>
      </c>
      <c r="AD1713" s="13">
        <v>20</v>
      </c>
      <c r="AE1713" s="13">
        <v>1</v>
      </c>
      <c r="AF1713" s="13" t="s">
        <v>554</v>
      </c>
      <c r="AG1713" s="8">
        <v>1</v>
      </c>
      <c r="AH1713" s="8">
        <v>0</v>
      </c>
      <c r="AI1713" s="8">
        <v>0</v>
      </c>
      <c r="AJ1713" s="8">
        <v>0</v>
      </c>
      <c r="AK1713" s="13">
        <v>0</v>
      </c>
      <c r="AL1713" s="13">
        <v>0</v>
      </c>
      <c r="AM1713" s="13">
        <v>0</v>
      </c>
      <c r="AN1713" s="13">
        <v>0.5</v>
      </c>
      <c r="AO1713" s="13">
        <v>999999</v>
      </c>
      <c r="AP1713" s="13">
        <v>2</v>
      </c>
      <c r="AQ1713" s="13">
        <v>0</v>
      </c>
      <c r="AR1713" s="8">
        <v>0</v>
      </c>
      <c r="AS1713" s="13" t="s">
        <v>549</v>
      </c>
      <c r="AT1713" s="17" t="s">
        <v>216</v>
      </c>
      <c r="AU1713" s="13" t="s">
        <v>351</v>
      </c>
      <c r="AV1713" s="16">
        <v>10000007</v>
      </c>
      <c r="AW1713" s="16">
        <v>70405007</v>
      </c>
      <c r="AX1713" s="17" t="s">
        <v>232</v>
      </c>
      <c r="AY1713" s="17" t="s">
        <v>262</v>
      </c>
      <c r="AZ1713" s="15">
        <v>0</v>
      </c>
      <c r="BA1713" s="15">
        <v>0</v>
      </c>
      <c r="BB1713" s="36" t="s">
        <v>2114</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73001203</v>
      </c>
      <c r="D1714" s="14" t="s">
        <v>2032</v>
      </c>
      <c r="E1714" s="16">
        <v>1</v>
      </c>
      <c r="F1714" s="13">
        <v>60010300</v>
      </c>
      <c r="G1714" s="16">
        <v>0</v>
      </c>
      <c r="H1714" s="15">
        <v>0</v>
      </c>
      <c r="I1714" s="16">
        <v>1</v>
      </c>
      <c r="J1714" s="16">
        <v>0</v>
      </c>
      <c r="K1714" s="16">
        <v>0</v>
      </c>
      <c r="L1714" s="13">
        <v>0</v>
      </c>
      <c r="M1714" s="13">
        <v>0</v>
      </c>
      <c r="N1714" s="13">
        <v>2</v>
      </c>
      <c r="O1714" s="13">
        <v>2</v>
      </c>
      <c r="P1714" s="13">
        <v>0.8</v>
      </c>
      <c r="Q1714" s="13">
        <v>0</v>
      </c>
      <c r="R1714" s="8">
        <v>0</v>
      </c>
      <c r="S1714" s="13">
        <v>0</v>
      </c>
      <c r="T1714" s="13">
        <v>1</v>
      </c>
      <c r="U1714" s="13">
        <v>2</v>
      </c>
      <c r="V1714" s="13">
        <v>0</v>
      </c>
      <c r="W1714" s="13">
        <v>0</v>
      </c>
      <c r="X1714" s="13">
        <v>0</v>
      </c>
      <c r="Y1714" s="13">
        <v>0</v>
      </c>
      <c r="Z1714" s="13">
        <v>0</v>
      </c>
      <c r="AA1714" s="13">
        <v>0</v>
      </c>
      <c r="AB1714" s="13">
        <v>0</v>
      </c>
      <c r="AC1714" s="13">
        <v>0</v>
      </c>
      <c r="AD1714" s="13">
        <v>30</v>
      </c>
      <c r="AE1714" s="13">
        <v>0</v>
      </c>
      <c r="AF1714" s="13">
        <v>0</v>
      </c>
      <c r="AG1714" s="8">
        <v>2</v>
      </c>
      <c r="AH1714" s="8">
        <v>2</v>
      </c>
      <c r="AI1714" s="8">
        <v>0</v>
      </c>
      <c r="AJ1714" s="8">
        <v>1.5</v>
      </c>
      <c r="AK1714" s="13">
        <v>0</v>
      </c>
      <c r="AL1714" s="13">
        <v>0</v>
      </c>
      <c r="AM1714" s="13">
        <v>0</v>
      </c>
      <c r="AN1714" s="13">
        <v>1</v>
      </c>
      <c r="AO1714" s="13">
        <v>3000</v>
      </c>
      <c r="AP1714" s="13">
        <v>0.5</v>
      </c>
      <c r="AQ1714" s="13">
        <v>0</v>
      </c>
      <c r="AR1714" s="8">
        <v>0</v>
      </c>
      <c r="AS1714" s="13" t="s">
        <v>160</v>
      </c>
      <c r="AT1714" s="17" t="s">
        <v>161</v>
      </c>
      <c r="AU1714" s="13" t="s">
        <v>358</v>
      </c>
      <c r="AV1714" s="16">
        <v>0</v>
      </c>
      <c r="AW1714" s="16">
        <v>0</v>
      </c>
      <c r="AX1714" s="14" t="s">
        <v>346</v>
      </c>
      <c r="AY1714" s="13" t="s">
        <v>2128</v>
      </c>
      <c r="AZ1714" s="15">
        <v>0</v>
      </c>
      <c r="BA1714" s="15">
        <v>0</v>
      </c>
      <c r="BB1714" s="36" t="s">
        <v>2034</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20.100000000000001" customHeight="1">
      <c r="C1715" s="16">
        <v>73001204</v>
      </c>
      <c r="D1715" s="14" t="s">
        <v>1346</v>
      </c>
      <c r="E1715" s="16">
        <v>1</v>
      </c>
      <c r="F1715" s="13">
        <v>60010100</v>
      </c>
      <c r="G1715" s="16">
        <v>0</v>
      </c>
      <c r="H1715" s="15">
        <v>0</v>
      </c>
      <c r="I1715" s="16">
        <v>1</v>
      </c>
      <c r="J1715" s="16">
        <v>0</v>
      </c>
      <c r="K1715" s="16">
        <v>0</v>
      </c>
      <c r="L1715" s="13">
        <v>0</v>
      </c>
      <c r="M1715" s="13">
        <v>0</v>
      </c>
      <c r="N1715" s="13">
        <v>2</v>
      </c>
      <c r="O1715" s="13">
        <v>1</v>
      </c>
      <c r="P1715" s="13">
        <v>0.5</v>
      </c>
      <c r="Q1715" s="13">
        <v>0</v>
      </c>
      <c r="R1715" s="8">
        <v>0</v>
      </c>
      <c r="S1715" s="13">
        <v>0</v>
      </c>
      <c r="T1715" s="13">
        <v>1</v>
      </c>
      <c r="U1715" s="13">
        <v>2</v>
      </c>
      <c r="V1715" s="13">
        <v>0</v>
      </c>
      <c r="W1715" s="13">
        <v>3</v>
      </c>
      <c r="X1715" s="13">
        <v>0</v>
      </c>
      <c r="Y1715" s="13">
        <v>1</v>
      </c>
      <c r="Z1715" s="13">
        <v>0</v>
      </c>
      <c r="AA1715" s="13">
        <v>0</v>
      </c>
      <c r="AB1715" s="13">
        <v>0</v>
      </c>
      <c r="AC1715" s="13">
        <v>0</v>
      </c>
      <c r="AD1715" s="13">
        <v>10</v>
      </c>
      <c r="AE1715" s="13">
        <v>1</v>
      </c>
      <c r="AF1715" s="13">
        <v>3</v>
      </c>
      <c r="AG1715" s="8">
        <v>1</v>
      </c>
      <c r="AH1715" s="8">
        <v>1</v>
      </c>
      <c r="AI1715" s="8">
        <v>0</v>
      </c>
      <c r="AJ1715" s="8">
        <v>1.5</v>
      </c>
      <c r="AK1715" s="13">
        <v>0</v>
      </c>
      <c r="AL1715" s="13">
        <v>0</v>
      </c>
      <c r="AM1715" s="13">
        <v>0</v>
      </c>
      <c r="AN1715" s="13">
        <v>0.5</v>
      </c>
      <c r="AO1715" s="13">
        <v>5000</v>
      </c>
      <c r="AP1715" s="13">
        <v>3</v>
      </c>
      <c r="AQ1715" s="13">
        <v>0</v>
      </c>
      <c r="AR1715" s="8">
        <v>0</v>
      </c>
      <c r="AS1715" s="13" t="s">
        <v>160</v>
      </c>
      <c r="AT1715" s="17" t="s">
        <v>161</v>
      </c>
      <c r="AU1715" s="13" t="s">
        <v>351</v>
      </c>
      <c r="AV1715" s="16">
        <v>10000007</v>
      </c>
      <c r="AW1715" s="16">
        <v>70103003</v>
      </c>
      <c r="AX1715" s="14" t="s">
        <v>162</v>
      </c>
      <c r="AY1715" s="13" t="s">
        <v>2129</v>
      </c>
      <c r="AZ1715" s="15">
        <v>0</v>
      </c>
      <c r="BA1715" s="15">
        <v>0</v>
      </c>
      <c r="BB1715" s="36" t="s">
        <v>1348</v>
      </c>
      <c r="BC1715" s="13">
        <v>0</v>
      </c>
      <c r="BD1715" s="13">
        <v>0</v>
      </c>
      <c r="BE1715" s="13">
        <v>0</v>
      </c>
      <c r="BF1715" s="13">
        <v>0</v>
      </c>
      <c r="BG1715" s="13">
        <v>0</v>
      </c>
      <c r="BH1715" s="13">
        <v>0</v>
      </c>
      <c r="BI1715" s="11">
        <v>0</v>
      </c>
      <c r="BJ1715" s="8">
        <v>0</v>
      </c>
      <c r="BK1715" s="8">
        <v>0</v>
      </c>
      <c r="BL1715" s="8">
        <v>0</v>
      </c>
      <c r="BM1715" s="8">
        <v>0</v>
      </c>
      <c r="BN1715" s="8">
        <v>0</v>
      </c>
      <c r="BO1715" s="8">
        <v>0</v>
      </c>
      <c r="BP1715" s="8">
        <v>0</v>
      </c>
      <c r="BQ1715" s="43">
        <v>0</v>
      </c>
    </row>
    <row r="1716" spans="3:69" ht="19.5" customHeight="1">
      <c r="C1716" s="16">
        <v>73001205</v>
      </c>
      <c r="D1716" s="17" t="s">
        <v>381</v>
      </c>
      <c r="E1716" s="16">
        <v>1</v>
      </c>
      <c r="F1716" s="16">
        <v>60010300</v>
      </c>
      <c r="G1716" s="16">
        <v>0</v>
      </c>
      <c r="H1716" s="15">
        <v>0</v>
      </c>
      <c r="I1716" s="16">
        <v>1</v>
      </c>
      <c r="J1716" s="16">
        <v>0</v>
      </c>
      <c r="K1716" s="16">
        <v>0</v>
      </c>
      <c r="L1716" s="16">
        <v>0</v>
      </c>
      <c r="M1716" s="16">
        <v>0</v>
      </c>
      <c r="N1716" s="13">
        <v>2</v>
      </c>
      <c r="O1716" s="16">
        <v>1</v>
      </c>
      <c r="P1716" s="16">
        <v>0.5</v>
      </c>
      <c r="Q1716" s="16">
        <v>0</v>
      </c>
      <c r="R1716" s="8">
        <v>0</v>
      </c>
      <c r="S1716" s="15">
        <v>0</v>
      </c>
      <c r="T1716" s="13">
        <v>1</v>
      </c>
      <c r="U1716" s="16">
        <v>2</v>
      </c>
      <c r="V1716" s="16">
        <v>0</v>
      </c>
      <c r="W1716" s="16">
        <v>3</v>
      </c>
      <c r="X1716" s="16">
        <v>0</v>
      </c>
      <c r="Y1716" s="16">
        <v>0</v>
      </c>
      <c r="Z1716" s="16">
        <v>0</v>
      </c>
      <c r="AA1716" s="16">
        <v>0</v>
      </c>
      <c r="AB1716" s="16">
        <v>0</v>
      </c>
      <c r="AC1716" s="16">
        <v>0</v>
      </c>
      <c r="AD1716" s="16">
        <v>15</v>
      </c>
      <c r="AE1716" s="16">
        <v>1</v>
      </c>
      <c r="AF1716" s="16">
        <v>2</v>
      </c>
      <c r="AG1716" s="8">
        <v>2</v>
      </c>
      <c r="AH1716" s="8">
        <v>2</v>
      </c>
      <c r="AI1716" s="8">
        <v>0</v>
      </c>
      <c r="AJ1716" s="8">
        <v>3</v>
      </c>
      <c r="AK1716" s="16">
        <v>0</v>
      </c>
      <c r="AL1716" s="16">
        <v>0</v>
      </c>
      <c r="AM1716" s="16">
        <v>0</v>
      </c>
      <c r="AN1716" s="16">
        <v>2</v>
      </c>
      <c r="AO1716" s="16">
        <v>30000</v>
      </c>
      <c r="AP1716" s="16">
        <v>2</v>
      </c>
      <c r="AQ1716" s="16">
        <v>4</v>
      </c>
      <c r="AR1716" s="8">
        <v>0</v>
      </c>
      <c r="AS1716" s="16" t="s">
        <v>160</v>
      </c>
      <c r="AT1716" s="17" t="s">
        <v>161</v>
      </c>
      <c r="AU1716" s="16" t="s">
        <v>358</v>
      </c>
      <c r="AV1716" s="16">
        <v>10003002</v>
      </c>
      <c r="AW1716" s="16">
        <v>70106005</v>
      </c>
      <c r="AX1716" s="17" t="s">
        <v>382</v>
      </c>
      <c r="AY1716" s="17">
        <v>0</v>
      </c>
      <c r="AZ1716" s="15">
        <v>0</v>
      </c>
      <c r="BA1716" s="15">
        <v>0</v>
      </c>
      <c r="BB1716" s="73" t="s">
        <v>377</v>
      </c>
      <c r="BC1716" s="16">
        <v>0</v>
      </c>
      <c r="BD1716" s="13">
        <v>0</v>
      </c>
      <c r="BE1716" s="16">
        <v>0</v>
      </c>
      <c r="BF1716" s="16">
        <v>0</v>
      </c>
      <c r="BG1716" s="16">
        <v>0</v>
      </c>
      <c r="BH1716" s="16">
        <v>0</v>
      </c>
      <c r="BI1716" s="11">
        <v>0</v>
      </c>
      <c r="BJ1716" s="8">
        <v>0</v>
      </c>
      <c r="BK1716" s="8">
        <v>0</v>
      </c>
      <c r="BL1716" s="8">
        <v>0</v>
      </c>
      <c r="BM1716" s="8">
        <v>0</v>
      </c>
      <c r="BN1716" s="8">
        <v>0</v>
      </c>
      <c r="BO1716" s="8">
        <v>0</v>
      </c>
      <c r="BP1716" s="8">
        <v>0</v>
      </c>
      <c r="BQ1716" s="43">
        <v>0</v>
      </c>
    </row>
    <row r="1717" spans="3:69" ht="20.100000000000001" customHeight="1">
      <c r="C1717" s="16">
        <v>73001301</v>
      </c>
      <c r="D1717" s="14" t="s">
        <v>494</v>
      </c>
      <c r="E1717" s="13">
        <v>2</v>
      </c>
      <c r="F1717" s="13">
        <v>61012301</v>
      </c>
      <c r="G1717" s="13">
        <v>0</v>
      </c>
      <c r="H1717" s="15">
        <v>0</v>
      </c>
      <c r="I1717" s="16">
        <v>1</v>
      </c>
      <c r="J1717" s="16">
        <v>0</v>
      </c>
      <c r="K1717" s="16">
        <v>0</v>
      </c>
      <c r="L1717" s="13">
        <v>0</v>
      </c>
      <c r="M1717" s="13">
        <v>0</v>
      </c>
      <c r="N1717" s="13">
        <v>2</v>
      </c>
      <c r="O1717" s="13">
        <v>1</v>
      </c>
      <c r="P1717" s="13">
        <v>0.5</v>
      </c>
      <c r="Q1717" s="13">
        <v>0</v>
      </c>
      <c r="R1717" s="8">
        <v>0</v>
      </c>
      <c r="S1717" s="13">
        <v>0</v>
      </c>
      <c r="T1717" s="13">
        <v>1</v>
      </c>
      <c r="U1717" s="13">
        <v>2</v>
      </c>
      <c r="V1717" s="13">
        <v>0</v>
      </c>
      <c r="W1717" s="13">
        <v>1.4</v>
      </c>
      <c r="X1717" s="13">
        <v>150</v>
      </c>
      <c r="Y1717" s="13">
        <v>1</v>
      </c>
      <c r="Z1717" s="13">
        <v>0</v>
      </c>
      <c r="AA1717" s="13">
        <v>0</v>
      </c>
      <c r="AB1717" s="13">
        <v>0</v>
      </c>
      <c r="AC1717" s="13">
        <v>0</v>
      </c>
      <c r="AD1717" s="13">
        <v>12</v>
      </c>
      <c r="AE1717" s="13">
        <v>2</v>
      </c>
      <c r="AF1717" s="13" t="s">
        <v>169</v>
      </c>
      <c r="AG1717" s="8">
        <v>0</v>
      </c>
      <c r="AH1717" s="8">
        <v>2</v>
      </c>
      <c r="AI1717" s="8">
        <v>0</v>
      </c>
      <c r="AJ1717" s="8">
        <v>1.5</v>
      </c>
      <c r="AK1717" s="13">
        <v>0</v>
      </c>
      <c r="AL1717" s="13">
        <v>0</v>
      </c>
      <c r="AM1717" s="13">
        <v>0</v>
      </c>
      <c r="AN1717" s="13">
        <v>1.5</v>
      </c>
      <c r="AO1717" s="13">
        <v>1200</v>
      </c>
      <c r="AP1717" s="13">
        <v>1</v>
      </c>
      <c r="AQ1717" s="13">
        <v>15</v>
      </c>
      <c r="AR1717" s="8">
        <v>0</v>
      </c>
      <c r="AS1717" s="13" t="s">
        <v>160</v>
      </c>
      <c r="AT1717" s="14" t="s">
        <v>199</v>
      </c>
      <c r="AU1717" s="13" t="s">
        <v>171</v>
      </c>
      <c r="AV1717" s="16">
        <v>10000011</v>
      </c>
      <c r="AW1717" s="16">
        <v>70404001</v>
      </c>
      <c r="AX1717" s="14" t="s">
        <v>172</v>
      </c>
      <c r="AY1717" s="13">
        <v>0</v>
      </c>
      <c r="AZ1717" s="15">
        <v>0</v>
      </c>
      <c r="BA1717" s="15">
        <v>0</v>
      </c>
      <c r="BB1717" s="36" t="s">
        <v>515</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73001302</v>
      </c>
      <c r="D1718" s="14" t="s">
        <v>2032</v>
      </c>
      <c r="E1718" s="16">
        <v>1</v>
      </c>
      <c r="F1718" s="13">
        <v>60010300</v>
      </c>
      <c r="G1718" s="16">
        <v>0</v>
      </c>
      <c r="H1718" s="15">
        <v>0</v>
      </c>
      <c r="I1718" s="16">
        <v>1</v>
      </c>
      <c r="J1718" s="16">
        <v>0</v>
      </c>
      <c r="K1718" s="16">
        <v>0</v>
      </c>
      <c r="L1718" s="13">
        <v>0</v>
      </c>
      <c r="M1718" s="13">
        <v>0</v>
      </c>
      <c r="N1718" s="13">
        <v>2</v>
      </c>
      <c r="O1718" s="13">
        <v>2</v>
      </c>
      <c r="P1718" s="13">
        <v>0.8</v>
      </c>
      <c r="Q1718" s="13">
        <v>0</v>
      </c>
      <c r="R1718" s="8">
        <v>0</v>
      </c>
      <c r="S1718" s="13">
        <v>0</v>
      </c>
      <c r="T1718" s="13">
        <v>1</v>
      </c>
      <c r="U1718" s="13">
        <v>2</v>
      </c>
      <c r="V1718" s="13">
        <v>0</v>
      </c>
      <c r="W1718" s="13">
        <v>0</v>
      </c>
      <c r="X1718" s="13">
        <v>0</v>
      </c>
      <c r="Y1718" s="13">
        <v>0</v>
      </c>
      <c r="Z1718" s="13">
        <v>0</v>
      </c>
      <c r="AA1718" s="13">
        <v>0</v>
      </c>
      <c r="AB1718" s="13">
        <v>0</v>
      </c>
      <c r="AC1718" s="13">
        <v>0</v>
      </c>
      <c r="AD1718" s="13">
        <v>20</v>
      </c>
      <c r="AE1718" s="13">
        <v>0</v>
      </c>
      <c r="AF1718" s="13">
        <v>0</v>
      </c>
      <c r="AG1718" s="8">
        <v>2</v>
      </c>
      <c r="AH1718" s="8">
        <v>2</v>
      </c>
      <c r="AI1718" s="8">
        <v>0</v>
      </c>
      <c r="AJ1718" s="8">
        <v>1.5</v>
      </c>
      <c r="AK1718" s="13">
        <v>0</v>
      </c>
      <c r="AL1718" s="13">
        <v>0</v>
      </c>
      <c r="AM1718" s="13">
        <v>0</v>
      </c>
      <c r="AN1718" s="13">
        <v>1</v>
      </c>
      <c r="AO1718" s="13">
        <v>3000</v>
      </c>
      <c r="AP1718" s="13">
        <v>0.5</v>
      </c>
      <c r="AQ1718" s="13">
        <v>0</v>
      </c>
      <c r="AR1718" s="8">
        <v>0</v>
      </c>
      <c r="AS1718" s="13" t="s">
        <v>160</v>
      </c>
      <c r="AT1718" s="17" t="s">
        <v>161</v>
      </c>
      <c r="AU1718" s="13" t="s">
        <v>358</v>
      </c>
      <c r="AV1718" s="16">
        <v>0</v>
      </c>
      <c r="AW1718" s="16">
        <v>0</v>
      </c>
      <c r="AX1718" s="14" t="s">
        <v>346</v>
      </c>
      <c r="AY1718" s="13" t="s">
        <v>2130</v>
      </c>
      <c r="AZ1718" s="15">
        <v>0</v>
      </c>
      <c r="BA1718" s="15">
        <v>0</v>
      </c>
      <c r="BB1718" s="36" t="s">
        <v>2034</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20.100000000000001" customHeight="1">
      <c r="C1719" s="16">
        <v>73001303</v>
      </c>
      <c r="D1719" s="14" t="s">
        <v>357</v>
      </c>
      <c r="E1719" s="16">
        <v>1</v>
      </c>
      <c r="F1719" s="13">
        <v>60010300</v>
      </c>
      <c r="G1719" s="16">
        <v>0</v>
      </c>
      <c r="H1719" s="15">
        <v>0</v>
      </c>
      <c r="I1719" s="16">
        <v>1</v>
      </c>
      <c r="J1719" s="16">
        <v>0</v>
      </c>
      <c r="K1719" s="16">
        <v>0</v>
      </c>
      <c r="L1719" s="13">
        <v>0</v>
      </c>
      <c r="M1719" s="13">
        <v>0</v>
      </c>
      <c r="N1719" s="13">
        <v>2</v>
      </c>
      <c r="O1719" s="13">
        <v>1</v>
      </c>
      <c r="P1719" s="13">
        <v>0.5</v>
      </c>
      <c r="Q1719" s="13">
        <v>0</v>
      </c>
      <c r="R1719" s="8">
        <v>0</v>
      </c>
      <c r="S1719" s="13">
        <v>0</v>
      </c>
      <c r="T1719" s="13">
        <v>1</v>
      </c>
      <c r="U1719" s="13">
        <v>2</v>
      </c>
      <c r="V1719" s="13">
        <v>0</v>
      </c>
      <c r="W1719" s="13">
        <v>3</v>
      </c>
      <c r="X1719" s="13">
        <v>0</v>
      </c>
      <c r="Y1719" s="13">
        <v>0</v>
      </c>
      <c r="Z1719" s="13">
        <v>0</v>
      </c>
      <c r="AA1719" s="13">
        <v>0</v>
      </c>
      <c r="AB1719" s="13">
        <v>0</v>
      </c>
      <c r="AC1719" s="13">
        <v>0</v>
      </c>
      <c r="AD1719" s="13">
        <v>12</v>
      </c>
      <c r="AE1719" s="13">
        <v>2</v>
      </c>
      <c r="AF1719" s="13" t="s">
        <v>169</v>
      </c>
      <c r="AG1719" s="8">
        <v>0</v>
      </c>
      <c r="AH1719" s="8">
        <v>2</v>
      </c>
      <c r="AI1719" s="8">
        <v>0</v>
      </c>
      <c r="AJ1719" s="8">
        <v>1.5</v>
      </c>
      <c r="AK1719" s="13">
        <v>0</v>
      </c>
      <c r="AL1719" s="13">
        <v>0</v>
      </c>
      <c r="AM1719" s="13">
        <v>0</v>
      </c>
      <c r="AN1719" s="13">
        <v>2.5</v>
      </c>
      <c r="AO1719" s="13">
        <v>4000</v>
      </c>
      <c r="AP1719" s="13">
        <v>2</v>
      </c>
      <c r="AQ1719" s="13">
        <v>0</v>
      </c>
      <c r="AR1719" s="8">
        <v>0</v>
      </c>
      <c r="AS1719" s="13" t="s">
        <v>160</v>
      </c>
      <c r="AT1719" s="17" t="s">
        <v>216</v>
      </c>
      <c r="AU1719" s="13" t="s">
        <v>358</v>
      </c>
      <c r="AV1719" s="16">
        <v>10001007</v>
      </c>
      <c r="AW1719" s="16">
        <v>70103001</v>
      </c>
      <c r="AX1719" s="14" t="s">
        <v>162</v>
      </c>
      <c r="AY1719" s="13">
        <v>0</v>
      </c>
      <c r="AZ1719" s="15">
        <v>0</v>
      </c>
      <c r="BA1719" s="15">
        <v>0</v>
      </c>
      <c r="BB1719" s="36" t="s">
        <v>359</v>
      </c>
      <c r="BC1719" s="13">
        <v>0</v>
      </c>
      <c r="BD1719" s="13">
        <v>0</v>
      </c>
      <c r="BE1719" s="13">
        <v>0</v>
      </c>
      <c r="BF1719" s="13">
        <v>0</v>
      </c>
      <c r="BG1719" s="13">
        <v>0</v>
      </c>
      <c r="BH1719" s="13">
        <v>0</v>
      </c>
      <c r="BI1719" s="11">
        <v>0</v>
      </c>
      <c r="BJ1719" s="8">
        <v>0</v>
      </c>
      <c r="BK1719" s="8">
        <v>0</v>
      </c>
      <c r="BL1719" s="8">
        <v>0</v>
      </c>
      <c r="BM1719" s="8">
        <v>0</v>
      </c>
      <c r="BN1719" s="8">
        <v>0</v>
      </c>
      <c r="BO1719" s="8">
        <v>0</v>
      </c>
      <c r="BP1719" s="8">
        <v>0</v>
      </c>
      <c r="BQ1719" s="43">
        <v>0</v>
      </c>
    </row>
    <row r="1720" spans="3:69" ht="19.5" customHeight="1">
      <c r="C1720" s="16">
        <v>73001305</v>
      </c>
      <c r="D1720" s="17" t="s">
        <v>492</v>
      </c>
      <c r="E1720" s="16">
        <v>1</v>
      </c>
      <c r="F1720" s="16">
        <v>60010500</v>
      </c>
      <c r="G1720" s="16">
        <v>0</v>
      </c>
      <c r="H1720" s="15">
        <v>0</v>
      </c>
      <c r="I1720" s="16">
        <v>1</v>
      </c>
      <c r="J1720" s="16">
        <v>0</v>
      </c>
      <c r="K1720" s="16">
        <v>0</v>
      </c>
      <c r="L1720" s="16">
        <v>0</v>
      </c>
      <c r="M1720" s="16">
        <v>0</v>
      </c>
      <c r="N1720" s="13">
        <v>2</v>
      </c>
      <c r="O1720" s="16">
        <v>2</v>
      </c>
      <c r="P1720" s="16">
        <v>0.5</v>
      </c>
      <c r="Q1720" s="16">
        <v>0</v>
      </c>
      <c r="R1720" s="8">
        <v>0</v>
      </c>
      <c r="S1720" s="15">
        <v>0</v>
      </c>
      <c r="T1720" s="13">
        <v>1</v>
      </c>
      <c r="U1720" s="16">
        <v>2</v>
      </c>
      <c r="V1720" s="16">
        <v>0</v>
      </c>
      <c r="W1720" s="16">
        <v>0</v>
      </c>
      <c r="X1720" s="16">
        <v>0</v>
      </c>
      <c r="Y1720" s="16">
        <v>0</v>
      </c>
      <c r="Z1720" s="16">
        <v>0</v>
      </c>
      <c r="AA1720" s="16">
        <v>0</v>
      </c>
      <c r="AB1720" s="13">
        <v>0</v>
      </c>
      <c r="AC1720" s="16">
        <v>0</v>
      </c>
      <c r="AD1720" s="13">
        <v>15</v>
      </c>
      <c r="AE1720" s="16">
        <v>0</v>
      </c>
      <c r="AF1720" s="16">
        <v>0</v>
      </c>
      <c r="AG1720" s="8">
        <v>2</v>
      </c>
      <c r="AH1720" s="8">
        <v>0</v>
      </c>
      <c r="AI1720" s="8">
        <v>0</v>
      </c>
      <c r="AJ1720" s="8">
        <v>0</v>
      </c>
      <c r="AK1720" s="16">
        <v>0</v>
      </c>
      <c r="AL1720" s="16">
        <v>0</v>
      </c>
      <c r="AM1720" s="16">
        <v>0</v>
      </c>
      <c r="AN1720" s="16">
        <v>0</v>
      </c>
      <c r="AO1720" s="16">
        <v>1000</v>
      </c>
      <c r="AP1720" s="16">
        <v>0</v>
      </c>
      <c r="AQ1720" s="16">
        <v>0</v>
      </c>
      <c r="AR1720" s="8" t="s">
        <v>490</v>
      </c>
      <c r="AS1720" s="16" t="s">
        <v>160</v>
      </c>
      <c r="AT1720" s="17" t="s">
        <v>161</v>
      </c>
      <c r="AU1720" s="16" t="s">
        <v>249</v>
      </c>
      <c r="AV1720" s="16">
        <v>0</v>
      </c>
      <c r="AW1720" s="16">
        <v>0</v>
      </c>
      <c r="AX1720" s="17" t="s">
        <v>162</v>
      </c>
      <c r="AY1720" s="17" t="s">
        <v>160</v>
      </c>
      <c r="AZ1720" s="15">
        <v>0</v>
      </c>
      <c r="BA1720" s="15">
        <v>0</v>
      </c>
      <c r="BB1720" s="73" t="s">
        <v>709</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25" customHeight="1">
      <c r="C1721" s="16">
        <v>73001306</v>
      </c>
      <c r="D1721" s="17" t="s">
        <v>1217</v>
      </c>
      <c r="E1721" s="16">
        <v>1</v>
      </c>
      <c r="F1721" s="16">
        <v>62000101</v>
      </c>
      <c r="G1721" s="16">
        <v>0</v>
      </c>
      <c r="H1721" s="15">
        <v>0</v>
      </c>
      <c r="I1721" s="16">
        <v>1</v>
      </c>
      <c r="J1721" s="16">
        <v>0</v>
      </c>
      <c r="K1721" s="13">
        <v>0</v>
      </c>
      <c r="L1721" s="16">
        <v>0</v>
      </c>
      <c r="M1721" s="16">
        <v>0</v>
      </c>
      <c r="N1721" s="13">
        <v>2</v>
      </c>
      <c r="O1721" s="16">
        <v>1</v>
      </c>
      <c r="P1721" s="16">
        <v>0.3</v>
      </c>
      <c r="Q1721" s="16">
        <v>0</v>
      </c>
      <c r="R1721" s="8">
        <v>0</v>
      </c>
      <c r="S1721" s="15">
        <v>0</v>
      </c>
      <c r="T1721" s="13">
        <v>1</v>
      </c>
      <c r="U1721" s="16">
        <v>1</v>
      </c>
      <c r="V1721" s="16">
        <v>0</v>
      </c>
      <c r="W1721" s="16">
        <v>3</v>
      </c>
      <c r="X1721" s="16">
        <v>0</v>
      </c>
      <c r="Y1721" s="16">
        <v>0</v>
      </c>
      <c r="Z1721" s="16">
        <v>0</v>
      </c>
      <c r="AA1721" s="16">
        <v>0</v>
      </c>
      <c r="AB1721" s="16">
        <v>1</v>
      </c>
      <c r="AC1721" s="16">
        <v>12</v>
      </c>
      <c r="AD1721" s="16">
        <v>12</v>
      </c>
      <c r="AE1721" s="16">
        <v>0</v>
      </c>
      <c r="AF1721" s="16">
        <v>3</v>
      </c>
      <c r="AG1721" s="8">
        <v>7</v>
      </c>
      <c r="AH1721" s="8">
        <v>0</v>
      </c>
      <c r="AI1721" s="8">
        <v>0</v>
      </c>
      <c r="AJ1721" s="8">
        <v>10</v>
      </c>
      <c r="AK1721" s="16">
        <v>0</v>
      </c>
      <c r="AL1721" s="16">
        <v>0</v>
      </c>
      <c r="AM1721" s="16">
        <v>0</v>
      </c>
      <c r="AN1721" s="16">
        <v>0</v>
      </c>
      <c r="AO1721" s="16">
        <v>3000</v>
      </c>
      <c r="AP1721" s="16">
        <v>0.5</v>
      </c>
      <c r="AQ1721" s="16">
        <v>20</v>
      </c>
      <c r="AR1721" s="8">
        <v>0</v>
      </c>
      <c r="AS1721" s="16" t="s">
        <v>160</v>
      </c>
      <c r="AT1721" s="14" t="s">
        <v>188</v>
      </c>
      <c r="AU1721" s="16" t="s">
        <v>941</v>
      </c>
      <c r="AV1721" s="16">
        <v>10000011</v>
      </c>
      <c r="AW1721" s="16">
        <v>20001010</v>
      </c>
      <c r="AX1721" s="17" t="s">
        <v>195</v>
      </c>
      <c r="AY1721" s="17" t="s">
        <v>160</v>
      </c>
      <c r="AZ1721" s="15">
        <v>0</v>
      </c>
      <c r="BA1721" s="15">
        <v>0</v>
      </c>
      <c r="BB1721" s="36" t="s">
        <v>1218</v>
      </c>
      <c r="BC1721" s="16">
        <v>0</v>
      </c>
      <c r="BD1721" s="13">
        <v>0</v>
      </c>
      <c r="BE1721" s="16">
        <v>0</v>
      </c>
      <c r="BF1721" s="16">
        <v>0</v>
      </c>
      <c r="BG1721" s="16">
        <v>0</v>
      </c>
      <c r="BH1721" s="16">
        <v>0</v>
      </c>
      <c r="BI1721" s="11">
        <v>0</v>
      </c>
      <c r="BJ1721" s="8">
        <v>0</v>
      </c>
      <c r="BK1721" s="8">
        <v>0</v>
      </c>
      <c r="BL1721" s="8">
        <v>0</v>
      </c>
      <c r="BM1721" s="8">
        <v>0</v>
      </c>
      <c r="BN1721" s="8">
        <v>0</v>
      </c>
      <c r="BO1721" s="8">
        <v>0</v>
      </c>
      <c r="BP1721" s="8">
        <v>0</v>
      </c>
      <c r="BQ1721" s="43">
        <v>0</v>
      </c>
    </row>
    <row r="1722" spans="3:69" ht="20.100000000000001" customHeight="1">
      <c r="C1722" s="16">
        <v>73002101</v>
      </c>
      <c r="D1722" s="14" t="s">
        <v>2032</v>
      </c>
      <c r="E1722" s="16">
        <v>1</v>
      </c>
      <c r="F1722" s="13">
        <v>60010300</v>
      </c>
      <c r="G1722" s="16">
        <v>0</v>
      </c>
      <c r="H1722" s="15">
        <v>0</v>
      </c>
      <c r="I1722" s="16">
        <v>1</v>
      </c>
      <c r="J1722" s="16">
        <v>0</v>
      </c>
      <c r="K1722" s="16">
        <v>0</v>
      </c>
      <c r="L1722" s="13">
        <v>0</v>
      </c>
      <c r="M1722" s="13">
        <v>0</v>
      </c>
      <c r="N1722" s="13">
        <v>2</v>
      </c>
      <c r="O1722" s="13">
        <v>2</v>
      </c>
      <c r="P1722" s="13">
        <v>0.8</v>
      </c>
      <c r="Q1722" s="13">
        <v>0</v>
      </c>
      <c r="R1722" s="8">
        <v>0</v>
      </c>
      <c r="S1722" s="13">
        <v>0</v>
      </c>
      <c r="T1722" s="13">
        <v>1</v>
      </c>
      <c r="U1722" s="13">
        <v>2</v>
      </c>
      <c r="V1722" s="13">
        <v>0</v>
      </c>
      <c r="W1722" s="13">
        <v>0</v>
      </c>
      <c r="X1722" s="13">
        <v>0</v>
      </c>
      <c r="Y1722" s="13">
        <v>0</v>
      </c>
      <c r="Z1722" s="13">
        <v>0</v>
      </c>
      <c r="AA1722" s="13">
        <v>0</v>
      </c>
      <c r="AB1722" s="13">
        <v>0</v>
      </c>
      <c r="AC1722" s="13">
        <v>0</v>
      </c>
      <c r="AD1722" s="13">
        <v>20</v>
      </c>
      <c r="AE1722" s="13">
        <v>0</v>
      </c>
      <c r="AF1722" s="13">
        <v>0</v>
      </c>
      <c r="AG1722" s="8">
        <v>2</v>
      </c>
      <c r="AH1722" s="8">
        <v>2</v>
      </c>
      <c r="AI1722" s="8">
        <v>0</v>
      </c>
      <c r="AJ1722" s="8">
        <v>1.5</v>
      </c>
      <c r="AK1722" s="13">
        <v>0</v>
      </c>
      <c r="AL1722" s="13">
        <v>0</v>
      </c>
      <c r="AM1722" s="13">
        <v>0</v>
      </c>
      <c r="AN1722" s="13">
        <v>1</v>
      </c>
      <c r="AO1722" s="13">
        <v>3000</v>
      </c>
      <c r="AP1722" s="13">
        <v>0.5</v>
      </c>
      <c r="AQ1722" s="13">
        <v>0</v>
      </c>
      <c r="AR1722" s="8">
        <v>0</v>
      </c>
      <c r="AS1722" s="13" t="s">
        <v>160</v>
      </c>
      <c r="AT1722" s="17" t="s">
        <v>161</v>
      </c>
      <c r="AU1722" s="13" t="s">
        <v>358</v>
      </c>
      <c r="AV1722" s="16">
        <v>0</v>
      </c>
      <c r="AW1722" s="16">
        <v>0</v>
      </c>
      <c r="AX1722" s="14" t="s">
        <v>346</v>
      </c>
      <c r="AY1722" s="13" t="s">
        <v>2131</v>
      </c>
      <c r="AZ1722" s="15">
        <v>0</v>
      </c>
      <c r="BA1722" s="15">
        <v>0</v>
      </c>
      <c r="BB1722" s="36" t="s">
        <v>2034</v>
      </c>
      <c r="BC1722" s="13">
        <v>0</v>
      </c>
      <c r="BD1722" s="13">
        <v>0</v>
      </c>
      <c r="BE1722" s="13">
        <v>0</v>
      </c>
      <c r="BF1722" s="13">
        <v>0</v>
      </c>
      <c r="BG1722" s="13">
        <v>0</v>
      </c>
      <c r="BH1722" s="13">
        <v>0</v>
      </c>
      <c r="BI1722" s="11">
        <v>0</v>
      </c>
      <c r="BJ1722" s="8">
        <v>0</v>
      </c>
      <c r="BK1722" s="8">
        <v>0</v>
      </c>
      <c r="BL1722" s="8">
        <v>0</v>
      </c>
      <c r="BM1722" s="8">
        <v>0</v>
      </c>
      <c r="BN1722" s="8">
        <v>0</v>
      </c>
      <c r="BO1722" s="8">
        <v>0</v>
      </c>
      <c r="BP1722" s="8">
        <v>0</v>
      </c>
      <c r="BQ1722" s="43">
        <v>0</v>
      </c>
    </row>
    <row r="1723" spans="3:69" ht="20.100000000000001" customHeight="1">
      <c r="C1723" s="16">
        <v>73002102</v>
      </c>
      <c r="D1723" s="17" t="s">
        <v>2132</v>
      </c>
      <c r="E1723" s="16">
        <v>1</v>
      </c>
      <c r="F1723" s="16">
        <v>60010500</v>
      </c>
      <c r="G1723" s="16">
        <v>0</v>
      </c>
      <c r="H1723" s="15">
        <v>0</v>
      </c>
      <c r="I1723" s="16">
        <v>1</v>
      </c>
      <c r="J1723" s="16">
        <v>0</v>
      </c>
      <c r="K1723" s="16">
        <v>0</v>
      </c>
      <c r="L1723" s="16">
        <v>0</v>
      </c>
      <c r="M1723" s="16">
        <v>0</v>
      </c>
      <c r="N1723" s="13">
        <v>2</v>
      </c>
      <c r="O1723" s="16">
        <v>2</v>
      </c>
      <c r="P1723" s="16">
        <v>0.6</v>
      </c>
      <c r="Q1723" s="16">
        <v>0</v>
      </c>
      <c r="R1723" s="8">
        <v>0</v>
      </c>
      <c r="S1723" s="15">
        <v>0</v>
      </c>
      <c r="T1723" s="13">
        <v>1</v>
      </c>
      <c r="U1723" s="16">
        <v>2</v>
      </c>
      <c r="V1723" s="16">
        <v>0</v>
      </c>
      <c r="W1723" s="16">
        <v>0</v>
      </c>
      <c r="X1723" s="16">
        <v>0</v>
      </c>
      <c r="Y1723" s="16">
        <v>0</v>
      </c>
      <c r="Z1723" s="16">
        <v>0</v>
      </c>
      <c r="AA1723" s="16">
        <v>0</v>
      </c>
      <c r="AB1723" s="13">
        <v>0</v>
      </c>
      <c r="AC1723" s="16">
        <v>0</v>
      </c>
      <c r="AD1723" s="16">
        <v>20</v>
      </c>
      <c r="AE1723" s="16">
        <v>0</v>
      </c>
      <c r="AF1723" s="16">
        <v>0</v>
      </c>
      <c r="AG1723" s="8">
        <v>2</v>
      </c>
      <c r="AH1723" s="8">
        <v>0</v>
      </c>
      <c r="AI1723" s="8">
        <v>0</v>
      </c>
      <c r="AJ1723" s="8">
        <v>0</v>
      </c>
      <c r="AK1723" s="16">
        <v>0</v>
      </c>
      <c r="AL1723" s="16">
        <v>0</v>
      </c>
      <c r="AM1723" s="16">
        <v>0</v>
      </c>
      <c r="AN1723" s="16">
        <v>0</v>
      </c>
      <c r="AO1723" s="16">
        <v>1000</v>
      </c>
      <c r="AP1723" s="16">
        <v>0</v>
      </c>
      <c r="AQ1723" s="16">
        <v>0</v>
      </c>
      <c r="AR1723" s="8">
        <v>90401006</v>
      </c>
      <c r="AS1723" s="16" t="s">
        <v>160</v>
      </c>
      <c r="AT1723" s="17" t="s">
        <v>161</v>
      </c>
      <c r="AU1723" s="16" t="s">
        <v>249</v>
      </c>
      <c r="AV1723" s="16">
        <v>0</v>
      </c>
      <c r="AW1723" s="16">
        <v>40000003</v>
      </c>
      <c r="AX1723" s="17" t="s">
        <v>162</v>
      </c>
      <c r="AY1723" s="17" t="s">
        <v>160</v>
      </c>
      <c r="AZ1723" s="15">
        <v>0</v>
      </c>
      <c r="BA1723" s="15">
        <v>0</v>
      </c>
      <c r="BB1723" s="73" t="s">
        <v>2133</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73002103</v>
      </c>
      <c r="D1724" s="17" t="s">
        <v>2134</v>
      </c>
      <c r="E1724" s="16">
        <v>1</v>
      </c>
      <c r="F1724" s="16">
        <v>60010300</v>
      </c>
      <c r="G1724" s="16">
        <v>0</v>
      </c>
      <c r="H1724" s="15">
        <v>0</v>
      </c>
      <c r="I1724" s="16">
        <v>1</v>
      </c>
      <c r="J1724" s="16">
        <v>0</v>
      </c>
      <c r="K1724" s="16">
        <v>0</v>
      </c>
      <c r="L1724" s="16">
        <v>0</v>
      </c>
      <c r="M1724" s="16">
        <v>0</v>
      </c>
      <c r="N1724" s="13">
        <v>2</v>
      </c>
      <c r="O1724" s="16">
        <v>6</v>
      </c>
      <c r="P1724" s="16">
        <v>0</v>
      </c>
      <c r="Q1724" s="16">
        <v>0</v>
      </c>
      <c r="R1724" s="8">
        <v>0</v>
      </c>
      <c r="S1724" s="15">
        <v>0</v>
      </c>
      <c r="T1724" s="13">
        <v>1</v>
      </c>
      <c r="U1724" s="16">
        <v>2</v>
      </c>
      <c r="V1724" s="16">
        <v>0</v>
      </c>
      <c r="W1724" s="16">
        <v>10</v>
      </c>
      <c r="X1724" s="16">
        <v>0</v>
      </c>
      <c r="Y1724" s="16">
        <v>0</v>
      </c>
      <c r="Z1724" s="16">
        <v>0</v>
      </c>
      <c r="AA1724" s="16">
        <v>0</v>
      </c>
      <c r="AB1724" s="16">
        <v>0</v>
      </c>
      <c r="AC1724" s="16">
        <v>0</v>
      </c>
      <c r="AD1724" s="16">
        <v>15</v>
      </c>
      <c r="AE1724" s="16">
        <v>1</v>
      </c>
      <c r="AF1724" s="16">
        <v>3</v>
      </c>
      <c r="AG1724" s="8">
        <v>1</v>
      </c>
      <c r="AH1724" s="8">
        <v>0</v>
      </c>
      <c r="AI1724" s="8">
        <v>0</v>
      </c>
      <c r="AJ1724" s="8">
        <v>1.5</v>
      </c>
      <c r="AK1724" s="16">
        <v>0</v>
      </c>
      <c r="AL1724" s="16">
        <v>0</v>
      </c>
      <c r="AM1724" s="16">
        <v>0</v>
      </c>
      <c r="AN1724" s="16">
        <v>1</v>
      </c>
      <c r="AO1724" s="16">
        <v>1000</v>
      </c>
      <c r="AP1724" s="16">
        <v>0.5</v>
      </c>
      <c r="AQ1724" s="16">
        <v>0</v>
      </c>
      <c r="AR1724" s="8">
        <v>0</v>
      </c>
      <c r="AS1724" s="16" t="s">
        <v>375</v>
      </c>
      <c r="AT1724" s="17" t="s">
        <v>161</v>
      </c>
      <c r="AU1724" s="16" t="s">
        <v>358</v>
      </c>
      <c r="AV1724" s="16">
        <v>10002001</v>
      </c>
      <c r="AW1724" s="16">
        <v>70106001</v>
      </c>
      <c r="AX1724" s="17" t="s">
        <v>232</v>
      </c>
      <c r="AY1724" s="17" t="s">
        <v>376</v>
      </c>
      <c r="AZ1724" s="15">
        <v>0</v>
      </c>
      <c r="BA1724" s="15">
        <v>0</v>
      </c>
      <c r="BB1724" s="73" t="s">
        <v>377</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20.100000000000001" customHeight="1">
      <c r="C1725" s="16">
        <v>73002104</v>
      </c>
      <c r="D1725" s="17" t="s">
        <v>2134</v>
      </c>
      <c r="E1725" s="16">
        <v>1</v>
      </c>
      <c r="F1725" s="16">
        <v>60010500</v>
      </c>
      <c r="G1725" s="16">
        <v>0</v>
      </c>
      <c r="H1725" s="15">
        <v>0</v>
      </c>
      <c r="I1725" s="16">
        <v>1</v>
      </c>
      <c r="J1725" s="16">
        <v>0</v>
      </c>
      <c r="K1725" s="16">
        <v>0</v>
      </c>
      <c r="L1725" s="16">
        <v>0</v>
      </c>
      <c r="M1725" s="16">
        <v>0</v>
      </c>
      <c r="N1725" s="13">
        <v>2</v>
      </c>
      <c r="O1725" s="16">
        <v>2</v>
      </c>
      <c r="P1725" s="16">
        <v>0.6</v>
      </c>
      <c r="Q1725" s="16">
        <v>0</v>
      </c>
      <c r="R1725" s="8">
        <v>0</v>
      </c>
      <c r="S1725" s="15">
        <v>0</v>
      </c>
      <c r="T1725" s="13">
        <v>1</v>
      </c>
      <c r="U1725" s="16">
        <v>2</v>
      </c>
      <c r="V1725" s="16">
        <v>0</v>
      </c>
      <c r="W1725" s="16">
        <v>0</v>
      </c>
      <c r="X1725" s="16">
        <v>0</v>
      </c>
      <c r="Y1725" s="16">
        <v>0</v>
      </c>
      <c r="Z1725" s="16">
        <v>0</v>
      </c>
      <c r="AA1725" s="16">
        <v>0</v>
      </c>
      <c r="AB1725" s="13">
        <v>0</v>
      </c>
      <c r="AC1725" s="16">
        <v>0</v>
      </c>
      <c r="AD1725" s="16">
        <v>20</v>
      </c>
      <c r="AE1725" s="16">
        <v>0</v>
      </c>
      <c r="AF1725" s="16">
        <v>0</v>
      </c>
      <c r="AG1725" s="8">
        <v>2</v>
      </c>
      <c r="AH1725" s="8">
        <v>0</v>
      </c>
      <c r="AI1725" s="8">
        <v>0</v>
      </c>
      <c r="AJ1725" s="8">
        <v>0</v>
      </c>
      <c r="AK1725" s="16">
        <v>0</v>
      </c>
      <c r="AL1725" s="16">
        <v>0</v>
      </c>
      <c r="AM1725" s="16">
        <v>0</v>
      </c>
      <c r="AN1725" s="16">
        <v>0</v>
      </c>
      <c r="AO1725" s="16">
        <v>1000</v>
      </c>
      <c r="AP1725" s="16">
        <v>0</v>
      </c>
      <c r="AQ1725" s="16">
        <v>0</v>
      </c>
      <c r="AR1725" s="8">
        <v>90401004</v>
      </c>
      <c r="AS1725" s="16" t="s">
        <v>160</v>
      </c>
      <c r="AT1725" s="17" t="s">
        <v>161</v>
      </c>
      <c r="AU1725" s="16" t="s">
        <v>249</v>
      </c>
      <c r="AV1725" s="16">
        <v>0</v>
      </c>
      <c r="AW1725" s="16">
        <v>40000003</v>
      </c>
      <c r="AX1725" s="17" t="s">
        <v>162</v>
      </c>
      <c r="AY1725" s="17" t="s">
        <v>160</v>
      </c>
      <c r="AZ1725" s="15">
        <v>0</v>
      </c>
      <c r="BA1725" s="15">
        <v>0</v>
      </c>
      <c r="BB1725" s="73" t="s">
        <v>556</v>
      </c>
      <c r="BC1725" s="16">
        <v>0</v>
      </c>
      <c r="BD1725" s="13">
        <v>0</v>
      </c>
      <c r="BE1725" s="16">
        <v>0</v>
      </c>
      <c r="BF1725" s="16">
        <v>0</v>
      </c>
      <c r="BG1725" s="16">
        <v>0</v>
      </c>
      <c r="BH1725" s="16">
        <v>0</v>
      </c>
      <c r="BI1725" s="11">
        <v>0</v>
      </c>
      <c r="BJ1725" s="8">
        <v>0</v>
      </c>
      <c r="BK1725" s="8">
        <v>0</v>
      </c>
      <c r="BL1725" s="8">
        <v>0</v>
      </c>
      <c r="BM1725" s="8">
        <v>0</v>
      </c>
      <c r="BN1725" s="8">
        <v>0</v>
      </c>
      <c r="BO1725" s="8">
        <v>0</v>
      </c>
      <c r="BP1725" s="8">
        <v>0</v>
      </c>
      <c r="BQ1725" s="43">
        <v>0</v>
      </c>
    </row>
    <row r="1726" spans="3:69" ht="19.5" customHeight="1">
      <c r="C1726" s="16">
        <v>73002105</v>
      </c>
      <c r="D1726" s="14" t="s">
        <v>712</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1</v>
      </c>
      <c r="X1726" s="13">
        <v>0</v>
      </c>
      <c r="Y1726" s="13">
        <v>1</v>
      </c>
      <c r="Z1726" s="13">
        <v>0</v>
      </c>
      <c r="AA1726" s="13">
        <v>0</v>
      </c>
      <c r="AB1726" s="13">
        <v>0</v>
      </c>
      <c r="AC1726" s="13">
        <v>0</v>
      </c>
      <c r="AD1726" s="13">
        <v>30</v>
      </c>
      <c r="AE1726" s="13">
        <v>1</v>
      </c>
      <c r="AF1726" s="13" t="s">
        <v>554</v>
      </c>
      <c r="AG1726" s="8">
        <v>0</v>
      </c>
      <c r="AH1726" s="8">
        <v>0</v>
      </c>
      <c r="AI1726" s="8">
        <v>0</v>
      </c>
      <c r="AJ1726" s="8">
        <v>0</v>
      </c>
      <c r="AK1726" s="13">
        <v>0</v>
      </c>
      <c r="AL1726" s="13">
        <v>0</v>
      </c>
      <c r="AM1726" s="13">
        <v>0</v>
      </c>
      <c r="AN1726" s="13">
        <v>0.5</v>
      </c>
      <c r="AO1726" s="13">
        <v>999999</v>
      </c>
      <c r="AP1726" s="13">
        <v>0.5</v>
      </c>
      <c r="AQ1726" s="13">
        <v>0</v>
      </c>
      <c r="AR1726" s="8">
        <v>0</v>
      </c>
      <c r="AS1726" s="293" t="s">
        <v>649</v>
      </c>
      <c r="AT1726" s="17" t="s">
        <v>216</v>
      </c>
      <c r="AU1726" s="13" t="s">
        <v>351</v>
      </c>
      <c r="AV1726" s="16">
        <v>10000007</v>
      </c>
      <c r="AW1726" s="16">
        <v>70202004</v>
      </c>
      <c r="AX1726" s="17" t="s">
        <v>232</v>
      </c>
      <c r="AY1726" s="17" t="s">
        <v>262</v>
      </c>
      <c r="AZ1726" s="15">
        <v>0</v>
      </c>
      <c r="BA1726" s="15">
        <v>0</v>
      </c>
      <c r="BB1726" s="36" t="s">
        <v>2135</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19.5" customHeight="1">
      <c r="C1727" s="16">
        <v>73002201</v>
      </c>
      <c r="D1727" s="14" t="s">
        <v>393</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t="s">
        <v>394</v>
      </c>
      <c r="AG1727" s="8">
        <v>1</v>
      </c>
      <c r="AH1727" s="8">
        <v>1</v>
      </c>
      <c r="AI1727" s="8">
        <v>0</v>
      </c>
      <c r="AJ1727" s="8">
        <v>3</v>
      </c>
      <c r="AK1727" s="13">
        <v>0</v>
      </c>
      <c r="AL1727" s="13">
        <v>0</v>
      </c>
      <c r="AM1727" s="13">
        <v>0</v>
      </c>
      <c r="AN1727" s="13">
        <v>3</v>
      </c>
      <c r="AO1727" s="13">
        <v>5000</v>
      </c>
      <c r="AP1727" s="13">
        <v>2.5</v>
      </c>
      <c r="AQ1727" s="13">
        <v>0</v>
      </c>
      <c r="AR1727" s="8">
        <v>0</v>
      </c>
      <c r="AS1727" s="13" t="s">
        <v>160</v>
      </c>
      <c r="AT1727" s="17" t="s">
        <v>216</v>
      </c>
      <c r="AU1727" s="13" t="s">
        <v>351</v>
      </c>
      <c r="AV1727" s="16">
        <v>10000007</v>
      </c>
      <c r="AW1727" s="16">
        <v>70107001</v>
      </c>
      <c r="AX1727" s="14" t="s">
        <v>162</v>
      </c>
      <c r="AY1727" s="13">
        <v>0</v>
      </c>
      <c r="AZ1727" s="15">
        <v>0</v>
      </c>
      <c r="BA1727" s="15">
        <v>0</v>
      </c>
      <c r="BB1727" s="36" t="s">
        <v>395</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73002202</v>
      </c>
      <c r="D1728" s="14" t="s">
        <v>429</v>
      </c>
      <c r="E1728" s="16">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1</v>
      </c>
      <c r="Z1728" s="13">
        <v>0</v>
      </c>
      <c r="AA1728" s="13">
        <v>0</v>
      </c>
      <c r="AB1728" s="13">
        <v>0</v>
      </c>
      <c r="AC1728" s="13">
        <v>0</v>
      </c>
      <c r="AD1728" s="13">
        <v>12</v>
      </c>
      <c r="AE1728" s="13">
        <v>1</v>
      </c>
      <c r="AF1728" s="13">
        <v>3</v>
      </c>
      <c r="AG1728" s="8">
        <v>4</v>
      </c>
      <c r="AH1728" s="8">
        <v>1</v>
      </c>
      <c r="AI1728" s="8">
        <v>0</v>
      </c>
      <c r="AJ1728" s="8">
        <v>1.5</v>
      </c>
      <c r="AK1728" s="13">
        <v>0</v>
      </c>
      <c r="AL1728" s="13">
        <v>0</v>
      </c>
      <c r="AM1728" s="13">
        <v>0</v>
      </c>
      <c r="AN1728" s="13">
        <v>3</v>
      </c>
      <c r="AO1728" s="13">
        <v>5000</v>
      </c>
      <c r="AP1728" s="13">
        <v>3</v>
      </c>
      <c r="AQ1728" s="13">
        <v>0</v>
      </c>
      <c r="AR1728" s="8">
        <v>0</v>
      </c>
      <c r="AS1728" s="13" t="s">
        <v>160</v>
      </c>
      <c r="AT1728" s="17" t="s">
        <v>161</v>
      </c>
      <c r="AU1728" s="13" t="s">
        <v>351</v>
      </c>
      <c r="AV1728" s="16">
        <v>10000007</v>
      </c>
      <c r="AW1728" s="16">
        <v>70103003</v>
      </c>
      <c r="AX1728" s="14" t="s">
        <v>162</v>
      </c>
      <c r="AY1728" s="13" t="s">
        <v>2136</v>
      </c>
      <c r="AZ1728" s="15">
        <v>0</v>
      </c>
      <c r="BA1728" s="15">
        <v>0</v>
      </c>
      <c r="BB1728" s="36" t="s">
        <v>431</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73002203</v>
      </c>
      <c r="D1729" s="14" t="s">
        <v>432</v>
      </c>
      <c r="E1729" s="13">
        <v>1</v>
      </c>
      <c r="F1729" s="13">
        <v>60010100</v>
      </c>
      <c r="G1729" s="16">
        <v>0</v>
      </c>
      <c r="H1729" s="15">
        <v>0</v>
      </c>
      <c r="I1729" s="16">
        <v>1</v>
      </c>
      <c r="J1729" s="16">
        <v>0</v>
      </c>
      <c r="K1729" s="16">
        <v>0</v>
      </c>
      <c r="L1729" s="13">
        <v>0</v>
      </c>
      <c r="M1729" s="13">
        <v>0</v>
      </c>
      <c r="N1729" s="13">
        <v>2</v>
      </c>
      <c r="O1729" s="13">
        <v>1</v>
      </c>
      <c r="P1729" s="13">
        <v>0.3</v>
      </c>
      <c r="Q1729" s="13">
        <v>0</v>
      </c>
      <c r="R1729" s="8">
        <v>0</v>
      </c>
      <c r="S1729" s="13">
        <v>0</v>
      </c>
      <c r="T1729" s="13">
        <v>1</v>
      </c>
      <c r="U1729" s="13">
        <v>2</v>
      </c>
      <c r="V1729" s="13">
        <v>0</v>
      </c>
      <c r="W1729" s="13">
        <v>3</v>
      </c>
      <c r="X1729" s="13">
        <v>0</v>
      </c>
      <c r="Y1729" s="13">
        <v>0</v>
      </c>
      <c r="Z1729" s="13">
        <v>0</v>
      </c>
      <c r="AA1729" s="13">
        <v>0</v>
      </c>
      <c r="AB1729" s="13">
        <v>0</v>
      </c>
      <c r="AC1729" s="13">
        <v>0</v>
      </c>
      <c r="AD1729" s="13">
        <v>12</v>
      </c>
      <c r="AE1729" s="13">
        <v>1</v>
      </c>
      <c r="AF1729" s="13">
        <v>3</v>
      </c>
      <c r="AG1729" s="8">
        <v>6</v>
      </c>
      <c r="AH1729" s="8">
        <v>1</v>
      </c>
      <c r="AI1729" s="8">
        <v>0</v>
      </c>
      <c r="AJ1729" s="8">
        <v>1.5</v>
      </c>
      <c r="AK1729" s="13">
        <v>0</v>
      </c>
      <c r="AL1729" s="13">
        <v>0</v>
      </c>
      <c r="AM1729" s="13">
        <v>0</v>
      </c>
      <c r="AN1729" s="13">
        <v>3</v>
      </c>
      <c r="AO1729" s="13">
        <v>5000</v>
      </c>
      <c r="AP1729" s="13">
        <v>3</v>
      </c>
      <c r="AQ1729" s="13">
        <v>0</v>
      </c>
      <c r="AR1729" s="8">
        <v>0</v>
      </c>
      <c r="AS1729" s="13" t="s">
        <v>160</v>
      </c>
      <c r="AT1729" s="17" t="s">
        <v>199</v>
      </c>
      <c r="AU1729" s="13" t="s">
        <v>351</v>
      </c>
      <c r="AV1729" s="16">
        <v>10000007</v>
      </c>
      <c r="AW1729" s="16">
        <v>70103003</v>
      </c>
      <c r="AX1729" s="14" t="s">
        <v>162</v>
      </c>
      <c r="AY1729" s="13" t="s">
        <v>2137</v>
      </c>
      <c r="AZ1729" s="15">
        <v>0</v>
      </c>
      <c r="BA1729" s="15">
        <v>0</v>
      </c>
      <c r="BB1729" s="36" t="s">
        <v>434</v>
      </c>
      <c r="BC1729" s="13">
        <v>0</v>
      </c>
      <c r="BD1729" s="13">
        <v>0</v>
      </c>
      <c r="BE1729" s="13">
        <v>0</v>
      </c>
      <c r="BF1729" s="13">
        <v>0</v>
      </c>
      <c r="BG1729" s="13">
        <v>0</v>
      </c>
      <c r="BH1729" s="13">
        <v>0</v>
      </c>
      <c r="BI1729" s="11">
        <v>0</v>
      </c>
      <c r="BJ1729" s="8">
        <v>0</v>
      </c>
      <c r="BK1729" s="8">
        <v>0</v>
      </c>
      <c r="BL1729" s="8">
        <v>0</v>
      </c>
      <c r="BM1729" s="8">
        <v>0</v>
      </c>
      <c r="BN1729" s="8">
        <v>0</v>
      </c>
      <c r="BO1729" s="8">
        <v>0</v>
      </c>
      <c r="BP1729" s="8">
        <v>0</v>
      </c>
      <c r="BQ1729" s="43">
        <v>0</v>
      </c>
    </row>
    <row r="1730" spans="3:69" ht="20.100000000000001" customHeight="1">
      <c r="C1730" s="16">
        <v>73002204</v>
      </c>
      <c r="D1730" s="17" t="s">
        <v>435</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6">
        <v>20</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90102001</v>
      </c>
      <c r="AS1730" s="16" t="s">
        <v>160</v>
      </c>
      <c r="AT1730" s="17" t="s">
        <v>161</v>
      </c>
      <c r="AU1730" s="16" t="s">
        <v>249</v>
      </c>
      <c r="AV1730" s="16">
        <v>0</v>
      </c>
      <c r="AW1730" s="16">
        <v>40000003</v>
      </c>
      <c r="AX1730" s="17" t="s">
        <v>162</v>
      </c>
      <c r="AY1730" s="17" t="s">
        <v>160</v>
      </c>
      <c r="AZ1730" s="15">
        <v>0</v>
      </c>
      <c r="BA1730" s="15">
        <v>0</v>
      </c>
      <c r="BB1730" s="73" t="s">
        <v>436</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73002205</v>
      </c>
      <c r="D1731" s="17" t="s">
        <v>437</v>
      </c>
      <c r="E1731" s="16">
        <v>1</v>
      </c>
      <c r="F1731" s="16">
        <v>60010500</v>
      </c>
      <c r="G1731" s="16">
        <v>0</v>
      </c>
      <c r="H1731" s="15">
        <v>0</v>
      </c>
      <c r="I1731" s="16">
        <v>1</v>
      </c>
      <c r="J1731" s="16">
        <v>0</v>
      </c>
      <c r="K1731" s="16">
        <v>0</v>
      </c>
      <c r="L1731" s="16">
        <v>0</v>
      </c>
      <c r="M1731" s="16">
        <v>0</v>
      </c>
      <c r="N1731" s="13">
        <v>2</v>
      </c>
      <c r="O1731" s="16">
        <v>2</v>
      </c>
      <c r="P1731" s="16">
        <v>0.6</v>
      </c>
      <c r="Q1731" s="16">
        <v>0</v>
      </c>
      <c r="R1731" s="8">
        <v>0</v>
      </c>
      <c r="S1731" s="15">
        <v>0</v>
      </c>
      <c r="T1731" s="13">
        <v>1</v>
      </c>
      <c r="U1731" s="16">
        <v>2</v>
      </c>
      <c r="V1731" s="16">
        <v>0</v>
      </c>
      <c r="W1731" s="16">
        <v>0</v>
      </c>
      <c r="X1731" s="16">
        <v>0</v>
      </c>
      <c r="Y1731" s="16">
        <v>0</v>
      </c>
      <c r="Z1731" s="16">
        <v>0</v>
      </c>
      <c r="AA1731" s="16">
        <v>0</v>
      </c>
      <c r="AB1731" s="16">
        <v>0</v>
      </c>
      <c r="AC1731" s="16">
        <v>0</v>
      </c>
      <c r="AD1731" s="13">
        <v>99999</v>
      </c>
      <c r="AE1731" s="16">
        <v>0</v>
      </c>
      <c r="AF1731" s="16">
        <v>0</v>
      </c>
      <c r="AG1731" s="8">
        <v>2</v>
      </c>
      <c r="AH1731" s="8">
        <v>0</v>
      </c>
      <c r="AI1731" s="8">
        <v>0</v>
      </c>
      <c r="AJ1731" s="8">
        <v>0</v>
      </c>
      <c r="AK1731" s="16">
        <v>0</v>
      </c>
      <c r="AL1731" s="16">
        <v>0</v>
      </c>
      <c r="AM1731" s="16">
        <v>0</v>
      </c>
      <c r="AN1731" s="16">
        <v>0</v>
      </c>
      <c r="AO1731" s="16">
        <v>1000</v>
      </c>
      <c r="AP1731" s="16">
        <v>0</v>
      </c>
      <c r="AQ1731" s="16">
        <v>0</v>
      </c>
      <c r="AR1731" s="8">
        <v>90104002</v>
      </c>
      <c r="AS1731" s="16" t="s">
        <v>160</v>
      </c>
      <c r="AT1731" s="17" t="s">
        <v>161</v>
      </c>
      <c r="AU1731" s="16" t="s">
        <v>249</v>
      </c>
      <c r="AV1731" s="16">
        <v>0</v>
      </c>
      <c r="AW1731" s="16">
        <v>0</v>
      </c>
      <c r="AX1731" s="17" t="s">
        <v>162</v>
      </c>
      <c r="AY1731" s="17" t="s">
        <v>160</v>
      </c>
      <c r="AZ1731" s="15">
        <v>0</v>
      </c>
      <c r="BA1731" s="15">
        <v>0</v>
      </c>
      <c r="BB1731" s="73" t="s">
        <v>438</v>
      </c>
      <c r="BC1731" s="16">
        <v>0</v>
      </c>
      <c r="BD1731" s="13">
        <v>0</v>
      </c>
      <c r="BE1731" s="16">
        <v>0</v>
      </c>
      <c r="BF1731" s="16">
        <v>0</v>
      </c>
      <c r="BG1731" s="16">
        <v>0</v>
      </c>
      <c r="BH1731" s="16">
        <v>0</v>
      </c>
      <c r="BI1731" s="11">
        <v>0</v>
      </c>
      <c r="BJ1731" s="8">
        <v>0</v>
      </c>
      <c r="BK1731" s="8">
        <v>0</v>
      </c>
      <c r="BL1731" s="8">
        <v>0</v>
      </c>
      <c r="BM1731" s="8">
        <v>0</v>
      </c>
      <c r="BN1731" s="8">
        <v>0</v>
      </c>
      <c r="BO1731" s="8">
        <v>0</v>
      </c>
      <c r="BP1731" s="8">
        <v>0</v>
      </c>
      <c r="BQ1731" s="43">
        <v>0</v>
      </c>
    </row>
    <row r="1732" spans="3:69" ht="20.100000000000001" customHeight="1">
      <c r="C1732" s="16">
        <v>73002301</v>
      </c>
      <c r="D1732" s="14" t="s">
        <v>633</v>
      </c>
      <c r="E1732" s="16">
        <v>1</v>
      </c>
      <c r="F1732" s="13">
        <v>60010100</v>
      </c>
      <c r="G1732" s="16">
        <v>0</v>
      </c>
      <c r="H1732" s="15">
        <v>0</v>
      </c>
      <c r="I1732" s="16">
        <v>1</v>
      </c>
      <c r="J1732" s="16">
        <v>0</v>
      </c>
      <c r="K1732" s="16">
        <v>0</v>
      </c>
      <c r="L1732" s="13">
        <v>0</v>
      </c>
      <c r="M1732" s="13">
        <v>0</v>
      </c>
      <c r="N1732" s="13">
        <v>2</v>
      </c>
      <c r="O1732" s="13">
        <v>1</v>
      </c>
      <c r="P1732" s="13">
        <v>0.3</v>
      </c>
      <c r="Q1732" s="13">
        <v>0</v>
      </c>
      <c r="R1732" s="8">
        <v>0</v>
      </c>
      <c r="S1732" s="13">
        <v>0</v>
      </c>
      <c r="T1732" s="13">
        <v>1</v>
      </c>
      <c r="U1732" s="13">
        <v>2</v>
      </c>
      <c r="V1732" s="13">
        <v>0</v>
      </c>
      <c r="W1732" s="13">
        <v>3</v>
      </c>
      <c r="X1732" s="13">
        <v>0</v>
      </c>
      <c r="Y1732" s="13">
        <v>1</v>
      </c>
      <c r="Z1732" s="13">
        <v>0</v>
      </c>
      <c r="AA1732" s="13">
        <v>0</v>
      </c>
      <c r="AB1732" s="13">
        <v>0</v>
      </c>
      <c r="AC1732" s="13">
        <v>0</v>
      </c>
      <c r="AD1732" s="13">
        <v>15</v>
      </c>
      <c r="AE1732" s="13">
        <v>1</v>
      </c>
      <c r="AF1732" s="13">
        <v>3</v>
      </c>
      <c r="AG1732" s="8">
        <v>4</v>
      </c>
      <c r="AH1732" s="8">
        <v>1</v>
      </c>
      <c r="AI1732" s="8">
        <v>0</v>
      </c>
      <c r="AJ1732" s="8">
        <v>1.5</v>
      </c>
      <c r="AK1732" s="13">
        <v>0</v>
      </c>
      <c r="AL1732" s="13">
        <v>0</v>
      </c>
      <c r="AM1732" s="13">
        <v>0</v>
      </c>
      <c r="AN1732" s="13">
        <v>3</v>
      </c>
      <c r="AO1732" s="13">
        <v>999999</v>
      </c>
      <c r="AP1732" s="13">
        <v>3</v>
      </c>
      <c r="AQ1732" s="13">
        <v>0</v>
      </c>
      <c r="AR1732" s="8">
        <v>0</v>
      </c>
      <c r="AS1732" s="13" t="s">
        <v>160</v>
      </c>
      <c r="AT1732" s="17" t="s">
        <v>216</v>
      </c>
      <c r="AU1732" s="13" t="s">
        <v>351</v>
      </c>
      <c r="AV1732" s="16">
        <v>10000007</v>
      </c>
      <c r="AW1732" s="16">
        <v>70205001</v>
      </c>
      <c r="AX1732" s="14" t="s">
        <v>162</v>
      </c>
      <c r="AY1732" s="13" t="s">
        <v>2138</v>
      </c>
      <c r="AZ1732" s="15">
        <v>0</v>
      </c>
      <c r="BA1732" s="15">
        <v>0</v>
      </c>
      <c r="BB1732" s="36" t="s">
        <v>635</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19.5" customHeight="1">
      <c r="C1733" s="16">
        <v>73002302</v>
      </c>
      <c r="D1733" s="14" t="s">
        <v>693</v>
      </c>
      <c r="E1733" s="16">
        <v>1</v>
      </c>
      <c r="F1733" s="13">
        <v>60010100</v>
      </c>
      <c r="G1733" s="16">
        <v>0</v>
      </c>
      <c r="H1733" s="15">
        <v>0</v>
      </c>
      <c r="I1733" s="16">
        <v>1</v>
      </c>
      <c r="J1733" s="16">
        <v>0</v>
      </c>
      <c r="K1733" s="16">
        <v>0</v>
      </c>
      <c r="L1733" s="13">
        <v>0</v>
      </c>
      <c r="M1733" s="13">
        <v>0</v>
      </c>
      <c r="N1733" s="13">
        <v>2</v>
      </c>
      <c r="O1733" s="13">
        <v>1</v>
      </c>
      <c r="P1733" s="13">
        <v>0.3</v>
      </c>
      <c r="Q1733" s="13">
        <v>0</v>
      </c>
      <c r="R1733" s="8">
        <v>1</v>
      </c>
      <c r="S1733" s="13">
        <v>0</v>
      </c>
      <c r="T1733" s="13">
        <v>1</v>
      </c>
      <c r="U1733" s="13">
        <v>2</v>
      </c>
      <c r="V1733" s="13">
        <v>0</v>
      </c>
      <c r="W1733" s="13">
        <v>3</v>
      </c>
      <c r="X1733" s="13">
        <v>0</v>
      </c>
      <c r="Y1733" s="13">
        <v>1</v>
      </c>
      <c r="Z1733" s="13">
        <v>0</v>
      </c>
      <c r="AA1733" s="13">
        <v>0</v>
      </c>
      <c r="AB1733" s="13">
        <v>0</v>
      </c>
      <c r="AC1733" s="13">
        <v>0</v>
      </c>
      <c r="AD1733" s="13">
        <v>15</v>
      </c>
      <c r="AE1733" s="13">
        <v>1</v>
      </c>
      <c r="AF1733" s="13" t="s">
        <v>394</v>
      </c>
      <c r="AG1733" s="8">
        <v>0</v>
      </c>
      <c r="AH1733" s="8">
        <v>1</v>
      </c>
      <c r="AI1733" s="8">
        <v>0</v>
      </c>
      <c r="AJ1733" s="8">
        <v>3</v>
      </c>
      <c r="AK1733" s="13">
        <v>0</v>
      </c>
      <c r="AL1733" s="13">
        <v>0</v>
      </c>
      <c r="AM1733" s="13">
        <v>0</v>
      </c>
      <c r="AN1733" s="13">
        <v>3</v>
      </c>
      <c r="AO1733" s="13">
        <v>5000</v>
      </c>
      <c r="AP1733" s="13">
        <v>2.5</v>
      </c>
      <c r="AQ1733" s="13">
        <v>0</v>
      </c>
      <c r="AR1733" s="8">
        <v>0</v>
      </c>
      <c r="AS1733" s="13" t="s">
        <v>428</v>
      </c>
      <c r="AT1733" s="17" t="s">
        <v>199</v>
      </c>
      <c r="AU1733" s="13" t="s">
        <v>351</v>
      </c>
      <c r="AV1733" s="16">
        <v>10000007</v>
      </c>
      <c r="AW1733" s="16">
        <v>70403003</v>
      </c>
      <c r="AX1733" s="14" t="s">
        <v>162</v>
      </c>
      <c r="AY1733" s="13">
        <v>0</v>
      </c>
      <c r="AZ1733" s="15">
        <v>0</v>
      </c>
      <c r="BA1733" s="15">
        <v>0</v>
      </c>
      <c r="BB1733" s="36" t="s">
        <v>2083</v>
      </c>
      <c r="BC1733" s="13">
        <v>0</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73002303</v>
      </c>
      <c r="D1734" s="14" t="s">
        <v>828</v>
      </c>
      <c r="E1734" s="16">
        <v>1</v>
      </c>
      <c r="F1734" s="13">
        <v>60010100</v>
      </c>
      <c r="G1734" s="16">
        <v>0</v>
      </c>
      <c r="H1734" s="15">
        <v>0</v>
      </c>
      <c r="I1734" s="16">
        <v>1</v>
      </c>
      <c r="J1734" s="16">
        <v>0</v>
      </c>
      <c r="K1734" s="16">
        <v>0</v>
      </c>
      <c r="L1734" s="13">
        <v>0</v>
      </c>
      <c r="M1734" s="13">
        <v>0</v>
      </c>
      <c r="N1734" s="13">
        <v>2</v>
      </c>
      <c r="O1734" s="13">
        <v>1</v>
      </c>
      <c r="P1734" s="13">
        <v>1</v>
      </c>
      <c r="Q1734" s="13">
        <v>0</v>
      </c>
      <c r="R1734" s="8">
        <v>0</v>
      </c>
      <c r="S1734" s="13">
        <v>0</v>
      </c>
      <c r="T1734" s="13">
        <v>1</v>
      </c>
      <c r="U1734" s="13">
        <v>2</v>
      </c>
      <c r="V1734" s="13">
        <v>0</v>
      </c>
      <c r="W1734" s="13">
        <v>2</v>
      </c>
      <c r="X1734" s="13">
        <v>0</v>
      </c>
      <c r="Y1734" s="13">
        <v>1</v>
      </c>
      <c r="Z1734" s="13">
        <v>0</v>
      </c>
      <c r="AA1734" s="13">
        <v>0</v>
      </c>
      <c r="AB1734" s="13">
        <v>0</v>
      </c>
      <c r="AC1734" s="13">
        <v>0</v>
      </c>
      <c r="AD1734" s="13">
        <v>10</v>
      </c>
      <c r="AE1734" s="13">
        <v>2</v>
      </c>
      <c r="AF1734" s="13" t="s">
        <v>169</v>
      </c>
      <c r="AG1734" s="8">
        <v>0</v>
      </c>
      <c r="AH1734" s="8">
        <v>2</v>
      </c>
      <c r="AI1734" s="8">
        <v>0</v>
      </c>
      <c r="AJ1734" s="8">
        <v>1.5</v>
      </c>
      <c r="AK1734" s="13">
        <v>0</v>
      </c>
      <c r="AL1734" s="13">
        <v>0</v>
      </c>
      <c r="AM1734" s="13">
        <v>0</v>
      </c>
      <c r="AN1734" s="13">
        <v>1.5</v>
      </c>
      <c r="AO1734" s="13">
        <v>10000</v>
      </c>
      <c r="AP1734" s="13">
        <v>1</v>
      </c>
      <c r="AQ1734" s="13">
        <v>5</v>
      </c>
      <c r="AR1734" s="8">
        <v>0</v>
      </c>
      <c r="AS1734" s="13" t="s">
        <v>160</v>
      </c>
      <c r="AT1734" s="17" t="s">
        <v>400</v>
      </c>
      <c r="AU1734" s="13" t="s">
        <v>351</v>
      </c>
      <c r="AV1734" s="16">
        <v>10000007</v>
      </c>
      <c r="AW1734" s="16">
        <v>70302003</v>
      </c>
      <c r="AX1734" s="17" t="s">
        <v>382</v>
      </c>
      <c r="AY1734" s="15" t="s">
        <v>2139</v>
      </c>
      <c r="AZ1734" s="15">
        <v>0</v>
      </c>
      <c r="BA1734" s="15">
        <v>0</v>
      </c>
      <c r="BB1734" s="36" t="s">
        <v>703</v>
      </c>
      <c r="BC1734" s="13">
        <v>1</v>
      </c>
      <c r="BD1734" s="13">
        <v>0</v>
      </c>
      <c r="BE1734" s="13">
        <v>0</v>
      </c>
      <c r="BF1734" s="13">
        <v>0</v>
      </c>
      <c r="BG1734" s="13">
        <v>0</v>
      </c>
      <c r="BH1734" s="13">
        <v>0</v>
      </c>
      <c r="BI1734" s="11">
        <v>0</v>
      </c>
      <c r="BJ1734" s="8">
        <v>0</v>
      </c>
      <c r="BK1734" s="8">
        <v>0</v>
      </c>
      <c r="BL1734" s="8">
        <v>0</v>
      </c>
      <c r="BM1734" s="8">
        <v>0</v>
      </c>
      <c r="BN1734" s="8">
        <v>0</v>
      </c>
      <c r="BO1734" s="8">
        <v>0</v>
      </c>
      <c r="BP1734" s="8">
        <v>0</v>
      </c>
      <c r="BQ1734" s="43">
        <v>0</v>
      </c>
    </row>
    <row r="1735" spans="3:69" ht="20.100000000000001" customHeight="1">
      <c r="C1735" s="16">
        <v>73002304</v>
      </c>
      <c r="D1735" s="17" t="s">
        <v>354</v>
      </c>
      <c r="E1735" s="16">
        <v>1</v>
      </c>
      <c r="F1735" s="16">
        <v>60010500</v>
      </c>
      <c r="G1735" s="16">
        <v>0</v>
      </c>
      <c r="H1735" s="15">
        <v>0</v>
      </c>
      <c r="I1735" s="16">
        <v>1</v>
      </c>
      <c r="J1735" s="16">
        <v>0</v>
      </c>
      <c r="K1735" s="16">
        <v>0</v>
      </c>
      <c r="L1735" s="16">
        <v>0</v>
      </c>
      <c r="M1735" s="16">
        <v>0</v>
      </c>
      <c r="N1735" s="13">
        <v>2</v>
      </c>
      <c r="O1735" s="16">
        <v>2</v>
      </c>
      <c r="P1735" s="16">
        <v>0.8</v>
      </c>
      <c r="Q1735" s="16">
        <v>0</v>
      </c>
      <c r="R1735" s="8">
        <v>0</v>
      </c>
      <c r="S1735" s="15">
        <v>0</v>
      </c>
      <c r="T1735" s="13">
        <v>1</v>
      </c>
      <c r="U1735" s="16">
        <v>2</v>
      </c>
      <c r="V1735" s="16">
        <v>0</v>
      </c>
      <c r="W1735" s="16">
        <v>0</v>
      </c>
      <c r="X1735" s="16">
        <v>0</v>
      </c>
      <c r="Y1735" s="16">
        <v>0</v>
      </c>
      <c r="Z1735" s="16">
        <v>0</v>
      </c>
      <c r="AA1735" s="16">
        <v>0</v>
      </c>
      <c r="AB1735" s="13">
        <v>0</v>
      </c>
      <c r="AC1735" s="16">
        <v>0</v>
      </c>
      <c r="AD1735" s="16">
        <v>20</v>
      </c>
      <c r="AE1735" s="16">
        <v>0</v>
      </c>
      <c r="AF1735" s="16">
        <v>0</v>
      </c>
      <c r="AG1735" s="8">
        <v>2</v>
      </c>
      <c r="AH1735" s="8">
        <v>0</v>
      </c>
      <c r="AI1735" s="8">
        <v>0</v>
      </c>
      <c r="AJ1735" s="8">
        <v>0</v>
      </c>
      <c r="AK1735" s="16">
        <v>0</v>
      </c>
      <c r="AL1735" s="16">
        <v>0</v>
      </c>
      <c r="AM1735" s="16">
        <v>0</v>
      </c>
      <c r="AN1735" s="16">
        <v>0</v>
      </c>
      <c r="AO1735" s="16">
        <v>1000</v>
      </c>
      <c r="AP1735" s="16">
        <v>0</v>
      </c>
      <c r="AQ1735" s="16">
        <v>0</v>
      </c>
      <c r="AR1735" s="8">
        <v>90401004</v>
      </c>
      <c r="AS1735" s="16" t="s">
        <v>160</v>
      </c>
      <c r="AT1735" s="17" t="s">
        <v>161</v>
      </c>
      <c r="AU1735" s="16" t="s">
        <v>249</v>
      </c>
      <c r="AV1735" s="16">
        <v>0</v>
      </c>
      <c r="AW1735" s="16">
        <v>40000003</v>
      </c>
      <c r="AX1735" s="17" t="s">
        <v>162</v>
      </c>
      <c r="AY1735" s="17" t="s">
        <v>160</v>
      </c>
      <c r="AZ1735" s="15">
        <v>0</v>
      </c>
      <c r="BA1735" s="15">
        <v>0</v>
      </c>
      <c r="BB1735" s="73" t="s">
        <v>556</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73002305</v>
      </c>
      <c r="D1736" s="17" t="s">
        <v>492</v>
      </c>
      <c r="E1736" s="16">
        <v>1</v>
      </c>
      <c r="F1736" s="16">
        <v>60010500</v>
      </c>
      <c r="G1736" s="16">
        <v>0</v>
      </c>
      <c r="H1736" s="15">
        <v>0</v>
      </c>
      <c r="I1736" s="16">
        <v>1</v>
      </c>
      <c r="J1736" s="16">
        <v>0</v>
      </c>
      <c r="K1736" s="16">
        <v>0</v>
      </c>
      <c r="L1736" s="16">
        <v>0</v>
      </c>
      <c r="M1736" s="16">
        <v>0</v>
      </c>
      <c r="N1736" s="13">
        <v>2</v>
      </c>
      <c r="O1736" s="16">
        <v>2</v>
      </c>
      <c r="P1736" s="16">
        <v>0.5</v>
      </c>
      <c r="Q1736" s="16">
        <v>0</v>
      </c>
      <c r="R1736" s="8">
        <v>0</v>
      </c>
      <c r="S1736" s="15">
        <v>0</v>
      </c>
      <c r="T1736" s="13">
        <v>1</v>
      </c>
      <c r="U1736" s="16">
        <v>2</v>
      </c>
      <c r="V1736" s="16">
        <v>0</v>
      </c>
      <c r="W1736" s="16">
        <v>0</v>
      </c>
      <c r="X1736" s="16">
        <v>0</v>
      </c>
      <c r="Y1736" s="16">
        <v>0</v>
      </c>
      <c r="Z1736" s="16">
        <v>0</v>
      </c>
      <c r="AA1736" s="16">
        <v>0</v>
      </c>
      <c r="AB1736" s="13">
        <v>0</v>
      </c>
      <c r="AC1736" s="16">
        <v>0</v>
      </c>
      <c r="AD1736" s="13">
        <v>15</v>
      </c>
      <c r="AE1736" s="16">
        <v>0</v>
      </c>
      <c r="AF1736" s="16">
        <v>0</v>
      </c>
      <c r="AG1736" s="8">
        <v>2</v>
      </c>
      <c r="AH1736" s="8">
        <v>0</v>
      </c>
      <c r="AI1736" s="8">
        <v>0</v>
      </c>
      <c r="AJ1736" s="8">
        <v>0</v>
      </c>
      <c r="AK1736" s="16">
        <v>0</v>
      </c>
      <c r="AL1736" s="16">
        <v>0</v>
      </c>
      <c r="AM1736" s="16">
        <v>0</v>
      </c>
      <c r="AN1736" s="16">
        <v>0</v>
      </c>
      <c r="AO1736" s="16">
        <v>1000</v>
      </c>
      <c r="AP1736" s="16">
        <v>0</v>
      </c>
      <c r="AQ1736" s="16">
        <v>0</v>
      </c>
      <c r="AR1736" s="8" t="s">
        <v>490</v>
      </c>
      <c r="AS1736" s="16" t="s">
        <v>160</v>
      </c>
      <c r="AT1736" s="17" t="s">
        <v>161</v>
      </c>
      <c r="AU1736" s="16" t="s">
        <v>249</v>
      </c>
      <c r="AV1736" s="16">
        <v>0</v>
      </c>
      <c r="AW1736" s="16">
        <v>0</v>
      </c>
      <c r="AX1736" s="17" t="s">
        <v>162</v>
      </c>
      <c r="AY1736" s="17" t="s">
        <v>160</v>
      </c>
      <c r="AZ1736" s="15">
        <v>0</v>
      </c>
      <c r="BA1736" s="15">
        <v>0</v>
      </c>
      <c r="BB1736" s="73" t="s">
        <v>709</v>
      </c>
      <c r="BC1736" s="16">
        <v>0</v>
      </c>
      <c r="BD1736" s="13">
        <v>0</v>
      </c>
      <c r="BE1736" s="16">
        <v>0</v>
      </c>
      <c r="BF1736" s="16">
        <v>0</v>
      </c>
      <c r="BG1736" s="16">
        <v>0</v>
      </c>
      <c r="BH1736" s="16">
        <v>0</v>
      </c>
      <c r="BI1736" s="11">
        <v>0</v>
      </c>
      <c r="BJ1736" s="8">
        <v>0</v>
      </c>
      <c r="BK1736" s="8">
        <v>0</v>
      </c>
      <c r="BL1736" s="8">
        <v>0</v>
      </c>
      <c r="BM1736" s="8">
        <v>0</v>
      </c>
      <c r="BN1736" s="8">
        <v>0</v>
      </c>
      <c r="BO1736" s="8">
        <v>0</v>
      </c>
      <c r="BP1736" s="8">
        <v>0</v>
      </c>
      <c r="BQ1736" s="43">
        <v>0</v>
      </c>
    </row>
    <row r="1737" spans="3:69" ht="19.5" customHeight="1">
      <c r="C1737" s="16">
        <v>73002307</v>
      </c>
      <c r="D1737" s="14" t="s">
        <v>2140</v>
      </c>
      <c r="E1737" s="16">
        <v>1</v>
      </c>
      <c r="F1737" s="13">
        <v>60010100</v>
      </c>
      <c r="G1737" s="16">
        <v>0</v>
      </c>
      <c r="H1737" s="15">
        <v>0</v>
      </c>
      <c r="I1737" s="16">
        <v>1</v>
      </c>
      <c r="J1737" s="16">
        <v>0</v>
      </c>
      <c r="K1737" s="16">
        <v>0</v>
      </c>
      <c r="L1737" s="13">
        <v>0</v>
      </c>
      <c r="M1737" s="13">
        <v>0</v>
      </c>
      <c r="N1737" s="13">
        <v>2</v>
      </c>
      <c r="O1737" s="13">
        <v>1</v>
      </c>
      <c r="P1737" s="13">
        <v>0.3</v>
      </c>
      <c r="Q1737" s="13">
        <v>0</v>
      </c>
      <c r="R1737" s="8">
        <v>0</v>
      </c>
      <c r="S1737" s="13">
        <v>0</v>
      </c>
      <c r="T1737" s="13">
        <v>1</v>
      </c>
      <c r="U1737" s="13">
        <v>2</v>
      </c>
      <c r="V1737" s="13">
        <v>0</v>
      </c>
      <c r="W1737" s="13">
        <v>2</v>
      </c>
      <c r="X1737" s="13">
        <v>0</v>
      </c>
      <c r="Y1737" s="13">
        <v>1</v>
      </c>
      <c r="Z1737" s="13">
        <v>0</v>
      </c>
      <c r="AA1737" s="13">
        <v>0</v>
      </c>
      <c r="AB1737" s="13">
        <v>0</v>
      </c>
      <c r="AC1737" s="13">
        <v>0</v>
      </c>
      <c r="AD1737" s="13">
        <v>15</v>
      </c>
      <c r="AE1737" s="13">
        <v>1</v>
      </c>
      <c r="AF1737" s="13" t="s">
        <v>554</v>
      </c>
      <c r="AG1737" s="8">
        <v>0</v>
      </c>
      <c r="AH1737" s="8">
        <v>0</v>
      </c>
      <c r="AI1737" s="8">
        <v>0</v>
      </c>
      <c r="AJ1737" s="8">
        <v>0</v>
      </c>
      <c r="AK1737" s="13">
        <v>0</v>
      </c>
      <c r="AL1737" s="13">
        <v>0</v>
      </c>
      <c r="AM1737" s="13">
        <v>0</v>
      </c>
      <c r="AN1737" s="13">
        <v>0.5</v>
      </c>
      <c r="AO1737" s="13">
        <v>999999</v>
      </c>
      <c r="AP1737" s="13">
        <v>0.5</v>
      </c>
      <c r="AQ1737" s="13">
        <v>0</v>
      </c>
      <c r="AR1737" s="8">
        <v>0</v>
      </c>
      <c r="AS1737" s="8">
        <v>90205007</v>
      </c>
      <c r="AT1737" s="17" t="s">
        <v>400</v>
      </c>
      <c r="AU1737" s="13" t="s">
        <v>351</v>
      </c>
      <c r="AV1737" s="16">
        <v>10000007</v>
      </c>
      <c r="AW1737" s="16">
        <v>70205001</v>
      </c>
      <c r="AX1737" s="17" t="s">
        <v>232</v>
      </c>
      <c r="AY1737" s="17" t="s">
        <v>262</v>
      </c>
      <c r="AZ1737" s="15">
        <v>0</v>
      </c>
      <c r="BA1737" s="15">
        <v>0</v>
      </c>
      <c r="BB1737" s="36"/>
      <c r="BC1737" s="13">
        <v>0</v>
      </c>
      <c r="BD1737" s="13">
        <v>0</v>
      </c>
      <c r="BE1737" s="13">
        <v>0</v>
      </c>
      <c r="BF1737" s="13">
        <v>0</v>
      </c>
      <c r="BG1737" s="13">
        <v>0</v>
      </c>
      <c r="BH1737" s="13">
        <v>0</v>
      </c>
      <c r="BI1737" s="11">
        <v>0</v>
      </c>
      <c r="BJ1737" s="8">
        <v>0</v>
      </c>
      <c r="BK1737" s="8">
        <v>0</v>
      </c>
      <c r="BL1737" s="8">
        <v>0</v>
      </c>
      <c r="BM1737" s="8">
        <v>0</v>
      </c>
      <c r="BN1737" s="8">
        <v>0</v>
      </c>
      <c r="BO1737" s="8">
        <v>0</v>
      </c>
      <c r="BP1737" s="8">
        <v>0</v>
      </c>
      <c r="BQ1737" s="43">
        <v>0</v>
      </c>
    </row>
    <row r="1738" spans="3:69" ht="20.100000000000001" customHeight="1">
      <c r="C1738" s="60">
        <v>73003101</v>
      </c>
      <c r="D1738" s="54" t="s">
        <v>494</v>
      </c>
      <c r="E1738" s="55">
        <v>2</v>
      </c>
      <c r="F1738" s="55">
        <v>61012301</v>
      </c>
      <c r="G1738" s="55">
        <v>0</v>
      </c>
      <c r="H1738" s="61">
        <v>0</v>
      </c>
      <c r="I1738" s="60">
        <v>1</v>
      </c>
      <c r="J1738" s="60">
        <v>0</v>
      </c>
      <c r="K1738" s="60">
        <v>0</v>
      </c>
      <c r="L1738" s="55">
        <v>0</v>
      </c>
      <c r="M1738" s="55">
        <v>0</v>
      </c>
      <c r="N1738" s="13">
        <v>2</v>
      </c>
      <c r="O1738" s="55">
        <v>1</v>
      </c>
      <c r="P1738" s="55">
        <v>0.5</v>
      </c>
      <c r="Q1738" s="55">
        <v>0</v>
      </c>
      <c r="R1738" s="63">
        <v>1</v>
      </c>
      <c r="S1738" s="55">
        <v>0</v>
      </c>
      <c r="T1738" s="55">
        <v>1</v>
      </c>
      <c r="U1738" s="55">
        <v>2</v>
      </c>
      <c r="V1738" s="55">
        <v>0</v>
      </c>
      <c r="W1738" s="55">
        <v>1.4</v>
      </c>
      <c r="X1738" s="55">
        <v>150</v>
      </c>
      <c r="Y1738" s="55">
        <v>1</v>
      </c>
      <c r="Z1738" s="55">
        <v>0</v>
      </c>
      <c r="AA1738" s="55">
        <v>0</v>
      </c>
      <c r="AB1738" s="55">
        <v>0</v>
      </c>
      <c r="AC1738" s="55">
        <v>0</v>
      </c>
      <c r="AD1738" s="55">
        <v>12</v>
      </c>
      <c r="AE1738" s="55">
        <v>2</v>
      </c>
      <c r="AF1738" s="55" t="s">
        <v>169</v>
      </c>
      <c r="AG1738" s="63">
        <v>7</v>
      </c>
      <c r="AH1738" s="63">
        <v>2</v>
      </c>
      <c r="AI1738" s="8">
        <v>0</v>
      </c>
      <c r="AJ1738" s="63">
        <v>1.5</v>
      </c>
      <c r="AK1738" s="55">
        <v>0</v>
      </c>
      <c r="AL1738" s="55">
        <v>0</v>
      </c>
      <c r="AM1738" s="55">
        <v>0</v>
      </c>
      <c r="AN1738" s="55">
        <v>1.5</v>
      </c>
      <c r="AO1738" s="55">
        <v>1200</v>
      </c>
      <c r="AP1738" s="55">
        <v>1</v>
      </c>
      <c r="AQ1738" s="55">
        <v>15</v>
      </c>
      <c r="AR1738" s="63">
        <v>0</v>
      </c>
      <c r="AS1738" s="55" t="s">
        <v>160</v>
      </c>
      <c r="AT1738" s="54" t="s">
        <v>199</v>
      </c>
      <c r="AU1738" s="55" t="s">
        <v>171</v>
      </c>
      <c r="AV1738" s="60">
        <v>10000011</v>
      </c>
      <c r="AW1738" s="60">
        <v>70404001</v>
      </c>
      <c r="AX1738" s="54" t="s">
        <v>172</v>
      </c>
      <c r="AY1738" s="55">
        <v>0</v>
      </c>
      <c r="AZ1738" s="61">
        <v>0</v>
      </c>
      <c r="BA1738" s="61">
        <v>0</v>
      </c>
      <c r="BB1738" s="78" t="s">
        <v>515</v>
      </c>
      <c r="BC1738" s="55">
        <v>0</v>
      </c>
      <c r="BD1738" s="55">
        <v>0</v>
      </c>
      <c r="BE1738" s="55">
        <v>0</v>
      </c>
      <c r="BF1738" s="55">
        <v>0</v>
      </c>
      <c r="BG1738" s="55">
        <v>0</v>
      </c>
      <c r="BH1738" s="55">
        <v>0</v>
      </c>
      <c r="BI1738" s="84">
        <v>0</v>
      </c>
      <c r="BJ1738" s="8">
        <v>0</v>
      </c>
      <c r="BK1738" s="8">
        <v>0</v>
      </c>
      <c r="BL1738" s="8">
        <v>0</v>
      </c>
      <c r="BM1738" s="8">
        <v>0</v>
      </c>
      <c r="BN1738" s="8">
        <v>0</v>
      </c>
      <c r="BO1738" s="8">
        <v>0</v>
      </c>
      <c r="BP1738" s="8">
        <v>0</v>
      </c>
      <c r="BQ1738" s="43">
        <v>0</v>
      </c>
    </row>
    <row r="1739" spans="3:69" ht="19.5" customHeight="1">
      <c r="C1739" s="16">
        <v>73003102</v>
      </c>
      <c r="D1739" s="14" t="s">
        <v>693</v>
      </c>
      <c r="E1739" s="16">
        <v>1</v>
      </c>
      <c r="F1739" s="13">
        <v>60010100</v>
      </c>
      <c r="G1739" s="16">
        <v>0</v>
      </c>
      <c r="H1739" s="15">
        <v>0</v>
      </c>
      <c r="I1739" s="16">
        <v>1</v>
      </c>
      <c r="J1739" s="16">
        <v>0</v>
      </c>
      <c r="K1739" s="16">
        <v>0</v>
      </c>
      <c r="L1739" s="13">
        <v>0</v>
      </c>
      <c r="M1739" s="13">
        <v>0</v>
      </c>
      <c r="N1739" s="13">
        <v>2</v>
      </c>
      <c r="O1739" s="13">
        <v>1</v>
      </c>
      <c r="P1739" s="13">
        <v>0.3</v>
      </c>
      <c r="Q1739" s="13">
        <v>0</v>
      </c>
      <c r="R1739" s="8">
        <v>0</v>
      </c>
      <c r="S1739" s="13">
        <v>0</v>
      </c>
      <c r="T1739" s="13">
        <v>1</v>
      </c>
      <c r="U1739" s="13">
        <v>2</v>
      </c>
      <c r="V1739" s="13">
        <v>0</v>
      </c>
      <c r="W1739" s="13">
        <v>3</v>
      </c>
      <c r="X1739" s="13">
        <v>0</v>
      </c>
      <c r="Y1739" s="13">
        <v>1</v>
      </c>
      <c r="Z1739" s="13">
        <v>0</v>
      </c>
      <c r="AA1739" s="13">
        <v>0</v>
      </c>
      <c r="AB1739" s="13">
        <v>0</v>
      </c>
      <c r="AC1739" s="13">
        <v>0</v>
      </c>
      <c r="AD1739" s="13">
        <v>12</v>
      </c>
      <c r="AE1739" s="13">
        <v>1</v>
      </c>
      <c r="AF1739" s="13" t="s">
        <v>394</v>
      </c>
      <c r="AG1739" s="8">
        <v>0</v>
      </c>
      <c r="AH1739" s="8">
        <v>1</v>
      </c>
      <c r="AI1739" s="8">
        <v>0</v>
      </c>
      <c r="AJ1739" s="8">
        <v>3</v>
      </c>
      <c r="AK1739" s="13">
        <v>0</v>
      </c>
      <c r="AL1739" s="13">
        <v>0</v>
      </c>
      <c r="AM1739" s="13">
        <v>0</v>
      </c>
      <c r="AN1739" s="13">
        <v>3</v>
      </c>
      <c r="AO1739" s="13">
        <v>5000</v>
      </c>
      <c r="AP1739" s="13">
        <v>2.5</v>
      </c>
      <c r="AQ1739" s="13">
        <v>0</v>
      </c>
      <c r="AR1739" s="8">
        <v>0</v>
      </c>
      <c r="AS1739" s="13">
        <v>80001030</v>
      </c>
      <c r="AT1739" s="17" t="s">
        <v>216</v>
      </c>
      <c r="AU1739" s="13" t="s">
        <v>351</v>
      </c>
      <c r="AV1739" s="16">
        <v>10000007</v>
      </c>
      <c r="AW1739" s="16">
        <v>70204001</v>
      </c>
      <c r="AX1739" s="14" t="s">
        <v>162</v>
      </c>
      <c r="AY1739" s="13">
        <v>0</v>
      </c>
      <c r="AZ1739" s="15">
        <v>0</v>
      </c>
      <c r="BA1739" s="15">
        <v>0</v>
      </c>
      <c r="BB1739" s="36" t="s">
        <v>694</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73003103</v>
      </c>
      <c r="D1740" s="14" t="s">
        <v>349</v>
      </c>
      <c r="E1740" s="16">
        <v>1</v>
      </c>
      <c r="F1740" s="13">
        <v>0</v>
      </c>
      <c r="G1740" s="16">
        <v>0</v>
      </c>
      <c r="H1740" s="15">
        <v>0</v>
      </c>
      <c r="I1740" s="16">
        <v>1</v>
      </c>
      <c r="J1740" s="16">
        <v>0</v>
      </c>
      <c r="K1740" s="16">
        <v>0</v>
      </c>
      <c r="L1740" s="13">
        <v>0</v>
      </c>
      <c r="M1740" s="13">
        <v>0</v>
      </c>
      <c r="N1740" s="13">
        <v>2</v>
      </c>
      <c r="O1740" s="13">
        <v>1</v>
      </c>
      <c r="P1740" s="13">
        <v>1</v>
      </c>
      <c r="Q1740" s="13">
        <v>0</v>
      </c>
      <c r="R1740" s="8">
        <v>0</v>
      </c>
      <c r="S1740" s="13">
        <v>0</v>
      </c>
      <c r="T1740" s="13">
        <v>1</v>
      </c>
      <c r="U1740" s="13">
        <v>2</v>
      </c>
      <c r="V1740" s="13">
        <v>0</v>
      </c>
      <c r="W1740" s="13">
        <v>2</v>
      </c>
      <c r="X1740" s="13">
        <v>0</v>
      </c>
      <c r="Y1740" s="13">
        <v>1</v>
      </c>
      <c r="Z1740" s="13">
        <v>0</v>
      </c>
      <c r="AA1740" s="13">
        <v>0</v>
      </c>
      <c r="AB1740" s="13">
        <v>0</v>
      </c>
      <c r="AC1740" s="13">
        <v>0</v>
      </c>
      <c r="AD1740" s="13">
        <v>6</v>
      </c>
      <c r="AE1740" s="13">
        <v>1</v>
      </c>
      <c r="AF1740" s="13">
        <v>3</v>
      </c>
      <c r="AG1740" s="8">
        <v>0</v>
      </c>
      <c r="AH1740" s="8">
        <v>0</v>
      </c>
      <c r="AI1740" s="8">
        <v>0</v>
      </c>
      <c r="AJ1740" s="8">
        <v>1.5</v>
      </c>
      <c r="AK1740" s="13">
        <v>0</v>
      </c>
      <c r="AL1740" s="13">
        <v>0</v>
      </c>
      <c r="AM1740" s="13">
        <v>0</v>
      </c>
      <c r="AN1740" s="13">
        <v>1</v>
      </c>
      <c r="AO1740" s="13">
        <v>5000</v>
      </c>
      <c r="AP1740" s="13">
        <v>0.5</v>
      </c>
      <c r="AQ1740" s="13">
        <v>0</v>
      </c>
      <c r="AR1740" s="8">
        <v>0</v>
      </c>
      <c r="AS1740" s="13" t="s">
        <v>160</v>
      </c>
      <c r="AT1740" s="17" t="s">
        <v>161</v>
      </c>
      <c r="AU1740" s="13" t="s">
        <v>351</v>
      </c>
      <c r="AV1740" s="16">
        <v>10000007</v>
      </c>
      <c r="AW1740" s="16">
        <v>70105001</v>
      </c>
      <c r="AX1740" s="14" t="s">
        <v>162</v>
      </c>
      <c r="AY1740" s="13" t="s">
        <v>2030</v>
      </c>
      <c r="AZ1740" s="15">
        <v>0</v>
      </c>
      <c r="BA1740" s="15">
        <v>0</v>
      </c>
      <c r="BB1740" s="36" t="s">
        <v>2031</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73003104</v>
      </c>
      <c r="D1741" s="14" t="s">
        <v>485</v>
      </c>
      <c r="E1741" s="16">
        <v>1</v>
      </c>
      <c r="F1741" s="16">
        <v>60010500</v>
      </c>
      <c r="G1741" s="16">
        <v>0</v>
      </c>
      <c r="H1741" s="15">
        <v>0</v>
      </c>
      <c r="I1741" s="16">
        <v>1</v>
      </c>
      <c r="J1741" s="16">
        <v>0</v>
      </c>
      <c r="K1741" s="16">
        <v>0</v>
      </c>
      <c r="L1741" s="16">
        <v>0</v>
      </c>
      <c r="M1741" s="16">
        <v>0</v>
      </c>
      <c r="N1741" s="13">
        <v>2</v>
      </c>
      <c r="O1741" s="16">
        <v>1</v>
      </c>
      <c r="P1741" s="16">
        <v>0.05</v>
      </c>
      <c r="Q1741" s="16">
        <v>0</v>
      </c>
      <c r="R1741" s="8">
        <v>0</v>
      </c>
      <c r="S1741" s="15">
        <v>0</v>
      </c>
      <c r="T1741" s="13">
        <v>1</v>
      </c>
      <c r="U1741" s="16">
        <v>1</v>
      </c>
      <c r="V1741" s="16">
        <v>0</v>
      </c>
      <c r="W1741" s="16">
        <v>2</v>
      </c>
      <c r="X1741" s="16">
        <v>0</v>
      </c>
      <c r="Y1741" s="16">
        <v>0</v>
      </c>
      <c r="Z1741" s="16">
        <v>0</v>
      </c>
      <c r="AA1741" s="16">
        <v>0</v>
      </c>
      <c r="AB1741" s="13">
        <v>0</v>
      </c>
      <c r="AC1741" s="16">
        <v>0</v>
      </c>
      <c r="AD1741" s="16">
        <v>10</v>
      </c>
      <c r="AE1741" s="16">
        <v>0</v>
      </c>
      <c r="AF1741" s="16">
        <v>0</v>
      </c>
      <c r="AG1741" s="8">
        <v>7</v>
      </c>
      <c r="AH1741" s="8">
        <v>0</v>
      </c>
      <c r="AI1741" s="8">
        <v>0</v>
      </c>
      <c r="AJ1741" s="8">
        <v>0</v>
      </c>
      <c r="AK1741" s="16">
        <v>0</v>
      </c>
      <c r="AL1741" s="16">
        <v>0</v>
      </c>
      <c r="AM1741" s="16">
        <v>0</v>
      </c>
      <c r="AN1741" s="16">
        <v>0</v>
      </c>
      <c r="AO1741" s="16">
        <v>1000</v>
      </c>
      <c r="AP1741" s="16">
        <v>0.5</v>
      </c>
      <c r="AQ1741" s="16">
        <v>0</v>
      </c>
      <c r="AR1741" s="8">
        <v>0</v>
      </c>
      <c r="AS1741" s="16" t="s">
        <v>428</v>
      </c>
      <c r="AT1741" s="17" t="s">
        <v>483</v>
      </c>
      <c r="AU1741" s="16">
        <v>0</v>
      </c>
      <c r="AV1741" s="16">
        <v>10007001</v>
      </c>
      <c r="AW1741" s="16">
        <v>0</v>
      </c>
      <c r="AX1741" s="17" t="s">
        <v>162</v>
      </c>
      <c r="AY1741" s="17" t="s">
        <v>160</v>
      </c>
      <c r="AZ1741" s="15">
        <v>0</v>
      </c>
      <c r="BA1741" s="15">
        <v>0</v>
      </c>
      <c r="BB1741" s="73" t="s">
        <v>2141</v>
      </c>
      <c r="BC1741" s="16">
        <v>0</v>
      </c>
      <c r="BD1741" s="13">
        <v>0</v>
      </c>
      <c r="BE1741" s="16">
        <v>0</v>
      </c>
      <c r="BF1741" s="16">
        <v>0</v>
      </c>
      <c r="BG1741" s="16">
        <v>0</v>
      </c>
      <c r="BH1741" s="16">
        <v>0</v>
      </c>
      <c r="BI1741" s="11">
        <v>0</v>
      </c>
      <c r="BJ1741" s="8">
        <v>0</v>
      </c>
      <c r="BK1741" s="8">
        <v>0</v>
      </c>
      <c r="BL1741" s="8">
        <v>0</v>
      </c>
      <c r="BM1741" s="8">
        <v>0</v>
      </c>
      <c r="BN1741" s="8">
        <v>0</v>
      </c>
      <c r="BO1741" s="8">
        <v>0</v>
      </c>
      <c r="BP1741" s="8">
        <v>0</v>
      </c>
      <c r="BQ1741" s="43">
        <v>0</v>
      </c>
    </row>
    <row r="1742" spans="3:69" ht="20.100000000000001" customHeight="1">
      <c r="C1742" s="16">
        <v>73003201</v>
      </c>
      <c r="D1742" s="14" t="s">
        <v>432</v>
      </c>
      <c r="E1742" s="13">
        <v>1</v>
      </c>
      <c r="F1742" s="13">
        <v>60010100</v>
      </c>
      <c r="G1742" s="16">
        <v>0</v>
      </c>
      <c r="H1742" s="15">
        <v>0</v>
      </c>
      <c r="I1742" s="16">
        <v>1</v>
      </c>
      <c r="J1742" s="16">
        <v>0</v>
      </c>
      <c r="K1742" s="16">
        <v>0</v>
      </c>
      <c r="L1742" s="13">
        <v>0</v>
      </c>
      <c r="M1742" s="13">
        <v>0</v>
      </c>
      <c r="N1742" s="13">
        <v>2</v>
      </c>
      <c r="O1742" s="13">
        <v>1</v>
      </c>
      <c r="P1742" s="13">
        <v>0.3</v>
      </c>
      <c r="Q1742" s="13">
        <v>0</v>
      </c>
      <c r="R1742" s="8">
        <v>0</v>
      </c>
      <c r="S1742" s="13">
        <v>0</v>
      </c>
      <c r="T1742" s="13">
        <v>1</v>
      </c>
      <c r="U1742" s="13">
        <v>2</v>
      </c>
      <c r="V1742" s="13">
        <v>0</v>
      </c>
      <c r="W1742" s="13">
        <v>3</v>
      </c>
      <c r="X1742" s="13">
        <v>0</v>
      </c>
      <c r="Y1742" s="13">
        <v>0</v>
      </c>
      <c r="Z1742" s="13">
        <v>0</v>
      </c>
      <c r="AA1742" s="13">
        <v>0</v>
      </c>
      <c r="AB1742" s="13">
        <v>0</v>
      </c>
      <c r="AC1742" s="13">
        <v>0</v>
      </c>
      <c r="AD1742" s="13">
        <v>12</v>
      </c>
      <c r="AE1742" s="13">
        <v>1</v>
      </c>
      <c r="AF1742" s="13">
        <v>3</v>
      </c>
      <c r="AG1742" s="8">
        <v>6</v>
      </c>
      <c r="AH1742" s="8">
        <v>1</v>
      </c>
      <c r="AI1742" s="8">
        <v>0</v>
      </c>
      <c r="AJ1742" s="8">
        <v>1.5</v>
      </c>
      <c r="AK1742" s="13">
        <v>0</v>
      </c>
      <c r="AL1742" s="13">
        <v>0</v>
      </c>
      <c r="AM1742" s="13">
        <v>0</v>
      </c>
      <c r="AN1742" s="13">
        <v>3</v>
      </c>
      <c r="AO1742" s="13">
        <v>5000</v>
      </c>
      <c r="AP1742" s="13">
        <v>3</v>
      </c>
      <c r="AQ1742" s="13">
        <v>0</v>
      </c>
      <c r="AR1742" s="8">
        <v>0</v>
      </c>
      <c r="AS1742" s="13" t="s">
        <v>160</v>
      </c>
      <c r="AT1742" s="17" t="s">
        <v>199</v>
      </c>
      <c r="AU1742" s="13" t="s">
        <v>351</v>
      </c>
      <c r="AV1742" s="16">
        <v>10000007</v>
      </c>
      <c r="AW1742" s="16">
        <v>70103003</v>
      </c>
      <c r="AX1742" s="14" t="s">
        <v>162</v>
      </c>
      <c r="AY1742" s="13" t="s">
        <v>2118</v>
      </c>
      <c r="AZ1742" s="15">
        <v>0</v>
      </c>
      <c r="BA1742" s="15">
        <v>0</v>
      </c>
      <c r="BB1742" s="36" t="s">
        <v>434</v>
      </c>
      <c r="BC1742" s="13">
        <v>0</v>
      </c>
      <c r="BD1742" s="13">
        <v>0</v>
      </c>
      <c r="BE1742" s="13">
        <v>0</v>
      </c>
      <c r="BF1742" s="13">
        <v>0</v>
      </c>
      <c r="BG1742" s="13">
        <v>0</v>
      </c>
      <c r="BH1742" s="13">
        <v>0</v>
      </c>
      <c r="BI1742" s="11">
        <v>0</v>
      </c>
      <c r="BJ1742" s="8">
        <v>0</v>
      </c>
      <c r="BK1742" s="8">
        <v>0</v>
      </c>
      <c r="BL1742" s="8">
        <v>0</v>
      </c>
      <c r="BM1742" s="8">
        <v>0</v>
      </c>
      <c r="BN1742" s="8">
        <v>0</v>
      </c>
      <c r="BO1742" s="8">
        <v>0</v>
      </c>
      <c r="BP1742" s="8">
        <v>0</v>
      </c>
      <c r="BQ1742" s="43">
        <v>0</v>
      </c>
    </row>
    <row r="1743" spans="3:69" ht="20.100000000000001" customHeight="1">
      <c r="C1743" s="16">
        <v>73003202</v>
      </c>
      <c r="D1743" s="17" t="s">
        <v>2142</v>
      </c>
      <c r="E1743" s="16">
        <v>1</v>
      </c>
      <c r="F1743" s="16">
        <v>60010500</v>
      </c>
      <c r="G1743" s="16">
        <v>0</v>
      </c>
      <c r="H1743" s="15">
        <v>0</v>
      </c>
      <c r="I1743" s="16">
        <v>1</v>
      </c>
      <c r="J1743" s="16">
        <v>0</v>
      </c>
      <c r="K1743" s="16">
        <v>0</v>
      </c>
      <c r="L1743" s="16">
        <v>0</v>
      </c>
      <c r="M1743" s="16">
        <v>0</v>
      </c>
      <c r="N1743" s="13">
        <v>2</v>
      </c>
      <c r="O1743" s="16">
        <v>2</v>
      </c>
      <c r="P1743" s="16">
        <v>0.95</v>
      </c>
      <c r="Q1743" s="16">
        <v>0</v>
      </c>
      <c r="R1743" s="8">
        <v>0</v>
      </c>
      <c r="S1743" s="15">
        <v>0</v>
      </c>
      <c r="T1743" s="13">
        <v>1</v>
      </c>
      <c r="U1743" s="16">
        <v>2</v>
      </c>
      <c r="V1743" s="16">
        <v>0</v>
      </c>
      <c r="W1743" s="16">
        <v>0</v>
      </c>
      <c r="X1743" s="16">
        <v>0</v>
      </c>
      <c r="Y1743" s="16">
        <v>0</v>
      </c>
      <c r="Z1743" s="16">
        <v>0</v>
      </c>
      <c r="AA1743" s="16">
        <v>0</v>
      </c>
      <c r="AB1743" s="13">
        <v>0</v>
      </c>
      <c r="AC1743" s="16">
        <v>0</v>
      </c>
      <c r="AD1743" s="16">
        <v>20</v>
      </c>
      <c r="AE1743" s="16">
        <v>0</v>
      </c>
      <c r="AF1743" s="16">
        <v>0</v>
      </c>
      <c r="AG1743" s="8">
        <v>7</v>
      </c>
      <c r="AH1743" s="8">
        <v>0</v>
      </c>
      <c r="AI1743" s="8">
        <v>0</v>
      </c>
      <c r="AJ1743" s="8">
        <v>0</v>
      </c>
      <c r="AK1743" s="16">
        <v>0</v>
      </c>
      <c r="AL1743" s="16">
        <v>0</v>
      </c>
      <c r="AM1743" s="16">
        <v>0</v>
      </c>
      <c r="AN1743" s="16">
        <v>0</v>
      </c>
      <c r="AO1743" s="16">
        <v>1000</v>
      </c>
      <c r="AP1743" s="16">
        <v>0.5</v>
      </c>
      <c r="AQ1743" s="16">
        <v>0</v>
      </c>
      <c r="AR1743" s="8">
        <v>0</v>
      </c>
      <c r="AS1743" s="16">
        <v>83000001</v>
      </c>
      <c r="AT1743" s="17" t="s">
        <v>483</v>
      </c>
      <c r="AU1743" s="16">
        <v>0</v>
      </c>
      <c r="AV1743" s="16">
        <v>10007001</v>
      </c>
      <c r="AW1743" s="16">
        <v>0</v>
      </c>
      <c r="AX1743" s="17" t="s">
        <v>162</v>
      </c>
      <c r="AY1743" s="17" t="s">
        <v>160</v>
      </c>
      <c r="AZ1743" s="15">
        <v>0</v>
      </c>
      <c r="BA1743" s="15">
        <v>0</v>
      </c>
      <c r="BB1743" s="73" t="s">
        <v>2143</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19.5" customHeight="1">
      <c r="C1744" s="16">
        <v>73003203</v>
      </c>
      <c r="D1744" s="14" t="s">
        <v>693</v>
      </c>
      <c r="E1744" s="16">
        <v>1</v>
      </c>
      <c r="F1744" s="13">
        <v>60010100</v>
      </c>
      <c r="G1744" s="16">
        <v>0</v>
      </c>
      <c r="H1744" s="15">
        <v>0</v>
      </c>
      <c r="I1744" s="16">
        <v>1</v>
      </c>
      <c r="J1744" s="16">
        <v>0</v>
      </c>
      <c r="K1744" s="16">
        <v>0</v>
      </c>
      <c r="L1744" s="13">
        <v>0</v>
      </c>
      <c r="M1744" s="13">
        <v>0</v>
      </c>
      <c r="N1744" s="13">
        <v>2</v>
      </c>
      <c r="O1744" s="13">
        <v>1</v>
      </c>
      <c r="P1744" s="13">
        <v>0.3</v>
      </c>
      <c r="Q1744" s="13">
        <v>0</v>
      </c>
      <c r="R1744" s="8">
        <v>0</v>
      </c>
      <c r="S1744" s="13">
        <v>0</v>
      </c>
      <c r="T1744" s="13">
        <v>1</v>
      </c>
      <c r="U1744" s="13">
        <v>2</v>
      </c>
      <c r="V1744" s="13">
        <v>0</v>
      </c>
      <c r="W1744" s="13">
        <v>3</v>
      </c>
      <c r="X1744" s="13">
        <v>0</v>
      </c>
      <c r="Y1744" s="13">
        <v>1</v>
      </c>
      <c r="Z1744" s="13">
        <v>0</v>
      </c>
      <c r="AA1744" s="13">
        <v>0</v>
      </c>
      <c r="AB1744" s="13">
        <v>0</v>
      </c>
      <c r="AC1744" s="13">
        <v>0</v>
      </c>
      <c r="AD1744" s="13">
        <v>15</v>
      </c>
      <c r="AE1744" s="13">
        <v>1</v>
      </c>
      <c r="AF1744" s="13" t="s">
        <v>394</v>
      </c>
      <c r="AG1744" s="8">
        <v>0</v>
      </c>
      <c r="AH1744" s="8">
        <v>1</v>
      </c>
      <c r="AI1744" s="8">
        <v>0</v>
      </c>
      <c r="AJ1744" s="8">
        <v>3</v>
      </c>
      <c r="AK1744" s="13">
        <v>0</v>
      </c>
      <c r="AL1744" s="13">
        <v>0</v>
      </c>
      <c r="AM1744" s="13">
        <v>0</v>
      </c>
      <c r="AN1744" s="13">
        <v>3</v>
      </c>
      <c r="AO1744" s="13">
        <v>5000</v>
      </c>
      <c r="AP1744" s="13">
        <v>2.5</v>
      </c>
      <c r="AQ1744" s="13">
        <v>0</v>
      </c>
      <c r="AR1744" s="8">
        <v>0</v>
      </c>
      <c r="AS1744" s="13" t="s">
        <v>428</v>
      </c>
      <c r="AT1744" s="17" t="s">
        <v>199</v>
      </c>
      <c r="AU1744" s="13" t="s">
        <v>351</v>
      </c>
      <c r="AV1744" s="16">
        <v>10000007</v>
      </c>
      <c r="AW1744" s="16">
        <v>70403003</v>
      </c>
      <c r="AX1744" s="14" t="s">
        <v>162</v>
      </c>
      <c r="AY1744" s="13">
        <v>0</v>
      </c>
      <c r="AZ1744" s="15">
        <v>0</v>
      </c>
      <c r="BA1744" s="15">
        <v>0</v>
      </c>
      <c r="BB1744" s="36" t="s">
        <v>2083</v>
      </c>
      <c r="BC1744" s="13">
        <v>0</v>
      </c>
      <c r="BD1744" s="13">
        <v>0</v>
      </c>
      <c r="BE1744" s="13">
        <v>0</v>
      </c>
      <c r="BF1744" s="13">
        <v>0</v>
      </c>
      <c r="BG1744" s="13">
        <v>0</v>
      </c>
      <c r="BH1744" s="13">
        <v>0</v>
      </c>
      <c r="BI1744" s="11">
        <v>0</v>
      </c>
      <c r="BJ1744" s="8">
        <v>0</v>
      </c>
      <c r="BK1744" s="8">
        <v>0</v>
      </c>
      <c r="BL1744" s="8">
        <v>0</v>
      </c>
      <c r="BM1744" s="8">
        <v>0</v>
      </c>
      <c r="BN1744" s="8">
        <v>0</v>
      </c>
      <c r="BO1744" s="8">
        <v>0</v>
      </c>
      <c r="BP1744" s="8">
        <v>0</v>
      </c>
      <c r="BQ1744" s="43">
        <v>0</v>
      </c>
    </row>
    <row r="1745" spans="3:69" ht="20.100000000000001" customHeight="1">
      <c r="C1745" s="16">
        <v>73003204</v>
      </c>
      <c r="D1745" s="11" t="s">
        <v>516</v>
      </c>
      <c r="E1745" s="11">
        <v>1</v>
      </c>
      <c r="F1745" s="13">
        <v>60010002</v>
      </c>
      <c r="G1745" s="11">
        <v>0</v>
      </c>
      <c r="H1745" s="12">
        <v>0</v>
      </c>
      <c r="I1745" s="11">
        <v>0</v>
      </c>
      <c r="J1745" s="11">
        <v>0</v>
      </c>
      <c r="K1745" s="12">
        <v>0</v>
      </c>
      <c r="L1745" s="12">
        <v>0</v>
      </c>
      <c r="M1745" s="11">
        <v>0</v>
      </c>
      <c r="N1745" s="11">
        <v>2</v>
      </c>
      <c r="O1745" s="11">
        <v>2</v>
      </c>
      <c r="P1745" s="11">
        <v>0.95</v>
      </c>
      <c r="Q1745" s="11">
        <v>0</v>
      </c>
      <c r="R1745" s="8">
        <v>0</v>
      </c>
      <c r="S1745" s="11">
        <v>0</v>
      </c>
      <c r="T1745" s="13">
        <v>1</v>
      </c>
      <c r="U1745" s="11">
        <v>2</v>
      </c>
      <c r="V1745" s="12">
        <v>0</v>
      </c>
      <c r="W1745" s="11">
        <v>3</v>
      </c>
      <c r="X1745" s="11">
        <v>0</v>
      </c>
      <c r="Y1745" s="11">
        <v>0</v>
      </c>
      <c r="Z1745" s="11">
        <v>0</v>
      </c>
      <c r="AA1745" s="12">
        <v>0</v>
      </c>
      <c r="AB1745" s="11">
        <v>0</v>
      </c>
      <c r="AC1745" s="11">
        <v>0</v>
      </c>
      <c r="AD1745" s="11">
        <v>15</v>
      </c>
      <c r="AE1745" s="11">
        <v>2</v>
      </c>
      <c r="AF1745" s="11" t="s">
        <v>517</v>
      </c>
      <c r="AG1745" s="64">
        <v>0</v>
      </c>
      <c r="AH1745" s="64">
        <v>2</v>
      </c>
      <c r="AI1745" s="8">
        <v>0</v>
      </c>
      <c r="AJ1745" s="11">
        <v>4</v>
      </c>
      <c r="AK1745" s="29">
        <v>0</v>
      </c>
      <c r="AL1745" s="11">
        <v>0</v>
      </c>
      <c r="AM1745" s="11">
        <v>0</v>
      </c>
      <c r="AN1745" s="11">
        <v>2</v>
      </c>
      <c r="AO1745" s="13">
        <v>4000</v>
      </c>
      <c r="AP1745" s="11">
        <v>2</v>
      </c>
      <c r="AQ1745" s="11">
        <v>0</v>
      </c>
      <c r="AR1745" s="8">
        <v>0</v>
      </c>
      <c r="AS1745" s="13" t="s">
        <v>428</v>
      </c>
      <c r="AT1745" s="17" t="s">
        <v>216</v>
      </c>
      <c r="AU1745" s="12">
        <v>0</v>
      </c>
      <c r="AV1745" s="12">
        <v>0</v>
      </c>
      <c r="AW1745" s="12">
        <v>70205004</v>
      </c>
      <c r="AX1745" s="17" t="s">
        <v>162</v>
      </c>
      <c r="AY1745" s="17">
        <v>0</v>
      </c>
      <c r="AZ1745" s="17">
        <v>0</v>
      </c>
      <c r="BA1745" s="17">
        <v>0</v>
      </c>
      <c r="BB1745" s="36" t="s">
        <v>518</v>
      </c>
      <c r="BC1745" s="11">
        <v>2</v>
      </c>
      <c r="BD1745" s="11">
        <v>0</v>
      </c>
      <c r="BE1745" s="16">
        <v>0</v>
      </c>
      <c r="BF1745" s="11">
        <v>1</v>
      </c>
      <c r="BG1745" s="11">
        <v>2</v>
      </c>
      <c r="BH1745" s="29">
        <v>0</v>
      </c>
      <c r="BI1745" s="11">
        <v>0</v>
      </c>
      <c r="BJ1745" s="8">
        <v>0</v>
      </c>
      <c r="BK1745" s="8">
        <v>0</v>
      </c>
      <c r="BL1745" s="8">
        <v>0</v>
      </c>
      <c r="BM1745" s="8">
        <v>0</v>
      </c>
      <c r="BN1745" s="8">
        <v>0</v>
      </c>
      <c r="BO1745" s="8">
        <v>0</v>
      </c>
      <c r="BP1745" s="8">
        <v>0</v>
      </c>
      <c r="BQ1745" s="43">
        <v>0</v>
      </c>
    </row>
    <row r="1746" spans="3:69" ht="20.100000000000001" customHeight="1">
      <c r="C1746" s="16">
        <v>73003301</v>
      </c>
      <c r="D1746" s="54" t="s">
        <v>405</v>
      </c>
      <c r="E1746" s="13">
        <v>1</v>
      </c>
      <c r="F1746" s="13">
        <v>90002001</v>
      </c>
      <c r="G1746" s="55">
        <v>0</v>
      </c>
      <c r="H1746" s="15">
        <v>0</v>
      </c>
      <c r="I1746" s="16">
        <v>1</v>
      </c>
      <c r="J1746" s="16">
        <v>0</v>
      </c>
      <c r="K1746" s="16">
        <v>0</v>
      </c>
      <c r="L1746" s="55">
        <v>0</v>
      </c>
      <c r="M1746" s="55">
        <v>0</v>
      </c>
      <c r="N1746" s="55">
        <v>2</v>
      </c>
      <c r="O1746" s="55">
        <v>2</v>
      </c>
      <c r="P1746" s="55">
        <v>0.9</v>
      </c>
      <c r="Q1746" s="55">
        <v>0</v>
      </c>
      <c r="R1746" s="8">
        <v>0</v>
      </c>
      <c r="S1746" s="55">
        <v>0</v>
      </c>
      <c r="T1746" s="13">
        <v>1</v>
      </c>
      <c r="U1746" s="55">
        <v>2</v>
      </c>
      <c r="V1746" s="55">
        <v>0</v>
      </c>
      <c r="W1746" s="55">
        <v>3</v>
      </c>
      <c r="X1746" s="55">
        <v>0</v>
      </c>
      <c r="Y1746" s="55">
        <v>0</v>
      </c>
      <c r="Z1746" s="55">
        <v>0</v>
      </c>
      <c r="AA1746" s="55">
        <v>0</v>
      </c>
      <c r="AB1746" s="55">
        <v>0</v>
      </c>
      <c r="AC1746" s="55">
        <v>0</v>
      </c>
      <c r="AD1746" s="55">
        <v>20</v>
      </c>
      <c r="AE1746" s="55">
        <v>2</v>
      </c>
      <c r="AF1746" s="55" t="s">
        <v>406</v>
      </c>
      <c r="AG1746" s="8">
        <v>0</v>
      </c>
      <c r="AH1746" s="8">
        <v>2</v>
      </c>
      <c r="AI1746" s="8">
        <v>0</v>
      </c>
      <c r="AJ1746" s="63">
        <v>0</v>
      </c>
      <c r="AK1746" s="55">
        <v>0</v>
      </c>
      <c r="AL1746" s="55">
        <v>0</v>
      </c>
      <c r="AM1746" s="55">
        <v>0</v>
      </c>
      <c r="AN1746" s="55">
        <v>5</v>
      </c>
      <c r="AO1746" s="55">
        <v>5000</v>
      </c>
      <c r="AP1746" s="55">
        <v>0</v>
      </c>
      <c r="AQ1746" s="55">
        <v>0</v>
      </c>
      <c r="AR1746" s="8">
        <v>0</v>
      </c>
      <c r="AS1746" s="55">
        <v>0</v>
      </c>
      <c r="AT1746" s="54" t="s">
        <v>216</v>
      </c>
      <c r="AU1746" s="13">
        <v>0</v>
      </c>
      <c r="AV1746" s="60">
        <v>0</v>
      </c>
      <c r="AW1746" s="16">
        <v>22000030</v>
      </c>
      <c r="AX1746" s="54" t="s">
        <v>407</v>
      </c>
      <c r="AY1746" s="55" t="s">
        <v>2144</v>
      </c>
      <c r="AZ1746" s="61">
        <v>0</v>
      </c>
      <c r="BA1746" s="61">
        <v>0</v>
      </c>
      <c r="BB1746" s="78" t="s">
        <v>2145</v>
      </c>
      <c r="BC1746" s="55">
        <v>0</v>
      </c>
      <c r="BD1746" s="13">
        <v>0</v>
      </c>
      <c r="BE1746" s="55">
        <v>0</v>
      </c>
      <c r="BF1746" s="55">
        <v>0</v>
      </c>
      <c r="BG1746" s="55">
        <v>0</v>
      </c>
      <c r="BH1746" s="55">
        <v>0</v>
      </c>
      <c r="BI1746" s="13">
        <v>0</v>
      </c>
      <c r="BJ1746" s="8">
        <v>0</v>
      </c>
      <c r="BK1746" s="8">
        <v>0</v>
      </c>
      <c r="BL1746" s="8">
        <v>0</v>
      </c>
      <c r="BM1746" s="8">
        <v>0</v>
      </c>
      <c r="BN1746" s="8">
        <v>0</v>
      </c>
      <c r="BO1746" s="8">
        <v>0</v>
      </c>
      <c r="BP1746" s="8">
        <v>0</v>
      </c>
      <c r="BQ1746" s="43">
        <v>0</v>
      </c>
    </row>
    <row r="1747" spans="3:69" ht="20.100000000000001" customHeight="1">
      <c r="C1747" s="16">
        <v>73003302</v>
      </c>
      <c r="D1747" s="14" t="s">
        <v>390</v>
      </c>
      <c r="E1747" s="16">
        <v>1</v>
      </c>
      <c r="F1747" s="13">
        <v>60010300</v>
      </c>
      <c r="G1747" s="16">
        <v>0</v>
      </c>
      <c r="H1747" s="15">
        <v>0</v>
      </c>
      <c r="I1747" s="16">
        <v>1</v>
      </c>
      <c r="J1747" s="16">
        <v>0</v>
      </c>
      <c r="K1747" s="16">
        <v>0</v>
      </c>
      <c r="L1747" s="13">
        <v>0</v>
      </c>
      <c r="M1747" s="13">
        <v>0</v>
      </c>
      <c r="N1747" s="55">
        <v>2</v>
      </c>
      <c r="O1747" s="13">
        <v>2</v>
      </c>
      <c r="P1747" s="13">
        <v>0.8</v>
      </c>
      <c r="Q1747" s="13">
        <v>0</v>
      </c>
      <c r="R1747" s="8">
        <v>0</v>
      </c>
      <c r="S1747" s="13">
        <v>0</v>
      </c>
      <c r="T1747" s="13">
        <v>1</v>
      </c>
      <c r="U1747" s="13">
        <v>2</v>
      </c>
      <c r="V1747" s="13">
        <v>0</v>
      </c>
      <c r="W1747" s="13">
        <v>0</v>
      </c>
      <c r="X1747" s="13">
        <v>0</v>
      </c>
      <c r="Y1747" s="13">
        <v>0</v>
      </c>
      <c r="Z1747" s="13">
        <v>0</v>
      </c>
      <c r="AA1747" s="13">
        <v>0</v>
      </c>
      <c r="AB1747" s="13">
        <v>0</v>
      </c>
      <c r="AC1747" s="13">
        <v>0</v>
      </c>
      <c r="AD1747" s="13">
        <v>30</v>
      </c>
      <c r="AE1747" s="13">
        <v>0</v>
      </c>
      <c r="AF1747" s="13">
        <v>0</v>
      </c>
      <c r="AG1747" s="8">
        <v>2</v>
      </c>
      <c r="AH1747" s="8">
        <v>2</v>
      </c>
      <c r="AI1747" s="8">
        <v>0</v>
      </c>
      <c r="AJ1747" s="8">
        <v>1.5</v>
      </c>
      <c r="AK1747" s="13">
        <v>0</v>
      </c>
      <c r="AL1747" s="13">
        <v>0</v>
      </c>
      <c r="AM1747" s="13">
        <v>0</v>
      </c>
      <c r="AN1747" s="13">
        <v>1</v>
      </c>
      <c r="AO1747" s="13">
        <v>3000</v>
      </c>
      <c r="AP1747" s="13">
        <v>0.5</v>
      </c>
      <c r="AQ1747" s="13">
        <v>0</v>
      </c>
      <c r="AR1747" s="8">
        <v>0</v>
      </c>
      <c r="AS1747" s="13" t="s">
        <v>160</v>
      </c>
      <c r="AT1747" s="17" t="s">
        <v>161</v>
      </c>
      <c r="AU1747" s="13" t="s">
        <v>358</v>
      </c>
      <c r="AV1747" s="16">
        <v>0</v>
      </c>
      <c r="AW1747" s="16">
        <v>0</v>
      </c>
      <c r="AX1747" s="14" t="s">
        <v>346</v>
      </c>
      <c r="AY1747" s="13" t="s">
        <v>2146</v>
      </c>
      <c r="AZ1747" s="15">
        <v>0</v>
      </c>
      <c r="BA1747" s="15">
        <v>0</v>
      </c>
      <c r="BB1747" s="36" t="s">
        <v>2034</v>
      </c>
      <c r="BC1747" s="13">
        <v>0</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73003303</v>
      </c>
      <c r="D1748" s="14" t="s">
        <v>828</v>
      </c>
      <c r="E1748" s="16">
        <v>1</v>
      </c>
      <c r="F1748" s="13">
        <v>60010100</v>
      </c>
      <c r="G1748" s="16">
        <v>0</v>
      </c>
      <c r="H1748" s="15">
        <v>0</v>
      </c>
      <c r="I1748" s="16">
        <v>1</v>
      </c>
      <c r="J1748" s="16">
        <v>0</v>
      </c>
      <c r="K1748" s="16">
        <v>0</v>
      </c>
      <c r="L1748" s="13">
        <v>0</v>
      </c>
      <c r="M1748" s="13">
        <v>0</v>
      </c>
      <c r="N1748" s="55">
        <v>2</v>
      </c>
      <c r="O1748" s="13">
        <v>1</v>
      </c>
      <c r="P1748" s="13">
        <v>1</v>
      </c>
      <c r="Q1748" s="13">
        <v>0</v>
      </c>
      <c r="R1748" s="8">
        <v>0</v>
      </c>
      <c r="S1748" s="13">
        <v>0</v>
      </c>
      <c r="T1748" s="13">
        <v>1</v>
      </c>
      <c r="U1748" s="13">
        <v>2</v>
      </c>
      <c r="V1748" s="13">
        <v>0</v>
      </c>
      <c r="W1748" s="13">
        <v>2</v>
      </c>
      <c r="X1748" s="13">
        <v>0</v>
      </c>
      <c r="Y1748" s="13">
        <v>1</v>
      </c>
      <c r="Z1748" s="13">
        <v>0</v>
      </c>
      <c r="AA1748" s="13">
        <v>0</v>
      </c>
      <c r="AB1748" s="13">
        <v>0</v>
      </c>
      <c r="AC1748" s="13">
        <v>0</v>
      </c>
      <c r="AD1748" s="13">
        <v>10</v>
      </c>
      <c r="AE1748" s="13">
        <v>2</v>
      </c>
      <c r="AF1748" s="13" t="s">
        <v>169</v>
      </c>
      <c r="AG1748" s="8">
        <v>0</v>
      </c>
      <c r="AH1748" s="8">
        <v>2</v>
      </c>
      <c r="AI1748" s="8">
        <v>0</v>
      </c>
      <c r="AJ1748" s="8">
        <v>1.5</v>
      </c>
      <c r="AK1748" s="13">
        <v>0</v>
      </c>
      <c r="AL1748" s="13">
        <v>0</v>
      </c>
      <c r="AM1748" s="13">
        <v>0</v>
      </c>
      <c r="AN1748" s="13">
        <v>1.5</v>
      </c>
      <c r="AO1748" s="13">
        <v>10000</v>
      </c>
      <c r="AP1748" s="13">
        <v>1</v>
      </c>
      <c r="AQ1748" s="13">
        <v>5</v>
      </c>
      <c r="AR1748" s="8">
        <v>0</v>
      </c>
      <c r="AS1748" s="13" t="s">
        <v>160</v>
      </c>
      <c r="AT1748" s="17" t="s">
        <v>400</v>
      </c>
      <c r="AU1748" s="13" t="s">
        <v>351</v>
      </c>
      <c r="AV1748" s="16">
        <v>10000007</v>
      </c>
      <c r="AW1748" s="16">
        <v>70302003</v>
      </c>
      <c r="AX1748" s="17" t="s">
        <v>382</v>
      </c>
      <c r="AY1748" s="15">
        <v>0</v>
      </c>
      <c r="AZ1748" s="15">
        <v>0</v>
      </c>
      <c r="BA1748" s="15">
        <v>0</v>
      </c>
      <c r="BB1748" s="36" t="s">
        <v>703</v>
      </c>
      <c r="BC1748" s="13">
        <v>1</v>
      </c>
      <c r="BD1748" s="13">
        <v>0</v>
      </c>
      <c r="BE1748" s="13">
        <v>0</v>
      </c>
      <c r="BF1748" s="13">
        <v>0</v>
      </c>
      <c r="BG1748" s="13">
        <v>0</v>
      </c>
      <c r="BH1748" s="13">
        <v>0</v>
      </c>
      <c r="BI1748" s="11">
        <v>0</v>
      </c>
      <c r="BJ1748" s="8">
        <v>0</v>
      </c>
      <c r="BK1748" s="8">
        <v>0</v>
      </c>
      <c r="BL1748" s="8">
        <v>0</v>
      </c>
      <c r="BM1748" s="8">
        <v>0</v>
      </c>
      <c r="BN1748" s="8">
        <v>0</v>
      </c>
      <c r="BO1748" s="8">
        <v>0</v>
      </c>
      <c r="BP1748" s="8">
        <v>0</v>
      </c>
      <c r="BQ1748" s="43">
        <v>0</v>
      </c>
    </row>
    <row r="1749" spans="3:69" ht="20.100000000000001" customHeight="1">
      <c r="C1749" s="16">
        <v>73003304</v>
      </c>
      <c r="D1749" s="54" t="s">
        <v>2147</v>
      </c>
      <c r="E1749" s="60">
        <v>1</v>
      </c>
      <c r="F1749" s="60">
        <v>60010500</v>
      </c>
      <c r="G1749" s="60">
        <v>0</v>
      </c>
      <c r="H1749" s="61">
        <v>0</v>
      </c>
      <c r="I1749" s="60">
        <v>1</v>
      </c>
      <c r="J1749" s="60">
        <v>0</v>
      </c>
      <c r="K1749" s="60">
        <v>0</v>
      </c>
      <c r="L1749" s="60">
        <v>0</v>
      </c>
      <c r="M1749" s="60">
        <v>0</v>
      </c>
      <c r="N1749" s="55">
        <v>2</v>
      </c>
      <c r="O1749" s="60">
        <v>2</v>
      </c>
      <c r="P1749" s="60">
        <v>0.95</v>
      </c>
      <c r="Q1749" s="60">
        <v>0</v>
      </c>
      <c r="R1749" s="63">
        <v>1</v>
      </c>
      <c r="S1749" s="61">
        <v>0</v>
      </c>
      <c r="T1749" s="55">
        <v>1</v>
      </c>
      <c r="U1749" s="60">
        <v>1</v>
      </c>
      <c r="V1749" s="60">
        <v>0</v>
      </c>
      <c r="W1749" s="60">
        <v>2</v>
      </c>
      <c r="X1749" s="60">
        <v>0</v>
      </c>
      <c r="Y1749" s="60">
        <v>0</v>
      </c>
      <c r="Z1749" s="60">
        <v>0</v>
      </c>
      <c r="AA1749" s="60">
        <v>0</v>
      </c>
      <c r="AB1749" s="55">
        <v>0</v>
      </c>
      <c r="AC1749" s="60">
        <v>0</v>
      </c>
      <c r="AD1749" s="60">
        <v>10</v>
      </c>
      <c r="AE1749" s="60">
        <v>0</v>
      </c>
      <c r="AF1749" s="60">
        <v>0</v>
      </c>
      <c r="AG1749" s="63">
        <v>7</v>
      </c>
      <c r="AH1749" s="63">
        <v>0</v>
      </c>
      <c r="AI1749" s="8">
        <v>0</v>
      </c>
      <c r="AJ1749" s="63">
        <v>0</v>
      </c>
      <c r="AK1749" s="60">
        <v>0</v>
      </c>
      <c r="AL1749" s="60">
        <v>0</v>
      </c>
      <c r="AM1749" s="60">
        <v>0</v>
      </c>
      <c r="AN1749" s="60">
        <v>0</v>
      </c>
      <c r="AO1749" s="60">
        <v>1000</v>
      </c>
      <c r="AP1749" s="60">
        <v>0.5</v>
      </c>
      <c r="AQ1749" s="60">
        <v>0</v>
      </c>
      <c r="AR1749" s="63">
        <v>0</v>
      </c>
      <c r="AS1749" s="60">
        <v>83000003</v>
      </c>
      <c r="AT1749" s="59" t="s">
        <v>483</v>
      </c>
      <c r="AU1749" s="60">
        <v>0</v>
      </c>
      <c r="AV1749" s="60">
        <v>10007001</v>
      </c>
      <c r="AW1749" s="60">
        <v>0</v>
      </c>
      <c r="AX1749" s="59" t="s">
        <v>162</v>
      </c>
      <c r="AY1749" s="59" t="s">
        <v>160</v>
      </c>
      <c r="AZ1749" s="61">
        <v>0</v>
      </c>
      <c r="BA1749" s="61">
        <v>0</v>
      </c>
      <c r="BB1749" s="83" t="s">
        <v>2141</v>
      </c>
      <c r="BC1749" s="60">
        <v>0</v>
      </c>
      <c r="BD1749" s="55">
        <v>0</v>
      </c>
      <c r="BE1749" s="60">
        <v>0</v>
      </c>
      <c r="BF1749" s="60">
        <v>0</v>
      </c>
      <c r="BG1749" s="60">
        <v>0</v>
      </c>
      <c r="BH1749" s="60">
        <v>0</v>
      </c>
      <c r="BI1749" s="84">
        <v>0</v>
      </c>
      <c r="BJ1749" s="8">
        <v>0</v>
      </c>
      <c r="BK1749" s="8">
        <v>0</v>
      </c>
      <c r="BL1749" s="8">
        <v>0</v>
      </c>
      <c r="BM1749" s="8">
        <v>0</v>
      </c>
      <c r="BN1749" s="8">
        <v>0</v>
      </c>
      <c r="BO1749" s="8">
        <v>0</v>
      </c>
      <c r="BP1749" s="8">
        <v>0</v>
      </c>
      <c r="BQ1749" s="43">
        <v>0</v>
      </c>
    </row>
    <row r="1750" spans="3:69" ht="19.5" customHeight="1">
      <c r="C1750" s="16">
        <v>73003305</v>
      </c>
      <c r="D1750" s="14" t="s">
        <v>693</v>
      </c>
      <c r="E1750" s="16">
        <v>1</v>
      </c>
      <c r="F1750" s="13">
        <v>60010100</v>
      </c>
      <c r="G1750" s="16">
        <v>0</v>
      </c>
      <c r="H1750" s="15">
        <v>0</v>
      </c>
      <c r="I1750" s="16">
        <v>1</v>
      </c>
      <c r="J1750" s="16">
        <v>0</v>
      </c>
      <c r="K1750" s="16">
        <v>0</v>
      </c>
      <c r="L1750" s="13">
        <v>0</v>
      </c>
      <c r="M1750" s="13">
        <v>0</v>
      </c>
      <c r="N1750" s="55">
        <v>2</v>
      </c>
      <c r="O1750" s="13">
        <v>2</v>
      </c>
      <c r="P1750" s="13">
        <v>0.9</v>
      </c>
      <c r="Q1750" s="13">
        <v>0</v>
      </c>
      <c r="R1750" s="8">
        <v>1</v>
      </c>
      <c r="S1750" s="13">
        <v>0</v>
      </c>
      <c r="T1750" s="13">
        <v>1</v>
      </c>
      <c r="U1750" s="13">
        <v>2</v>
      </c>
      <c r="V1750" s="13">
        <v>0</v>
      </c>
      <c r="W1750" s="13">
        <v>3</v>
      </c>
      <c r="X1750" s="13">
        <v>0</v>
      </c>
      <c r="Y1750" s="13">
        <v>1</v>
      </c>
      <c r="Z1750" s="13">
        <v>0</v>
      </c>
      <c r="AA1750" s="13">
        <v>0</v>
      </c>
      <c r="AB1750" s="13">
        <v>0</v>
      </c>
      <c r="AC1750" s="13">
        <v>0</v>
      </c>
      <c r="AD1750" s="13">
        <v>15</v>
      </c>
      <c r="AE1750" s="13">
        <v>1</v>
      </c>
      <c r="AF1750" s="13" t="s">
        <v>394</v>
      </c>
      <c r="AG1750" s="8">
        <v>0</v>
      </c>
      <c r="AH1750" s="8">
        <v>1</v>
      </c>
      <c r="AI1750" s="8">
        <v>0</v>
      </c>
      <c r="AJ1750" s="8">
        <v>3</v>
      </c>
      <c r="AK1750" s="13">
        <v>0</v>
      </c>
      <c r="AL1750" s="13">
        <v>0</v>
      </c>
      <c r="AM1750" s="13">
        <v>0</v>
      </c>
      <c r="AN1750" s="13">
        <v>3</v>
      </c>
      <c r="AO1750" s="13">
        <v>5000</v>
      </c>
      <c r="AP1750" s="13">
        <v>2.5</v>
      </c>
      <c r="AQ1750" s="13">
        <v>0</v>
      </c>
      <c r="AR1750" s="8">
        <v>0</v>
      </c>
      <c r="AS1750" s="13">
        <v>90001023</v>
      </c>
      <c r="AT1750" s="17" t="s">
        <v>199</v>
      </c>
      <c r="AU1750" s="13" t="s">
        <v>351</v>
      </c>
      <c r="AV1750" s="16">
        <v>10000007</v>
      </c>
      <c r="AW1750" s="16">
        <v>70403003</v>
      </c>
      <c r="AX1750" s="14" t="s">
        <v>162</v>
      </c>
      <c r="AY1750" s="13">
        <v>0</v>
      </c>
      <c r="AZ1750" s="15">
        <v>0</v>
      </c>
      <c r="BA1750" s="15">
        <v>0</v>
      </c>
      <c r="BB1750" s="36" t="s">
        <v>2083</v>
      </c>
      <c r="BC1750" s="13">
        <v>0</v>
      </c>
      <c r="BD1750" s="13">
        <v>0</v>
      </c>
      <c r="BE1750" s="13">
        <v>0</v>
      </c>
      <c r="BF1750" s="13">
        <v>0</v>
      </c>
      <c r="BG1750" s="13">
        <v>0</v>
      </c>
      <c r="BH1750" s="13">
        <v>0</v>
      </c>
      <c r="BI1750" s="11">
        <v>0</v>
      </c>
      <c r="BJ1750" s="8">
        <v>0</v>
      </c>
      <c r="BK1750" s="8">
        <v>0</v>
      </c>
      <c r="BL1750" s="8">
        <v>0</v>
      </c>
      <c r="BM1750" s="8">
        <v>0</v>
      </c>
      <c r="BN1750" s="8">
        <v>0</v>
      </c>
      <c r="BO1750" s="8">
        <v>0</v>
      </c>
      <c r="BP1750" s="8">
        <v>0</v>
      </c>
      <c r="BQ1750" s="43">
        <v>0</v>
      </c>
    </row>
    <row r="1751" spans="3:69" ht="20.100000000000001" customHeight="1">
      <c r="C1751" s="16">
        <v>73003306</v>
      </c>
      <c r="D1751" s="17" t="s">
        <v>437</v>
      </c>
      <c r="E1751" s="16">
        <v>1</v>
      </c>
      <c r="F1751" s="16">
        <v>60010500</v>
      </c>
      <c r="G1751" s="16">
        <v>0</v>
      </c>
      <c r="H1751" s="15">
        <v>0</v>
      </c>
      <c r="I1751" s="16">
        <v>1</v>
      </c>
      <c r="J1751" s="16">
        <v>0</v>
      </c>
      <c r="K1751" s="16">
        <v>0</v>
      </c>
      <c r="L1751" s="16">
        <v>0</v>
      </c>
      <c r="M1751" s="16">
        <v>0</v>
      </c>
      <c r="N1751" s="55">
        <v>2</v>
      </c>
      <c r="O1751" s="16">
        <v>2</v>
      </c>
      <c r="P1751" s="16">
        <v>0.6</v>
      </c>
      <c r="Q1751" s="16">
        <v>0</v>
      </c>
      <c r="R1751" s="8">
        <v>0</v>
      </c>
      <c r="S1751" s="15">
        <v>0</v>
      </c>
      <c r="T1751" s="13">
        <v>1</v>
      </c>
      <c r="U1751" s="16">
        <v>2</v>
      </c>
      <c r="V1751" s="16">
        <v>0</v>
      </c>
      <c r="W1751" s="16">
        <v>0</v>
      </c>
      <c r="X1751" s="16">
        <v>0</v>
      </c>
      <c r="Y1751" s="16">
        <v>0</v>
      </c>
      <c r="Z1751" s="16">
        <v>0</v>
      </c>
      <c r="AA1751" s="16">
        <v>0</v>
      </c>
      <c r="AB1751" s="16">
        <v>0</v>
      </c>
      <c r="AC1751" s="16">
        <v>0</v>
      </c>
      <c r="AD1751" s="13">
        <v>99999</v>
      </c>
      <c r="AE1751" s="16">
        <v>0</v>
      </c>
      <c r="AF1751" s="16">
        <v>0</v>
      </c>
      <c r="AG1751" s="8">
        <v>2</v>
      </c>
      <c r="AH1751" s="8">
        <v>0</v>
      </c>
      <c r="AI1751" s="8">
        <v>0</v>
      </c>
      <c r="AJ1751" s="8">
        <v>0</v>
      </c>
      <c r="AK1751" s="16">
        <v>0</v>
      </c>
      <c r="AL1751" s="16">
        <v>0</v>
      </c>
      <c r="AM1751" s="16">
        <v>0</v>
      </c>
      <c r="AN1751" s="16">
        <v>0</v>
      </c>
      <c r="AO1751" s="16">
        <v>1000</v>
      </c>
      <c r="AP1751" s="16">
        <v>0</v>
      </c>
      <c r="AQ1751" s="16">
        <v>0</v>
      </c>
      <c r="AR1751" s="8">
        <v>90104002</v>
      </c>
      <c r="AS1751" s="16" t="s">
        <v>160</v>
      </c>
      <c r="AT1751" s="17" t="s">
        <v>161</v>
      </c>
      <c r="AU1751" s="16" t="s">
        <v>249</v>
      </c>
      <c r="AV1751" s="16">
        <v>0</v>
      </c>
      <c r="AW1751" s="16">
        <v>0</v>
      </c>
      <c r="AX1751" s="17" t="s">
        <v>162</v>
      </c>
      <c r="AY1751" s="17" t="s">
        <v>160</v>
      </c>
      <c r="AZ1751" s="15">
        <v>0</v>
      </c>
      <c r="BA1751" s="15">
        <v>0</v>
      </c>
      <c r="BB1751" s="73" t="s">
        <v>438</v>
      </c>
      <c r="BC1751" s="16">
        <v>0</v>
      </c>
      <c r="BD1751" s="13">
        <v>0</v>
      </c>
      <c r="BE1751" s="16">
        <v>0</v>
      </c>
      <c r="BF1751" s="16">
        <v>0</v>
      </c>
      <c r="BG1751" s="16">
        <v>0</v>
      </c>
      <c r="BH1751" s="16">
        <v>0</v>
      </c>
      <c r="BI1751" s="11">
        <v>0</v>
      </c>
      <c r="BJ1751" s="8">
        <v>0</v>
      </c>
      <c r="BK1751" s="8">
        <v>0</v>
      </c>
      <c r="BL1751" s="8">
        <v>0</v>
      </c>
      <c r="BM1751" s="8">
        <v>0</v>
      </c>
      <c r="BN1751" s="8">
        <v>0</v>
      </c>
      <c r="BO1751" s="8">
        <v>0</v>
      </c>
      <c r="BP1751" s="8">
        <v>0</v>
      </c>
      <c r="BQ1751" s="43">
        <v>0</v>
      </c>
    </row>
    <row r="1752" spans="3:69" ht="20.100000000000001" customHeight="1">
      <c r="C1752" s="16">
        <v>73003307</v>
      </c>
      <c r="D1752" s="14" t="s">
        <v>2148</v>
      </c>
      <c r="E1752" s="16">
        <v>1</v>
      </c>
      <c r="F1752" s="13">
        <v>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1</v>
      </c>
      <c r="X1752" s="13">
        <v>0</v>
      </c>
      <c r="Y1752" s="13">
        <v>1</v>
      </c>
      <c r="Z1752" s="13">
        <v>0</v>
      </c>
      <c r="AA1752" s="13">
        <v>0</v>
      </c>
      <c r="AB1752" s="13">
        <v>0</v>
      </c>
      <c r="AC1752" s="13">
        <v>0</v>
      </c>
      <c r="AD1752" s="13">
        <v>3</v>
      </c>
      <c r="AE1752" s="13">
        <v>1</v>
      </c>
      <c r="AF1752" s="13">
        <v>3</v>
      </c>
      <c r="AG1752" s="8">
        <v>0</v>
      </c>
      <c r="AH1752" s="8">
        <v>0</v>
      </c>
      <c r="AI1752" s="8">
        <v>0</v>
      </c>
      <c r="AJ1752" s="8">
        <v>1.5</v>
      </c>
      <c r="AK1752" s="13">
        <v>0</v>
      </c>
      <c r="AL1752" s="13">
        <v>0</v>
      </c>
      <c r="AM1752" s="13">
        <v>0</v>
      </c>
      <c r="AN1752" s="13">
        <v>1</v>
      </c>
      <c r="AO1752" s="13">
        <v>1500</v>
      </c>
      <c r="AP1752" s="13">
        <v>0.5</v>
      </c>
      <c r="AQ1752" s="13">
        <v>0</v>
      </c>
      <c r="AR1752" s="8">
        <v>0</v>
      </c>
      <c r="AS1752" s="13">
        <v>83000002</v>
      </c>
      <c r="AT1752" s="17" t="s">
        <v>161</v>
      </c>
      <c r="AU1752" s="13" t="s">
        <v>351</v>
      </c>
      <c r="AV1752" s="16">
        <v>10000007</v>
      </c>
      <c r="AW1752" s="16">
        <v>70105001</v>
      </c>
      <c r="AX1752" s="14" t="s">
        <v>162</v>
      </c>
      <c r="AY1752" s="13" t="s">
        <v>2030</v>
      </c>
      <c r="AZ1752" s="15">
        <v>0</v>
      </c>
      <c r="BA1752" s="15">
        <v>0</v>
      </c>
      <c r="BB1752" s="36" t="s">
        <v>2031</v>
      </c>
      <c r="BC1752" s="13">
        <v>0</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73003308</v>
      </c>
      <c r="D1753" s="14" t="s">
        <v>828</v>
      </c>
      <c r="E1753" s="16">
        <v>1</v>
      </c>
      <c r="F1753" s="13">
        <v>60010100</v>
      </c>
      <c r="G1753" s="16">
        <v>0</v>
      </c>
      <c r="H1753" s="15">
        <v>0</v>
      </c>
      <c r="I1753" s="16">
        <v>1</v>
      </c>
      <c r="J1753" s="16">
        <v>0</v>
      </c>
      <c r="K1753" s="16">
        <v>0</v>
      </c>
      <c r="L1753" s="13">
        <v>0</v>
      </c>
      <c r="M1753" s="13">
        <v>0</v>
      </c>
      <c r="N1753" s="55">
        <v>2</v>
      </c>
      <c r="O1753" s="13">
        <v>1</v>
      </c>
      <c r="P1753" s="13">
        <v>1</v>
      </c>
      <c r="Q1753" s="13">
        <v>0</v>
      </c>
      <c r="R1753" s="8">
        <v>0</v>
      </c>
      <c r="S1753" s="13">
        <v>0</v>
      </c>
      <c r="T1753" s="13">
        <v>1</v>
      </c>
      <c r="U1753" s="13">
        <v>2</v>
      </c>
      <c r="V1753" s="13">
        <v>0</v>
      </c>
      <c r="W1753" s="13">
        <v>2</v>
      </c>
      <c r="X1753" s="13">
        <v>0</v>
      </c>
      <c r="Y1753" s="13">
        <v>1</v>
      </c>
      <c r="Z1753" s="13">
        <v>0</v>
      </c>
      <c r="AA1753" s="13">
        <v>0</v>
      </c>
      <c r="AB1753" s="13">
        <v>0</v>
      </c>
      <c r="AC1753" s="13">
        <v>0</v>
      </c>
      <c r="AD1753" s="13">
        <v>10</v>
      </c>
      <c r="AE1753" s="13">
        <v>2</v>
      </c>
      <c r="AF1753" s="13" t="s">
        <v>169</v>
      </c>
      <c r="AG1753" s="8">
        <v>0</v>
      </c>
      <c r="AH1753" s="8">
        <v>2</v>
      </c>
      <c r="AI1753" s="8">
        <v>0</v>
      </c>
      <c r="AJ1753" s="8">
        <v>1.5</v>
      </c>
      <c r="AK1753" s="13">
        <v>0</v>
      </c>
      <c r="AL1753" s="13">
        <v>0</v>
      </c>
      <c r="AM1753" s="13">
        <v>0</v>
      </c>
      <c r="AN1753" s="13">
        <v>1.5</v>
      </c>
      <c r="AO1753" s="13">
        <v>10000</v>
      </c>
      <c r="AP1753" s="13">
        <v>1</v>
      </c>
      <c r="AQ1753" s="13">
        <v>5</v>
      </c>
      <c r="AR1753" s="8">
        <v>0</v>
      </c>
      <c r="AS1753" s="13" t="s">
        <v>160</v>
      </c>
      <c r="AT1753" s="17" t="s">
        <v>400</v>
      </c>
      <c r="AU1753" s="13" t="s">
        <v>351</v>
      </c>
      <c r="AV1753" s="16">
        <v>10000007</v>
      </c>
      <c r="AW1753" s="16">
        <v>70302003</v>
      </c>
      <c r="AX1753" s="17" t="s">
        <v>382</v>
      </c>
      <c r="AY1753" s="15" t="s">
        <v>2149</v>
      </c>
      <c r="AZ1753" s="15">
        <v>0</v>
      </c>
      <c r="BA1753" s="15">
        <v>0</v>
      </c>
      <c r="BB1753" s="36" t="s">
        <v>703</v>
      </c>
      <c r="BC1753" s="13">
        <v>1</v>
      </c>
      <c r="BD1753" s="13">
        <v>0</v>
      </c>
      <c r="BE1753" s="13">
        <v>0</v>
      </c>
      <c r="BF1753" s="13">
        <v>0</v>
      </c>
      <c r="BG1753" s="13">
        <v>0</v>
      </c>
      <c r="BH1753" s="13">
        <v>0</v>
      </c>
      <c r="BI1753" s="11">
        <v>0</v>
      </c>
      <c r="BJ1753" s="8">
        <v>0</v>
      </c>
      <c r="BK1753" s="8">
        <v>0</v>
      </c>
      <c r="BL1753" s="8">
        <v>0</v>
      </c>
      <c r="BM1753" s="8">
        <v>0</v>
      </c>
      <c r="BN1753" s="8">
        <v>0</v>
      </c>
      <c r="BO1753" s="8">
        <v>0</v>
      </c>
      <c r="BP1753" s="8">
        <v>0</v>
      </c>
      <c r="BQ1753" s="43">
        <v>0</v>
      </c>
    </row>
    <row r="1754" spans="3:69" ht="20.100000000000001" customHeight="1">
      <c r="C1754" s="16">
        <v>73004101</v>
      </c>
      <c r="D1754" s="14" t="s">
        <v>485</v>
      </c>
      <c r="E1754" s="16">
        <v>1</v>
      </c>
      <c r="F1754" s="16">
        <v>60010500</v>
      </c>
      <c r="G1754" s="16">
        <v>0</v>
      </c>
      <c r="H1754" s="15">
        <v>0</v>
      </c>
      <c r="I1754" s="16">
        <v>1</v>
      </c>
      <c r="J1754" s="16">
        <v>0</v>
      </c>
      <c r="K1754" s="16">
        <v>0</v>
      </c>
      <c r="L1754" s="16">
        <v>0</v>
      </c>
      <c r="M1754" s="16">
        <v>0</v>
      </c>
      <c r="N1754" s="55">
        <v>2</v>
      </c>
      <c r="O1754" s="16">
        <v>2</v>
      </c>
      <c r="P1754" s="16">
        <v>0.95</v>
      </c>
      <c r="Q1754" s="16">
        <v>0</v>
      </c>
      <c r="R1754" s="8">
        <v>0</v>
      </c>
      <c r="S1754" s="15">
        <v>0</v>
      </c>
      <c r="T1754" s="13">
        <v>1</v>
      </c>
      <c r="U1754" s="16">
        <v>1</v>
      </c>
      <c r="V1754" s="16">
        <v>0</v>
      </c>
      <c r="W1754" s="16">
        <v>3</v>
      </c>
      <c r="X1754" s="16">
        <v>0</v>
      </c>
      <c r="Y1754" s="16">
        <v>0</v>
      </c>
      <c r="Z1754" s="16">
        <v>0</v>
      </c>
      <c r="AA1754" s="16">
        <v>0</v>
      </c>
      <c r="AB1754" s="13">
        <v>0</v>
      </c>
      <c r="AC1754" s="16">
        <v>0</v>
      </c>
      <c r="AD1754" s="16">
        <v>10</v>
      </c>
      <c r="AE1754" s="16">
        <v>0</v>
      </c>
      <c r="AF1754" s="16">
        <v>0</v>
      </c>
      <c r="AG1754" s="8">
        <v>7</v>
      </c>
      <c r="AH1754" s="8">
        <v>0</v>
      </c>
      <c r="AI1754" s="8">
        <v>0</v>
      </c>
      <c r="AJ1754" s="8">
        <v>0</v>
      </c>
      <c r="AK1754" s="16">
        <v>0</v>
      </c>
      <c r="AL1754" s="16">
        <v>0</v>
      </c>
      <c r="AM1754" s="16">
        <v>0</v>
      </c>
      <c r="AN1754" s="16">
        <v>0</v>
      </c>
      <c r="AO1754" s="16">
        <v>1000</v>
      </c>
      <c r="AP1754" s="16">
        <v>0.5</v>
      </c>
      <c r="AQ1754" s="16">
        <v>0</v>
      </c>
      <c r="AR1754" s="8">
        <v>0</v>
      </c>
      <c r="AS1754" s="16">
        <v>0</v>
      </c>
      <c r="AT1754" s="17" t="s">
        <v>483</v>
      </c>
      <c r="AU1754" s="16">
        <v>0</v>
      </c>
      <c r="AV1754" s="16">
        <v>10007001</v>
      </c>
      <c r="AW1754" s="16">
        <v>0</v>
      </c>
      <c r="AX1754" s="17" t="s">
        <v>162</v>
      </c>
      <c r="AY1754" s="17" t="s">
        <v>160</v>
      </c>
      <c r="AZ1754" s="15">
        <v>0</v>
      </c>
      <c r="BA1754" s="15">
        <v>0</v>
      </c>
      <c r="BB1754" s="73" t="s">
        <v>2150</v>
      </c>
      <c r="BC1754" s="16">
        <v>0</v>
      </c>
      <c r="BD1754" s="13">
        <v>0</v>
      </c>
      <c r="BE1754" s="16">
        <v>0</v>
      </c>
      <c r="BF1754" s="16">
        <v>0</v>
      </c>
      <c r="BG1754" s="16">
        <v>0</v>
      </c>
      <c r="BH1754" s="16">
        <v>0</v>
      </c>
      <c r="BI1754" s="11">
        <v>0</v>
      </c>
      <c r="BJ1754" s="8">
        <v>0</v>
      </c>
      <c r="BK1754" s="8">
        <v>0</v>
      </c>
      <c r="BL1754" s="8">
        <v>0</v>
      </c>
      <c r="BM1754" s="8">
        <v>0</v>
      </c>
      <c r="BN1754" s="8">
        <v>0</v>
      </c>
      <c r="BO1754" s="8">
        <v>0</v>
      </c>
      <c r="BP1754" s="8">
        <v>0</v>
      </c>
      <c r="BQ1754" s="43">
        <v>0</v>
      </c>
    </row>
    <row r="1755" spans="3:69" ht="20.100000000000001" customHeight="1">
      <c r="C1755" s="16">
        <v>73004102</v>
      </c>
      <c r="D1755" s="14" t="s">
        <v>390</v>
      </c>
      <c r="E1755" s="16">
        <v>1</v>
      </c>
      <c r="F1755" s="13">
        <v>60010300</v>
      </c>
      <c r="G1755" s="16">
        <v>0</v>
      </c>
      <c r="H1755" s="15">
        <v>0</v>
      </c>
      <c r="I1755" s="16">
        <v>1</v>
      </c>
      <c r="J1755" s="16">
        <v>0</v>
      </c>
      <c r="K1755" s="16">
        <v>0</v>
      </c>
      <c r="L1755" s="13">
        <v>0</v>
      </c>
      <c r="M1755" s="13">
        <v>0</v>
      </c>
      <c r="N1755" s="55">
        <v>2</v>
      </c>
      <c r="O1755" s="13">
        <v>2</v>
      </c>
      <c r="P1755" s="13">
        <v>0.9</v>
      </c>
      <c r="Q1755" s="13">
        <v>0</v>
      </c>
      <c r="R1755" s="8">
        <v>0</v>
      </c>
      <c r="S1755" s="13">
        <v>0</v>
      </c>
      <c r="T1755" s="13">
        <v>1</v>
      </c>
      <c r="U1755" s="13">
        <v>2</v>
      </c>
      <c r="V1755" s="13">
        <v>0</v>
      </c>
      <c r="W1755" s="13">
        <v>0</v>
      </c>
      <c r="X1755" s="13">
        <v>0</v>
      </c>
      <c r="Y1755" s="13">
        <v>0</v>
      </c>
      <c r="Z1755" s="13">
        <v>0</v>
      </c>
      <c r="AA1755" s="13">
        <v>0</v>
      </c>
      <c r="AB1755" s="13">
        <v>0</v>
      </c>
      <c r="AC1755" s="13">
        <v>0</v>
      </c>
      <c r="AD1755" s="13">
        <v>30</v>
      </c>
      <c r="AE1755" s="13">
        <v>0</v>
      </c>
      <c r="AF1755" s="13">
        <v>0</v>
      </c>
      <c r="AG1755" s="8">
        <v>2</v>
      </c>
      <c r="AH1755" s="8">
        <v>2</v>
      </c>
      <c r="AI1755" s="8">
        <v>0</v>
      </c>
      <c r="AJ1755" s="8">
        <v>1.5</v>
      </c>
      <c r="AK1755" s="13">
        <v>0</v>
      </c>
      <c r="AL1755" s="13">
        <v>0</v>
      </c>
      <c r="AM1755" s="13">
        <v>0</v>
      </c>
      <c r="AN1755" s="13">
        <v>1</v>
      </c>
      <c r="AO1755" s="13">
        <v>3000</v>
      </c>
      <c r="AP1755" s="13">
        <v>0.5</v>
      </c>
      <c r="AQ1755" s="13">
        <v>0</v>
      </c>
      <c r="AR1755" s="8">
        <v>0</v>
      </c>
      <c r="AS1755" s="13" t="s">
        <v>160</v>
      </c>
      <c r="AT1755" s="17" t="s">
        <v>161</v>
      </c>
      <c r="AU1755" s="13" t="s">
        <v>358</v>
      </c>
      <c r="AV1755" s="16">
        <v>0</v>
      </c>
      <c r="AW1755" s="16">
        <v>0</v>
      </c>
      <c r="AX1755" s="14" t="s">
        <v>346</v>
      </c>
      <c r="AY1755" s="13" t="s">
        <v>2151</v>
      </c>
      <c r="AZ1755" s="15">
        <v>0</v>
      </c>
      <c r="BA1755" s="15">
        <v>0</v>
      </c>
      <c r="BB1755" s="36" t="s">
        <v>2152</v>
      </c>
      <c r="BC1755" s="13">
        <v>0</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73004103</v>
      </c>
      <c r="D1756" s="14" t="s">
        <v>828</v>
      </c>
      <c r="E1756" s="16">
        <v>1</v>
      </c>
      <c r="F1756" s="13">
        <v>60010100</v>
      </c>
      <c r="G1756" s="16">
        <v>0</v>
      </c>
      <c r="H1756" s="15">
        <v>0</v>
      </c>
      <c r="I1756" s="16">
        <v>1</v>
      </c>
      <c r="J1756" s="16">
        <v>0</v>
      </c>
      <c r="K1756" s="16">
        <v>0</v>
      </c>
      <c r="L1756" s="13">
        <v>0</v>
      </c>
      <c r="M1756" s="13">
        <v>0</v>
      </c>
      <c r="N1756" s="55">
        <v>2</v>
      </c>
      <c r="O1756" s="13">
        <v>1</v>
      </c>
      <c r="P1756" s="13">
        <v>1</v>
      </c>
      <c r="Q1756" s="13">
        <v>0</v>
      </c>
      <c r="R1756" s="8">
        <v>0</v>
      </c>
      <c r="S1756" s="13">
        <v>0</v>
      </c>
      <c r="T1756" s="13">
        <v>1</v>
      </c>
      <c r="U1756" s="13">
        <v>2</v>
      </c>
      <c r="V1756" s="13">
        <v>0</v>
      </c>
      <c r="W1756" s="13">
        <v>2</v>
      </c>
      <c r="X1756" s="13">
        <v>0</v>
      </c>
      <c r="Y1756" s="13">
        <v>1</v>
      </c>
      <c r="Z1756" s="13">
        <v>0</v>
      </c>
      <c r="AA1756" s="13">
        <v>0</v>
      </c>
      <c r="AB1756" s="13">
        <v>0</v>
      </c>
      <c r="AC1756" s="13">
        <v>0</v>
      </c>
      <c r="AD1756" s="13">
        <v>10</v>
      </c>
      <c r="AE1756" s="13">
        <v>2</v>
      </c>
      <c r="AF1756" s="13" t="s">
        <v>169</v>
      </c>
      <c r="AG1756" s="8">
        <v>0</v>
      </c>
      <c r="AH1756" s="8">
        <v>2</v>
      </c>
      <c r="AI1756" s="8">
        <v>0</v>
      </c>
      <c r="AJ1756" s="8">
        <v>1.5</v>
      </c>
      <c r="AK1756" s="13">
        <v>0</v>
      </c>
      <c r="AL1756" s="13">
        <v>0</v>
      </c>
      <c r="AM1756" s="13">
        <v>0</v>
      </c>
      <c r="AN1756" s="13">
        <v>1.5</v>
      </c>
      <c r="AO1756" s="13">
        <v>10000</v>
      </c>
      <c r="AP1756" s="13">
        <v>1</v>
      </c>
      <c r="AQ1756" s="13">
        <v>5</v>
      </c>
      <c r="AR1756" s="8">
        <v>0</v>
      </c>
      <c r="AS1756" s="13" t="s">
        <v>160</v>
      </c>
      <c r="AT1756" s="17" t="s">
        <v>400</v>
      </c>
      <c r="AU1756" s="13" t="s">
        <v>351</v>
      </c>
      <c r="AV1756" s="16">
        <v>10000007</v>
      </c>
      <c r="AW1756" s="16">
        <v>70302003</v>
      </c>
      <c r="AX1756" s="17" t="s">
        <v>382</v>
      </c>
      <c r="AY1756" s="15">
        <v>0</v>
      </c>
      <c r="AZ1756" s="15">
        <v>0</v>
      </c>
      <c r="BA1756" s="15">
        <v>0</v>
      </c>
      <c r="BB1756" s="36" t="s">
        <v>703</v>
      </c>
      <c r="BC1756" s="13">
        <v>1</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73004201</v>
      </c>
      <c r="D1757" s="14" t="s">
        <v>432</v>
      </c>
      <c r="E1757" s="13">
        <v>1</v>
      </c>
      <c r="F1757" s="13">
        <v>60010100</v>
      </c>
      <c r="G1757" s="16">
        <v>0</v>
      </c>
      <c r="H1757" s="15">
        <v>0</v>
      </c>
      <c r="I1757" s="16">
        <v>1</v>
      </c>
      <c r="J1757" s="16">
        <v>0</v>
      </c>
      <c r="K1757" s="16">
        <v>0</v>
      </c>
      <c r="L1757" s="13">
        <v>0</v>
      </c>
      <c r="M1757" s="13">
        <v>0</v>
      </c>
      <c r="N1757" s="55">
        <v>2</v>
      </c>
      <c r="O1757" s="13">
        <v>1</v>
      </c>
      <c r="P1757" s="13">
        <v>0.3</v>
      </c>
      <c r="Q1757" s="13">
        <v>0</v>
      </c>
      <c r="R1757" s="8">
        <v>101</v>
      </c>
      <c r="S1757" s="13">
        <v>0</v>
      </c>
      <c r="T1757" s="13">
        <v>1</v>
      </c>
      <c r="U1757" s="13">
        <v>2</v>
      </c>
      <c r="V1757" s="13">
        <v>0</v>
      </c>
      <c r="W1757" s="13">
        <v>3</v>
      </c>
      <c r="X1757" s="13">
        <v>0</v>
      </c>
      <c r="Y1757" s="13">
        <v>0</v>
      </c>
      <c r="Z1757" s="13">
        <v>0</v>
      </c>
      <c r="AA1757" s="13">
        <v>0</v>
      </c>
      <c r="AB1757" s="13">
        <v>0</v>
      </c>
      <c r="AC1757" s="13">
        <v>0</v>
      </c>
      <c r="AD1757" s="13">
        <v>12</v>
      </c>
      <c r="AE1757" s="13">
        <v>1</v>
      </c>
      <c r="AF1757" s="13">
        <v>3</v>
      </c>
      <c r="AG1757" s="8">
        <v>6</v>
      </c>
      <c r="AH1757" s="8">
        <v>1</v>
      </c>
      <c r="AI1757" s="8">
        <v>0</v>
      </c>
      <c r="AJ1757" s="8">
        <v>1.5</v>
      </c>
      <c r="AK1757" s="13">
        <v>0</v>
      </c>
      <c r="AL1757" s="13">
        <v>0</v>
      </c>
      <c r="AM1757" s="13">
        <v>0</v>
      </c>
      <c r="AN1757" s="13">
        <v>3</v>
      </c>
      <c r="AO1757" s="13">
        <v>5000</v>
      </c>
      <c r="AP1757" s="13">
        <v>3</v>
      </c>
      <c r="AQ1757" s="13">
        <v>0</v>
      </c>
      <c r="AR1757" s="8">
        <v>0</v>
      </c>
      <c r="AS1757" s="13" t="s">
        <v>160</v>
      </c>
      <c r="AT1757" s="17" t="s">
        <v>199</v>
      </c>
      <c r="AU1757" s="13" t="s">
        <v>351</v>
      </c>
      <c r="AV1757" s="16">
        <v>10000007</v>
      </c>
      <c r="AW1757" s="16">
        <v>70103003</v>
      </c>
      <c r="AX1757" s="14" t="s">
        <v>162</v>
      </c>
      <c r="AY1757" s="13" t="s">
        <v>2153</v>
      </c>
      <c r="AZ1757" s="15">
        <v>0</v>
      </c>
      <c r="BA1757" s="15">
        <v>0</v>
      </c>
      <c r="BB1757" s="36" t="s">
        <v>434</v>
      </c>
      <c r="BC1757" s="13">
        <v>0</v>
      </c>
      <c r="BD1757" s="13">
        <v>0</v>
      </c>
      <c r="BE1757" s="13">
        <v>0</v>
      </c>
      <c r="BF1757" s="13">
        <v>0</v>
      </c>
      <c r="BG1757" s="13">
        <v>0</v>
      </c>
      <c r="BH1757" s="13">
        <v>0</v>
      </c>
      <c r="BI1757" s="11">
        <v>0</v>
      </c>
      <c r="BJ1757" s="8">
        <v>0</v>
      </c>
      <c r="BK1757" s="8">
        <v>0</v>
      </c>
      <c r="BL1757" s="8">
        <v>0</v>
      </c>
      <c r="BM1757" s="8">
        <v>0</v>
      </c>
      <c r="BN1757" s="8">
        <v>0</v>
      </c>
      <c r="BO1757" s="8">
        <v>0</v>
      </c>
      <c r="BP1757" s="8">
        <v>0</v>
      </c>
      <c r="BQ1757" s="43">
        <v>0</v>
      </c>
    </row>
    <row r="1758" spans="3:69" ht="20.100000000000001" customHeight="1">
      <c r="C1758" s="16">
        <v>73004202</v>
      </c>
      <c r="D1758" s="14" t="s">
        <v>485</v>
      </c>
      <c r="E1758" s="16">
        <v>1</v>
      </c>
      <c r="F1758" s="16">
        <v>60010500</v>
      </c>
      <c r="G1758" s="16">
        <v>0</v>
      </c>
      <c r="H1758" s="15">
        <v>0</v>
      </c>
      <c r="I1758" s="16">
        <v>1</v>
      </c>
      <c r="J1758" s="16">
        <v>0</v>
      </c>
      <c r="K1758" s="16">
        <v>0</v>
      </c>
      <c r="L1758" s="16">
        <v>0</v>
      </c>
      <c r="M1758" s="16">
        <v>0</v>
      </c>
      <c r="N1758" s="55">
        <v>2</v>
      </c>
      <c r="O1758" s="16">
        <v>2</v>
      </c>
      <c r="P1758" s="16">
        <v>0.95</v>
      </c>
      <c r="Q1758" s="16">
        <v>0</v>
      </c>
      <c r="R1758" s="8">
        <v>0</v>
      </c>
      <c r="S1758" s="15">
        <v>0</v>
      </c>
      <c r="T1758" s="13">
        <v>1</v>
      </c>
      <c r="U1758" s="16">
        <v>1</v>
      </c>
      <c r="V1758" s="16">
        <v>0</v>
      </c>
      <c r="W1758" s="16">
        <v>3</v>
      </c>
      <c r="X1758" s="16">
        <v>0</v>
      </c>
      <c r="Y1758" s="16">
        <v>0</v>
      </c>
      <c r="Z1758" s="16">
        <v>0</v>
      </c>
      <c r="AA1758" s="16">
        <v>0</v>
      </c>
      <c r="AB1758" s="13">
        <v>0</v>
      </c>
      <c r="AC1758" s="16">
        <v>0</v>
      </c>
      <c r="AD1758" s="16">
        <v>10</v>
      </c>
      <c r="AE1758" s="16">
        <v>0</v>
      </c>
      <c r="AF1758" s="16">
        <v>0</v>
      </c>
      <c r="AG1758" s="8">
        <v>7</v>
      </c>
      <c r="AH1758" s="8">
        <v>0</v>
      </c>
      <c r="AI1758" s="8">
        <v>0</v>
      </c>
      <c r="AJ1758" s="8">
        <v>0</v>
      </c>
      <c r="AK1758" s="16">
        <v>0</v>
      </c>
      <c r="AL1758" s="16">
        <v>0</v>
      </c>
      <c r="AM1758" s="16">
        <v>0</v>
      </c>
      <c r="AN1758" s="16">
        <v>0</v>
      </c>
      <c r="AO1758" s="16">
        <v>1000</v>
      </c>
      <c r="AP1758" s="16">
        <v>0.5</v>
      </c>
      <c r="AQ1758" s="16">
        <v>0</v>
      </c>
      <c r="AR1758" s="8">
        <v>0</v>
      </c>
      <c r="AS1758" s="16">
        <v>0</v>
      </c>
      <c r="AT1758" s="17" t="s">
        <v>483</v>
      </c>
      <c r="AU1758" s="16">
        <v>0</v>
      </c>
      <c r="AV1758" s="16">
        <v>10007001</v>
      </c>
      <c r="AW1758" s="16">
        <v>0</v>
      </c>
      <c r="AX1758" s="17" t="s">
        <v>162</v>
      </c>
      <c r="AY1758" s="17" t="s">
        <v>160</v>
      </c>
      <c r="AZ1758" s="15">
        <v>0</v>
      </c>
      <c r="BA1758" s="15">
        <v>0</v>
      </c>
      <c r="BB1758" s="73" t="s">
        <v>2150</v>
      </c>
      <c r="BC1758" s="16">
        <v>0</v>
      </c>
      <c r="BD1758" s="13">
        <v>0</v>
      </c>
      <c r="BE1758" s="16">
        <v>0</v>
      </c>
      <c r="BF1758" s="16">
        <v>0</v>
      </c>
      <c r="BG1758" s="16">
        <v>0</v>
      </c>
      <c r="BH1758" s="16">
        <v>0</v>
      </c>
      <c r="BI1758" s="11">
        <v>0</v>
      </c>
      <c r="BJ1758" s="8">
        <v>0</v>
      </c>
      <c r="BK1758" s="8">
        <v>0</v>
      </c>
      <c r="BL1758" s="8">
        <v>0</v>
      </c>
      <c r="BM1758" s="8">
        <v>0</v>
      </c>
      <c r="BN1758" s="8">
        <v>0</v>
      </c>
      <c r="BO1758" s="8">
        <v>0</v>
      </c>
      <c r="BP1758" s="8">
        <v>0</v>
      </c>
      <c r="BQ1758" s="43">
        <v>0</v>
      </c>
    </row>
    <row r="1759" spans="3:69" ht="19.5" customHeight="1">
      <c r="C1759" s="16">
        <v>73004203</v>
      </c>
      <c r="D1759" s="14" t="s">
        <v>693</v>
      </c>
      <c r="E1759" s="16">
        <v>1</v>
      </c>
      <c r="F1759" s="13">
        <v>60010100</v>
      </c>
      <c r="G1759" s="16">
        <v>0</v>
      </c>
      <c r="H1759" s="15">
        <v>0</v>
      </c>
      <c r="I1759" s="16">
        <v>1</v>
      </c>
      <c r="J1759" s="16">
        <v>0</v>
      </c>
      <c r="K1759" s="16">
        <v>0</v>
      </c>
      <c r="L1759" s="13">
        <v>0</v>
      </c>
      <c r="M1759" s="13">
        <v>0</v>
      </c>
      <c r="N1759" s="55">
        <v>2</v>
      </c>
      <c r="O1759" s="13">
        <v>2</v>
      </c>
      <c r="P1759" s="13">
        <v>0.9</v>
      </c>
      <c r="Q1759" s="13">
        <v>0</v>
      </c>
      <c r="R1759" s="8">
        <v>101</v>
      </c>
      <c r="S1759" s="13">
        <v>0</v>
      </c>
      <c r="T1759" s="13">
        <v>1</v>
      </c>
      <c r="U1759" s="13">
        <v>2</v>
      </c>
      <c r="V1759" s="13">
        <v>0</v>
      </c>
      <c r="W1759" s="13">
        <v>3</v>
      </c>
      <c r="X1759" s="13">
        <v>0</v>
      </c>
      <c r="Y1759" s="13">
        <v>1</v>
      </c>
      <c r="Z1759" s="13">
        <v>0</v>
      </c>
      <c r="AA1759" s="13">
        <v>0</v>
      </c>
      <c r="AB1759" s="13">
        <v>0</v>
      </c>
      <c r="AC1759" s="13">
        <v>0</v>
      </c>
      <c r="AD1759" s="13">
        <v>15</v>
      </c>
      <c r="AE1759" s="13">
        <v>1</v>
      </c>
      <c r="AF1759" s="13" t="s">
        <v>394</v>
      </c>
      <c r="AG1759" s="8">
        <v>1</v>
      </c>
      <c r="AH1759" s="8">
        <v>1</v>
      </c>
      <c r="AI1759" s="8">
        <v>0</v>
      </c>
      <c r="AJ1759" s="8">
        <v>3</v>
      </c>
      <c r="AK1759" s="13">
        <v>0</v>
      </c>
      <c r="AL1759" s="13">
        <v>0</v>
      </c>
      <c r="AM1759" s="13">
        <v>0</v>
      </c>
      <c r="AN1759" s="13">
        <v>3</v>
      </c>
      <c r="AO1759" s="13">
        <v>5000</v>
      </c>
      <c r="AP1759" s="13">
        <v>2.5</v>
      </c>
      <c r="AQ1759" s="13">
        <v>0</v>
      </c>
      <c r="AR1759" s="8">
        <v>0</v>
      </c>
      <c r="AS1759" s="13" t="s">
        <v>428</v>
      </c>
      <c r="AT1759" s="17" t="s">
        <v>199</v>
      </c>
      <c r="AU1759" s="13" t="s">
        <v>351</v>
      </c>
      <c r="AV1759" s="16">
        <v>10000007</v>
      </c>
      <c r="AW1759" s="16">
        <v>70403003</v>
      </c>
      <c r="AX1759" s="14" t="s">
        <v>162</v>
      </c>
      <c r="AY1759" s="13">
        <v>0</v>
      </c>
      <c r="AZ1759" s="15">
        <v>0</v>
      </c>
      <c r="BA1759" s="15">
        <v>0</v>
      </c>
      <c r="BB1759" s="36" t="s">
        <v>2083</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19.5" customHeight="1">
      <c r="C1760" s="16">
        <v>73004204</v>
      </c>
      <c r="D1760" s="14" t="s">
        <v>712</v>
      </c>
      <c r="E1760" s="16">
        <v>1</v>
      </c>
      <c r="F1760" s="13">
        <v>60010100</v>
      </c>
      <c r="G1760" s="16">
        <v>0</v>
      </c>
      <c r="H1760" s="15">
        <v>0</v>
      </c>
      <c r="I1760" s="16">
        <v>1</v>
      </c>
      <c r="J1760" s="16">
        <v>0</v>
      </c>
      <c r="K1760" s="16">
        <v>0</v>
      </c>
      <c r="L1760" s="13">
        <v>0</v>
      </c>
      <c r="M1760" s="13">
        <v>0</v>
      </c>
      <c r="N1760" s="55">
        <v>2</v>
      </c>
      <c r="O1760" s="13">
        <v>1</v>
      </c>
      <c r="P1760" s="13">
        <v>0.3</v>
      </c>
      <c r="Q1760" s="13">
        <v>0</v>
      </c>
      <c r="R1760" s="8">
        <v>101</v>
      </c>
      <c r="S1760" s="13">
        <v>0</v>
      </c>
      <c r="T1760" s="13">
        <v>1</v>
      </c>
      <c r="U1760" s="13">
        <v>2</v>
      </c>
      <c r="V1760" s="13">
        <v>0</v>
      </c>
      <c r="W1760" s="13">
        <v>1</v>
      </c>
      <c r="X1760" s="13">
        <v>0</v>
      </c>
      <c r="Y1760" s="13">
        <v>1</v>
      </c>
      <c r="Z1760" s="13">
        <v>0</v>
      </c>
      <c r="AA1760" s="13">
        <v>0</v>
      </c>
      <c r="AB1760" s="13">
        <v>0</v>
      </c>
      <c r="AC1760" s="13">
        <v>0</v>
      </c>
      <c r="AD1760" s="13">
        <v>30</v>
      </c>
      <c r="AE1760" s="13">
        <v>1</v>
      </c>
      <c r="AF1760" s="13" t="s">
        <v>554</v>
      </c>
      <c r="AG1760" s="8">
        <v>0</v>
      </c>
      <c r="AH1760" s="8">
        <v>0</v>
      </c>
      <c r="AI1760" s="8">
        <v>0</v>
      </c>
      <c r="AJ1760" s="8">
        <v>0</v>
      </c>
      <c r="AK1760" s="13">
        <v>0</v>
      </c>
      <c r="AL1760" s="13">
        <v>0</v>
      </c>
      <c r="AM1760" s="13">
        <v>0</v>
      </c>
      <c r="AN1760" s="13">
        <v>0.5</v>
      </c>
      <c r="AO1760" s="13">
        <v>999999</v>
      </c>
      <c r="AP1760" s="13">
        <v>0.5</v>
      </c>
      <c r="AQ1760" s="13">
        <v>0</v>
      </c>
      <c r="AR1760" s="8">
        <v>0</v>
      </c>
      <c r="AS1760" s="293" t="s">
        <v>649</v>
      </c>
      <c r="AT1760" s="17" t="s">
        <v>216</v>
      </c>
      <c r="AU1760" s="13" t="s">
        <v>351</v>
      </c>
      <c r="AV1760" s="16">
        <v>10000007</v>
      </c>
      <c r="AW1760" s="16">
        <v>70202004</v>
      </c>
      <c r="AX1760" s="17" t="s">
        <v>232</v>
      </c>
      <c r="AY1760" s="17" t="s">
        <v>262</v>
      </c>
      <c r="AZ1760" s="15">
        <v>0</v>
      </c>
      <c r="BA1760" s="15">
        <v>0</v>
      </c>
      <c r="BB1760" s="36" t="s">
        <v>2135</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73004301</v>
      </c>
      <c r="D1761" s="14" t="s">
        <v>2154</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v>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20.100000000000001" customHeight="1">
      <c r="C1762" s="16">
        <v>73004302</v>
      </c>
      <c r="D1762" s="14" t="s">
        <v>2154</v>
      </c>
      <c r="E1762" s="16">
        <v>1</v>
      </c>
      <c r="F1762" s="13">
        <v>60010100</v>
      </c>
      <c r="G1762" s="16">
        <v>0</v>
      </c>
      <c r="H1762" s="15">
        <v>0</v>
      </c>
      <c r="I1762" s="16">
        <v>1</v>
      </c>
      <c r="J1762" s="16">
        <v>0</v>
      </c>
      <c r="K1762" s="16">
        <v>0</v>
      </c>
      <c r="L1762" s="13">
        <v>0</v>
      </c>
      <c r="M1762" s="13">
        <v>0</v>
      </c>
      <c r="N1762" s="55">
        <v>2</v>
      </c>
      <c r="O1762" s="13">
        <v>1</v>
      </c>
      <c r="P1762" s="13">
        <v>1</v>
      </c>
      <c r="Q1762" s="13">
        <v>0</v>
      </c>
      <c r="R1762" s="8">
        <v>0</v>
      </c>
      <c r="S1762" s="13">
        <v>0</v>
      </c>
      <c r="T1762" s="13">
        <v>1</v>
      </c>
      <c r="U1762" s="13">
        <v>2</v>
      </c>
      <c r="V1762" s="13">
        <v>0</v>
      </c>
      <c r="W1762" s="13">
        <v>2</v>
      </c>
      <c r="X1762" s="13">
        <v>0</v>
      </c>
      <c r="Y1762" s="13">
        <v>1</v>
      </c>
      <c r="Z1762" s="13">
        <v>0</v>
      </c>
      <c r="AA1762" s="13">
        <v>0</v>
      </c>
      <c r="AB1762" s="13">
        <v>0</v>
      </c>
      <c r="AC1762" s="13">
        <v>0</v>
      </c>
      <c r="AD1762" s="13">
        <v>10</v>
      </c>
      <c r="AE1762" s="13">
        <v>2</v>
      </c>
      <c r="AF1762" s="13" t="s">
        <v>169</v>
      </c>
      <c r="AG1762" s="8">
        <v>0</v>
      </c>
      <c r="AH1762" s="8">
        <v>2</v>
      </c>
      <c r="AI1762" s="8">
        <v>0</v>
      </c>
      <c r="AJ1762" s="8">
        <v>1.5</v>
      </c>
      <c r="AK1762" s="13">
        <v>0</v>
      </c>
      <c r="AL1762" s="13">
        <v>0</v>
      </c>
      <c r="AM1762" s="13">
        <v>0</v>
      </c>
      <c r="AN1762" s="13">
        <v>1.5</v>
      </c>
      <c r="AO1762" s="13">
        <v>10000</v>
      </c>
      <c r="AP1762" s="13">
        <v>1</v>
      </c>
      <c r="AQ1762" s="13">
        <v>5</v>
      </c>
      <c r="AR1762" s="8">
        <v>0</v>
      </c>
      <c r="AS1762" s="13" t="s">
        <v>160</v>
      </c>
      <c r="AT1762" s="17" t="s">
        <v>400</v>
      </c>
      <c r="AU1762" s="13" t="s">
        <v>351</v>
      </c>
      <c r="AV1762" s="16">
        <v>10000007</v>
      </c>
      <c r="AW1762" s="16">
        <v>70302003</v>
      </c>
      <c r="AX1762" s="17" t="s">
        <v>382</v>
      </c>
      <c r="AY1762" s="15" t="s">
        <v>2155</v>
      </c>
      <c r="AZ1762" s="15">
        <v>0</v>
      </c>
      <c r="BA1762" s="15">
        <v>0</v>
      </c>
      <c r="BB1762" s="36" t="s">
        <v>703</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19.5" customHeight="1">
      <c r="C1763" s="16">
        <v>73004303</v>
      </c>
      <c r="D1763" s="14" t="s">
        <v>693</v>
      </c>
      <c r="E1763" s="16">
        <v>1</v>
      </c>
      <c r="F1763" s="13">
        <v>60010100</v>
      </c>
      <c r="G1763" s="16">
        <v>0</v>
      </c>
      <c r="H1763" s="15">
        <v>0</v>
      </c>
      <c r="I1763" s="16">
        <v>1</v>
      </c>
      <c r="J1763" s="16">
        <v>0</v>
      </c>
      <c r="K1763" s="16">
        <v>0</v>
      </c>
      <c r="L1763" s="13">
        <v>0</v>
      </c>
      <c r="M1763" s="13">
        <v>0</v>
      </c>
      <c r="N1763" s="55">
        <v>2</v>
      </c>
      <c r="O1763" s="13">
        <v>2</v>
      </c>
      <c r="P1763" s="13">
        <v>0.9</v>
      </c>
      <c r="Q1763" s="13">
        <v>0</v>
      </c>
      <c r="R1763" s="8">
        <v>101</v>
      </c>
      <c r="S1763" s="13">
        <v>0</v>
      </c>
      <c r="T1763" s="13">
        <v>1</v>
      </c>
      <c r="U1763" s="13">
        <v>2</v>
      </c>
      <c r="V1763" s="13">
        <v>0</v>
      </c>
      <c r="W1763" s="13">
        <v>3</v>
      </c>
      <c r="X1763" s="13">
        <v>0</v>
      </c>
      <c r="Y1763" s="13">
        <v>1</v>
      </c>
      <c r="Z1763" s="13">
        <v>0</v>
      </c>
      <c r="AA1763" s="13">
        <v>0</v>
      </c>
      <c r="AB1763" s="13">
        <v>0</v>
      </c>
      <c r="AC1763" s="13">
        <v>0</v>
      </c>
      <c r="AD1763" s="13">
        <v>15</v>
      </c>
      <c r="AE1763" s="13">
        <v>1</v>
      </c>
      <c r="AF1763" s="13" t="s">
        <v>394</v>
      </c>
      <c r="AG1763" s="8">
        <v>1</v>
      </c>
      <c r="AH1763" s="8">
        <v>1</v>
      </c>
      <c r="AI1763" s="8">
        <v>0</v>
      </c>
      <c r="AJ1763" s="8">
        <v>3</v>
      </c>
      <c r="AK1763" s="13">
        <v>0</v>
      </c>
      <c r="AL1763" s="13">
        <v>0</v>
      </c>
      <c r="AM1763" s="13">
        <v>0</v>
      </c>
      <c r="AN1763" s="13">
        <v>3</v>
      </c>
      <c r="AO1763" s="13">
        <v>5000</v>
      </c>
      <c r="AP1763" s="13">
        <v>2.5</v>
      </c>
      <c r="AQ1763" s="13">
        <v>0</v>
      </c>
      <c r="AR1763" s="8">
        <v>0</v>
      </c>
      <c r="AS1763" s="13" t="s">
        <v>428</v>
      </c>
      <c r="AT1763" s="17" t="s">
        <v>199</v>
      </c>
      <c r="AU1763" s="13" t="s">
        <v>351</v>
      </c>
      <c r="AV1763" s="16">
        <v>10000007</v>
      </c>
      <c r="AW1763" s="16">
        <v>70403003</v>
      </c>
      <c r="AX1763" s="14" t="s">
        <v>162</v>
      </c>
      <c r="AY1763" s="13">
        <v>0</v>
      </c>
      <c r="AZ1763" s="15">
        <v>0</v>
      </c>
      <c r="BA1763" s="15">
        <v>0</v>
      </c>
      <c r="BB1763" s="36" t="s">
        <v>2083</v>
      </c>
      <c r="BC1763" s="13">
        <v>0</v>
      </c>
      <c r="BD1763" s="13">
        <v>0</v>
      </c>
      <c r="BE1763" s="13">
        <v>0</v>
      </c>
      <c r="BF1763" s="13">
        <v>0</v>
      </c>
      <c r="BG1763" s="13">
        <v>0</v>
      </c>
      <c r="BH1763" s="13">
        <v>0</v>
      </c>
      <c r="BI1763" s="11">
        <v>0</v>
      </c>
      <c r="BJ1763" s="8">
        <v>0</v>
      </c>
      <c r="BK1763" s="8">
        <v>0</v>
      </c>
      <c r="BL1763" s="8">
        <v>0</v>
      </c>
      <c r="BM1763" s="8">
        <v>0</v>
      </c>
      <c r="BN1763" s="8">
        <v>0</v>
      </c>
      <c r="BO1763" s="8">
        <v>0</v>
      </c>
      <c r="BP1763" s="8">
        <v>0</v>
      </c>
      <c r="BQ1763" s="43">
        <v>0</v>
      </c>
    </row>
    <row r="1764" spans="3:69" ht="20.100000000000001" customHeight="1">
      <c r="C1764" s="16">
        <v>73004304</v>
      </c>
      <c r="D1764" s="17" t="s">
        <v>437</v>
      </c>
      <c r="E1764" s="16">
        <v>1</v>
      </c>
      <c r="F1764" s="16">
        <v>60010500</v>
      </c>
      <c r="G1764" s="16">
        <v>0</v>
      </c>
      <c r="H1764" s="15">
        <v>0</v>
      </c>
      <c r="I1764" s="16">
        <v>1</v>
      </c>
      <c r="J1764" s="16">
        <v>0</v>
      </c>
      <c r="K1764" s="16">
        <v>0</v>
      </c>
      <c r="L1764" s="16">
        <v>0</v>
      </c>
      <c r="M1764" s="16">
        <v>0</v>
      </c>
      <c r="N1764" s="55">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99999</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3" t="s">
        <v>438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73004305</v>
      </c>
      <c r="D1765" s="17" t="s">
        <v>2142</v>
      </c>
      <c r="E1765" s="16">
        <v>1</v>
      </c>
      <c r="F1765" s="16">
        <v>60010500</v>
      </c>
      <c r="G1765" s="16">
        <v>0</v>
      </c>
      <c r="H1765" s="15">
        <v>0</v>
      </c>
      <c r="I1765" s="16">
        <v>1</v>
      </c>
      <c r="J1765" s="16">
        <v>0</v>
      </c>
      <c r="K1765" s="16">
        <v>0</v>
      </c>
      <c r="L1765" s="16">
        <v>0</v>
      </c>
      <c r="M1765" s="16">
        <v>0</v>
      </c>
      <c r="N1765" s="55">
        <v>2</v>
      </c>
      <c r="O1765" s="16">
        <v>2</v>
      </c>
      <c r="P1765" s="16">
        <v>0.95</v>
      </c>
      <c r="Q1765" s="16">
        <v>0</v>
      </c>
      <c r="R1765" s="8">
        <v>101</v>
      </c>
      <c r="S1765" s="15">
        <v>0</v>
      </c>
      <c r="T1765" s="13">
        <v>1</v>
      </c>
      <c r="U1765" s="16">
        <v>2</v>
      </c>
      <c r="V1765" s="16">
        <v>0</v>
      </c>
      <c r="W1765" s="16">
        <v>0</v>
      </c>
      <c r="X1765" s="16">
        <v>0</v>
      </c>
      <c r="Y1765" s="16">
        <v>0</v>
      </c>
      <c r="Z1765" s="16">
        <v>0</v>
      </c>
      <c r="AA1765" s="16">
        <v>0</v>
      </c>
      <c r="AB1765" s="13">
        <v>0</v>
      </c>
      <c r="AC1765" s="16">
        <v>0</v>
      </c>
      <c r="AD1765" s="16">
        <v>10</v>
      </c>
      <c r="AE1765" s="16">
        <v>0</v>
      </c>
      <c r="AF1765" s="16">
        <v>0</v>
      </c>
      <c r="AG1765" s="8">
        <v>7</v>
      </c>
      <c r="AH1765" s="8">
        <v>0</v>
      </c>
      <c r="AI1765" s="8">
        <v>0</v>
      </c>
      <c r="AJ1765" s="8">
        <v>0</v>
      </c>
      <c r="AK1765" s="16">
        <v>0</v>
      </c>
      <c r="AL1765" s="16">
        <v>0</v>
      </c>
      <c r="AM1765" s="16">
        <v>0</v>
      </c>
      <c r="AN1765" s="16">
        <v>0</v>
      </c>
      <c r="AO1765" s="16">
        <v>1000</v>
      </c>
      <c r="AP1765" s="16">
        <v>0.5</v>
      </c>
      <c r="AQ1765" s="16">
        <v>0</v>
      </c>
      <c r="AR1765" s="8">
        <v>0</v>
      </c>
      <c r="AS1765" s="301" t="s">
        <v>2156</v>
      </c>
      <c r="AT1765" s="17" t="s">
        <v>483</v>
      </c>
      <c r="AU1765" s="16">
        <v>0</v>
      </c>
      <c r="AV1765" s="16">
        <v>10007001</v>
      </c>
      <c r="AW1765" s="16">
        <v>0</v>
      </c>
      <c r="AX1765" s="17" t="s">
        <v>162</v>
      </c>
      <c r="AY1765" s="17" t="s">
        <v>160</v>
      </c>
      <c r="AZ1765" s="15">
        <v>0</v>
      </c>
      <c r="BA1765" s="15">
        <v>0</v>
      </c>
      <c r="BB1765" s="73" t="s">
        <v>2143</v>
      </c>
      <c r="BC1765" s="16">
        <v>0</v>
      </c>
      <c r="BD1765" s="13">
        <v>0</v>
      </c>
      <c r="BE1765" s="16">
        <v>0</v>
      </c>
      <c r="BF1765" s="16">
        <v>0</v>
      </c>
      <c r="BG1765" s="16">
        <v>0</v>
      </c>
      <c r="BH1765" s="16">
        <v>0</v>
      </c>
      <c r="BI1765" s="11">
        <v>0</v>
      </c>
      <c r="BJ1765" s="8">
        <v>0</v>
      </c>
      <c r="BK1765" s="8">
        <v>0</v>
      </c>
      <c r="BL1765" s="8">
        <v>0</v>
      </c>
      <c r="BM1765" s="8">
        <v>0</v>
      </c>
      <c r="BN1765" s="8">
        <v>0</v>
      </c>
      <c r="BO1765" s="8">
        <v>0</v>
      </c>
      <c r="BP1765" s="8">
        <v>0</v>
      </c>
      <c r="BQ1765" s="43">
        <v>0</v>
      </c>
    </row>
    <row r="1766" spans="3:69" ht="20.100000000000001" customHeight="1">
      <c r="C1766" s="16">
        <v>73004306</v>
      </c>
      <c r="D1766" s="14" t="s">
        <v>390</v>
      </c>
      <c r="E1766" s="16">
        <v>1</v>
      </c>
      <c r="F1766" s="13">
        <v>60010300</v>
      </c>
      <c r="G1766" s="16">
        <v>0</v>
      </c>
      <c r="H1766" s="15">
        <v>0</v>
      </c>
      <c r="I1766" s="16">
        <v>1</v>
      </c>
      <c r="J1766" s="16">
        <v>0</v>
      </c>
      <c r="K1766" s="16">
        <v>0</v>
      </c>
      <c r="L1766" s="13">
        <v>0</v>
      </c>
      <c r="M1766" s="13">
        <v>0</v>
      </c>
      <c r="N1766" s="55">
        <v>2</v>
      </c>
      <c r="O1766" s="13">
        <v>2</v>
      </c>
      <c r="P1766" s="13">
        <v>0.9</v>
      </c>
      <c r="Q1766" s="13">
        <v>0</v>
      </c>
      <c r="R1766" s="8">
        <v>0</v>
      </c>
      <c r="S1766" s="13">
        <v>0</v>
      </c>
      <c r="T1766" s="13">
        <v>1</v>
      </c>
      <c r="U1766" s="13">
        <v>2</v>
      </c>
      <c r="V1766" s="13">
        <v>0</v>
      </c>
      <c r="W1766" s="13">
        <v>0</v>
      </c>
      <c r="X1766" s="13">
        <v>0</v>
      </c>
      <c r="Y1766" s="13">
        <v>0</v>
      </c>
      <c r="Z1766" s="13">
        <v>0</v>
      </c>
      <c r="AA1766" s="13">
        <v>0</v>
      </c>
      <c r="AB1766" s="13">
        <v>0</v>
      </c>
      <c r="AC1766" s="13">
        <v>0</v>
      </c>
      <c r="AD1766" s="13">
        <v>30</v>
      </c>
      <c r="AE1766" s="13">
        <v>0</v>
      </c>
      <c r="AF1766" s="13">
        <v>0</v>
      </c>
      <c r="AG1766" s="8">
        <v>2</v>
      </c>
      <c r="AH1766" s="8">
        <v>2</v>
      </c>
      <c r="AI1766" s="8">
        <v>0</v>
      </c>
      <c r="AJ1766" s="8">
        <v>1.5</v>
      </c>
      <c r="AK1766" s="13">
        <v>0</v>
      </c>
      <c r="AL1766" s="13">
        <v>0</v>
      </c>
      <c r="AM1766" s="13">
        <v>0</v>
      </c>
      <c r="AN1766" s="13">
        <v>1</v>
      </c>
      <c r="AO1766" s="13">
        <v>3000</v>
      </c>
      <c r="AP1766" s="13">
        <v>0.5</v>
      </c>
      <c r="AQ1766" s="13">
        <v>0</v>
      </c>
      <c r="AR1766" s="8">
        <v>0</v>
      </c>
      <c r="AS1766" s="13" t="s">
        <v>160</v>
      </c>
      <c r="AT1766" s="17" t="s">
        <v>161</v>
      </c>
      <c r="AU1766" s="13" t="s">
        <v>358</v>
      </c>
      <c r="AV1766" s="16">
        <v>0</v>
      </c>
      <c r="AW1766" s="16">
        <v>0</v>
      </c>
      <c r="AX1766" s="14" t="s">
        <v>346</v>
      </c>
      <c r="AY1766" s="13" t="s">
        <v>2151</v>
      </c>
      <c r="AZ1766" s="15">
        <v>0</v>
      </c>
      <c r="BA1766" s="15">
        <v>0</v>
      </c>
      <c r="BB1766" s="36" t="s">
        <v>2152</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60">
        <v>74001001</v>
      </c>
      <c r="D1767" s="54" t="s">
        <v>494</v>
      </c>
      <c r="E1767" s="55">
        <v>2</v>
      </c>
      <c r="F1767" s="55">
        <v>61012301</v>
      </c>
      <c r="G1767" s="55">
        <v>0</v>
      </c>
      <c r="H1767" s="61">
        <v>0</v>
      </c>
      <c r="I1767" s="60">
        <v>1</v>
      </c>
      <c r="J1767" s="60">
        <v>0</v>
      </c>
      <c r="K1767" s="60">
        <v>0</v>
      </c>
      <c r="L1767" s="55">
        <v>0</v>
      </c>
      <c r="M1767" s="55">
        <v>0</v>
      </c>
      <c r="N1767" s="55">
        <v>1</v>
      </c>
      <c r="O1767" s="55">
        <v>1</v>
      </c>
      <c r="P1767" s="55">
        <v>0.5</v>
      </c>
      <c r="Q1767" s="55">
        <v>0</v>
      </c>
      <c r="R1767" s="63">
        <v>1</v>
      </c>
      <c r="S1767" s="55">
        <v>0</v>
      </c>
      <c r="T1767" s="55">
        <v>1</v>
      </c>
      <c r="U1767" s="55">
        <v>2</v>
      </c>
      <c r="V1767" s="55">
        <v>0</v>
      </c>
      <c r="W1767" s="55">
        <v>1.4</v>
      </c>
      <c r="X1767" s="55">
        <v>150</v>
      </c>
      <c r="Y1767" s="55">
        <v>1</v>
      </c>
      <c r="Z1767" s="55">
        <v>0</v>
      </c>
      <c r="AA1767" s="55">
        <v>0</v>
      </c>
      <c r="AB1767" s="55">
        <v>0</v>
      </c>
      <c r="AC1767" s="55">
        <v>0</v>
      </c>
      <c r="AD1767" s="55">
        <v>12</v>
      </c>
      <c r="AE1767" s="55">
        <v>2</v>
      </c>
      <c r="AF1767" s="55" t="s">
        <v>169</v>
      </c>
      <c r="AG1767" s="63">
        <v>7</v>
      </c>
      <c r="AH1767" s="63">
        <v>2</v>
      </c>
      <c r="AI1767" s="8">
        <v>0</v>
      </c>
      <c r="AJ1767" s="63">
        <v>1.5</v>
      </c>
      <c r="AK1767" s="55">
        <v>0</v>
      </c>
      <c r="AL1767" s="55">
        <v>0</v>
      </c>
      <c r="AM1767" s="55">
        <v>0</v>
      </c>
      <c r="AN1767" s="55">
        <v>1.5</v>
      </c>
      <c r="AO1767" s="55">
        <v>1200</v>
      </c>
      <c r="AP1767" s="55">
        <v>1</v>
      </c>
      <c r="AQ1767" s="55">
        <v>15</v>
      </c>
      <c r="AR1767" s="63">
        <v>0</v>
      </c>
      <c r="AS1767" s="55" t="s">
        <v>160</v>
      </c>
      <c r="AT1767" s="54" t="s">
        <v>199</v>
      </c>
      <c r="AU1767" s="55" t="s">
        <v>171</v>
      </c>
      <c r="AV1767" s="60">
        <v>10000011</v>
      </c>
      <c r="AW1767" s="60">
        <v>70404001</v>
      </c>
      <c r="AX1767" s="54" t="s">
        <v>172</v>
      </c>
      <c r="AY1767" s="55">
        <v>0</v>
      </c>
      <c r="AZ1767" s="61">
        <v>0</v>
      </c>
      <c r="BA1767" s="61">
        <v>0</v>
      </c>
      <c r="BB1767" s="78" t="s">
        <v>515</v>
      </c>
      <c r="BC1767" s="55">
        <v>0</v>
      </c>
      <c r="BD1767" s="55">
        <v>0</v>
      </c>
      <c r="BE1767" s="55">
        <v>0</v>
      </c>
      <c r="BF1767" s="55">
        <v>0</v>
      </c>
      <c r="BG1767" s="55">
        <v>0</v>
      </c>
      <c r="BH1767" s="55">
        <v>0</v>
      </c>
      <c r="BI1767" s="84">
        <v>0</v>
      </c>
      <c r="BJ1767" s="8">
        <v>0</v>
      </c>
      <c r="BK1767" s="8">
        <v>0</v>
      </c>
      <c r="BL1767" s="8">
        <v>0</v>
      </c>
      <c r="BM1767" s="8">
        <v>0</v>
      </c>
      <c r="BN1767" s="8">
        <v>0</v>
      </c>
      <c r="BO1767" s="8">
        <v>0</v>
      </c>
      <c r="BP1767" s="8">
        <v>0</v>
      </c>
      <c r="BQ1767" s="43">
        <v>0</v>
      </c>
    </row>
    <row r="1768" spans="3:69" ht="20.100000000000001" customHeight="1">
      <c r="C1768" s="60">
        <v>75001001</v>
      </c>
      <c r="D1768" s="17" t="s">
        <v>2157</v>
      </c>
      <c r="E1768" s="16">
        <v>1</v>
      </c>
      <c r="F1768" s="16">
        <v>60010500</v>
      </c>
      <c r="G1768" s="16">
        <v>0</v>
      </c>
      <c r="H1768" s="15">
        <v>0</v>
      </c>
      <c r="I1768" s="16">
        <v>1</v>
      </c>
      <c r="J1768" s="16">
        <v>0</v>
      </c>
      <c r="K1768" s="16">
        <v>0</v>
      </c>
      <c r="L1768" s="16">
        <v>0</v>
      </c>
      <c r="M1768" s="16">
        <v>0</v>
      </c>
      <c r="N1768" s="16">
        <v>1</v>
      </c>
      <c r="O1768" s="16">
        <v>2</v>
      </c>
      <c r="P1768" s="16">
        <v>1</v>
      </c>
      <c r="Q1768" s="16">
        <v>0</v>
      </c>
      <c r="R1768" s="8">
        <v>0</v>
      </c>
      <c r="S1768" s="15">
        <v>0</v>
      </c>
      <c r="T1768" s="13">
        <v>1</v>
      </c>
      <c r="U1768" s="16">
        <v>2</v>
      </c>
      <c r="V1768" s="16">
        <v>0</v>
      </c>
      <c r="W1768" s="16">
        <v>0</v>
      </c>
      <c r="X1768" s="16">
        <v>0</v>
      </c>
      <c r="Y1768" s="16">
        <v>0</v>
      </c>
      <c r="Z1768" s="16">
        <v>0</v>
      </c>
      <c r="AA1768" s="16">
        <v>0</v>
      </c>
      <c r="AB1768" s="16">
        <v>0</v>
      </c>
      <c r="AC1768" s="16">
        <v>0</v>
      </c>
      <c r="AD1768" s="16">
        <v>30</v>
      </c>
      <c r="AE1768" s="16">
        <v>0</v>
      </c>
      <c r="AF1768" s="16">
        <v>0</v>
      </c>
      <c r="AG1768" s="8">
        <v>2</v>
      </c>
      <c r="AH1768" s="8">
        <v>0</v>
      </c>
      <c r="AI1768" s="8">
        <v>0</v>
      </c>
      <c r="AJ1768" s="8">
        <v>0</v>
      </c>
      <c r="AK1768" s="16">
        <v>0</v>
      </c>
      <c r="AL1768" s="16">
        <v>0</v>
      </c>
      <c r="AM1768" s="16">
        <v>0</v>
      </c>
      <c r="AN1768" s="16">
        <v>0</v>
      </c>
      <c r="AO1768" s="16">
        <v>1000</v>
      </c>
      <c r="AP1768" s="16">
        <v>0</v>
      </c>
      <c r="AQ1768" s="16">
        <v>0</v>
      </c>
      <c r="AR1768" s="8">
        <v>69000131</v>
      </c>
      <c r="AS1768" s="16" t="s">
        <v>160</v>
      </c>
      <c r="AT1768" s="17" t="s">
        <v>161</v>
      </c>
      <c r="AU1768" s="16" t="s">
        <v>249</v>
      </c>
      <c r="AV1768" s="16">
        <v>0</v>
      </c>
      <c r="AW1768" s="16">
        <v>40000003</v>
      </c>
      <c r="AX1768" s="17" t="s">
        <v>162</v>
      </c>
      <c r="AY1768" s="17" t="s">
        <v>160</v>
      </c>
      <c r="AZ1768" s="15">
        <v>0</v>
      </c>
      <c r="BA1768" s="15">
        <v>0</v>
      </c>
      <c r="BB1768" s="73" t="s">
        <v>355</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19.5" customHeight="1">
      <c r="C1769" s="60">
        <v>76001001</v>
      </c>
      <c r="D1769" s="14" t="s">
        <v>2158</v>
      </c>
      <c r="E1769" s="16">
        <v>1</v>
      </c>
      <c r="F1769" s="13">
        <v>60010100</v>
      </c>
      <c r="G1769" s="16">
        <v>0</v>
      </c>
      <c r="H1769" s="15">
        <v>0</v>
      </c>
      <c r="I1769" s="16">
        <v>1</v>
      </c>
      <c r="J1769" s="16">
        <v>0</v>
      </c>
      <c r="K1769" s="16">
        <v>0</v>
      </c>
      <c r="L1769" s="13">
        <v>0</v>
      </c>
      <c r="M1769" s="13">
        <v>0</v>
      </c>
      <c r="N1769" s="13">
        <v>1</v>
      </c>
      <c r="O1769" s="13">
        <v>0</v>
      </c>
      <c r="P1769" s="13">
        <v>0</v>
      </c>
      <c r="Q1769" s="13">
        <v>0</v>
      </c>
      <c r="R1769" s="8">
        <v>0</v>
      </c>
      <c r="S1769" s="13">
        <v>0</v>
      </c>
      <c r="T1769" s="13">
        <v>1</v>
      </c>
      <c r="U1769" s="13">
        <v>2</v>
      </c>
      <c r="V1769" s="13">
        <v>0</v>
      </c>
      <c r="W1769" s="13">
        <v>0</v>
      </c>
      <c r="X1769" s="13">
        <v>2000</v>
      </c>
      <c r="Y1769" s="13">
        <v>1</v>
      </c>
      <c r="Z1769" s="13">
        <v>0</v>
      </c>
      <c r="AA1769" s="13">
        <v>0</v>
      </c>
      <c r="AB1769" s="13">
        <v>0</v>
      </c>
      <c r="AC1769" s="13">
        <v>0</v>
      </c>
      <c r="AD1769" s="13">
        <v>5</v>
      </c>
      <c r="AE1769" s="13">
        <v>1</v>
      </c>
      <c r="AF1769" s="13">
        <v>3</v>
      </c>
      <c r="AG1769" s="8">
        <v>2</v>
      </c>
      <c r="AH1769" s="8">
        <v>1</v>
      </c>
      <c r="AI1769" s="8">
        <v>0</v>
      </c>
      <c r="AJ1769" s="8">
        <v>6</v>
      </c>
      <c r="AK1769" s="13">
        <v>0</v>
      </c>
      <c r="AL1769" s="13">
        <v>0</v>
      </c>
      <c r="AM1769" s="13">
        <v>0</v>
      </c>
      <c r="AN1769" s="13">
        <v>0</v>
      </c>
      <c r="AO1769" s="13">
        <v>1000</v>
      </c>
      <c r="AP1769" s="13">
        <v>0</v>
      </c>
      <c r="AQ1769" s="13">
        <v>0</v>
      </c>
      <c r="AR1769" s="8">
        <v>0</v>
      </c>
      <c r="AS1769" s="13">
        <v>0</v>
      </c>
      <c r="AT1769" s="17" t="s">
        <v>161</v>
      </c>
      <c r="AU1769" s="55" t="s">
        <v>171</v>
      </c>
      <c r="AV1769" s="16">
        <v>10000007</v>
      </c>
      <c r="AW1769" s="16">
        <v>70203005</v>
      </c>
      <c r="AX1769" s="14" t="s">
        <v>162</v>
      </c>
      <c r="AY1769" s="13">
        <v>0</v>
      </c>
      <c r="AZ1769" s="15">
        <v>0</v>
      </c>
      <c r="BA1769" s="15">
        <v>0</v>
      </c>
      <c r="BB1769" s="36" t="s">
        <v>2159</v>
      </c>
      <c r="BC1769" s="13">
        <v>0</v>
      </c>
      <c r="BD1769" s="13">
        <v>0</v>
      </c>
      <c r="BE1769" s="13">
        <v>0</v>
      </c>
      <c r="BF1769" s="13">
        <v>0</v>
      </c>
      <c r="BG1769" s="13">
        <v>0</v>
      </c>
      <c r="BH1769" s="13">
        <v>0</v>
      </c>
      <c r="BI1769" s="11">
        <v>0</v>
      </c>
      <c r="BJ1769" s="8">
        <v>0</v>
      </c>
      <c r="BK1769" s="8">
        <v>0</v>
      </c>
      <c r="BL1769" s="8">
        <v>0</v>
      </c>
      <c r="BM1769" s="8">
        <v>0</v>
      </c>
      <c r="BN1769" s="8">
        <v>0</v>
      </c>
      <c r="BO1769" s="8">
        <v>0</v>
      </c>
      <c r="BP1769" s="8">
        <v>0</v>
      </c>
      <c r="BQ1769" s="43">
        <v>0</v>
      </c>
    </row>
    <row r="1770" spans="3:69" ht="20.100000000000001" customHeight="1">
      <c r="C1770" s="16">
        <v>79000001</v>
      </c>
      <c r="D1770" s="17" t="s">
        <v>485</v>
      </c>
      <c r="E1770" s="16">
        <v>1</v>
      </c>
      <c r="F1770" s="16">
        <v>60010500</v>
      </c>
      <c r="G1770" s="16">
        <v>0</v>
      </c>
      <c r="H1770" s="15">
        <v>0</v>
      </c>
      <c r="I1770" s="16">
        <v>1</v>
      </c>
      <c r="J1770" s="16">
        <v>0</v>
      </c>
      <c r="K1770" s="16">
        <v>0</v>
      </c>
      <c r="L1770" s="16">
        <v>0</v>
      </c>
      <c r="M1770" s="16">
        <v>0</v>
      </c>
      <c r="N1770" s="13">
        <v>2</v>
      </c>
      <c r="O1770" s="16">
        <v>1</v>
      </c>
      <c r="P1770" s="16">
        <v>0.1</v>
      </c>
      <c r="Q1770" s="16">
        <v>0</v>
      </c>
      <c r="R1770" s="8">
        <v>0</v>
      </c>
      <c r="S1770" s="15">
        <v>0</v>
      </c>
      <c r="T1770" s="13">
        <v>1</v>
      </c>
      <c r="U1770" s="16">
        <v>1</v>
      </c>
      <c r="V1770" s="16">
        <v>0</v>
      </c>
      <c r="W1770" s="16">
        <v>2</v>
      </c>
      <c r="X1770" s="16">
        <v>0</v>
      </c>
      <c r="Y1770" s="16">
        <v>0</v>
      </c>
      <c r="Z1770" s="16">
        <v>0</v>
      </c>
      <c r="AA1770" s="16">
        <v>0</v>
      </c>
      <c r="AB1770" s="13">
        <v>0</v>
      </c>
      <c r="AC1770" s="16">
        <v>0</v>
      </c>
      <c r="AD1770" s="16">
        <v>10</v>
      </c>
      <c r="AE1770" s="16">
        <v>0</v>
      </c>
      <c r="AF1770" s="16">
        <v>0</v>
      </c>
      <c r="AG1770" s="8">
        <v>7</v>
      </c>
      <c r="AH1770" s="8">
        <v>0</v>
      </c>
      <c r="AI1770" s="8">
        <v>0</v>
      </c>
      <c r="AJ1770" s="8">
        <v>0</v>
      </c>
      <c r="AK1770" s="16">
        <v>0</v>
      </c>
      <c r="AL1770" s="16">
        <v>0</v>
      </c>
      <c r="AM1770" s="16">
        <v>0</v>
      </c>
      <c r="AN1770" s="16">
        <v>0</v>
      </c>
      <c r="AO1770" s="16">
        <v>1000</v>
      </c>
      <c r="AP1770" s="16">
        <v>0.5</v>
      </c>
      <c r="AQ1770" s="16">
        <v>0</v>
      </c>
      <c r="AR1770" s="8">
        <v>0</v>
      </c>
      <c r="AS1770" s="16" t="s">
        <v>428</v>
      </c>
      <c r="AT1770" s="17" t="s">
        <v>483</v>
      </c>
      <c r="AU1770" s="16">
        <v>0</v>
      </c>
      <c r="AV1770" s="16">
        <v>10007001</v>
      </c>
      <c r="AW1770" s="16">
        <v>0</v>
      </c>
      <c r="AX1770" s="17" t="s">
        <v>162</v>
      </c>
      <c r="AY1770" s="17" t="s">
        <v>160</v>
      </c>
      <c r="AZ1770" s="15">
        <v>0</v>
      </c>
      <c r="BA1770" s="15">
        <v>0</v>
      </c>
      <c r="BB1770" s="73" t="s">
        <v>486</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0.100000000000001" customHeight="1">
      <c r="C1771" s="16">
        <v>79000002</v>
      </c>
      <c r="D1771" s="14" t="s">
        <v>828</v>
      </c>
      <c r="E1771" s="16">
        <v>1</v>
      </c>
      <c r="F1771" s="13">
        <v>60010100</v>
      </c>
      <c r="G1771" s="16">
        <v>0</v>
      </c>
      <c r="H1771" s="15">
        <v>0</v>
      </c>
      <c r="I1771" s="16">
        <v>1</v>
      </c>
      <c r="J1771" s="16">
        <v>0</v>
      </c>
      <c r="K1771" s="16">
        <v>0</v>
      </c>
      <c r="L1771" s="13">
        <v>0</v>
      </c>
      <c r="M1771" s="13">
        <v>0</v>
      </c>
      <c r="N1771" s="55">
        <v>2</v>
      </c>
      <c r="O1771" s="13">
        <v>1</v>
      </c>
      <c r="P1771" s="13">
        <v>1</v>
      </c>
      <c r="Q1771" s="13">
        <v>0</v>
      </c>
      <c r="R1771" s="8">
        <v>0</v>
      </c>
      <c r="S1771" s="13">
        <v>0</v>
      </c>
      <c r="T1771" s="13">
        <v>1</v>
      </c>
      <c r="U1771" s="13">
        <v>2</v>
      </c>
      <c r="V1771" s="13">
        <v>0</v>
      </c>
      <c r="W1771" s="13">
        <v>2</v>
      </c>
      <c r="X1771" s="13">
        <v>0</v>
      </c>
      <c r="Y1771" s="13">
        <v>1</v>
      </c>
      <c r="Z1771" s="13">
        <v>0</v>
      </c>
      <c r="AA1771" s="13">
        <v>0</v>
      </c>
      <c r="AB1771" s="13">
        <v>0</v>
      </c>
      <c r="AC1771" s="13">
        <v>0</v>
      </c>
      <c r="AD1771" s="13">
        <v>10</v>
      </c>
      <c r="AE1771" s="13">
        <v>2</v>
      </c>
      <c r="AF1771" s="13" t="s">
        <v>659</v>
      </c>
      <c r="AG1771" s="8">
        <v>0</v>
      </c>
      <c r="AH1771" s="8">
        <v>2</v>
      </c>
      <c r="AI1771" s="8">
        <v>0</v>
      </c>
      <c r="AJ1771" s="8">
        <v>1.5</v>
      </c>
      <c r="AK1771" s="13">
        <v>0</v>
      </c>
      <c r="AL1771" s="13">
        <v>0</v>
      </c>
      <c r="AM1771" s="13">
        <v>0</v>
      </c>
      <c r="AN1771" s="13">
        <v>1.5</v>
      </c>
      <c r="AO1771" s="13">
        <v>10000</v>
      </c>
      <c r="AP1771" s="13">
        <v>1</v>
      </c>
      <c r="AQ1771" s="13">
        <v>5</v>
      </c>
      <c r="AR1771" s="8">
        <v>0</v>
      </c>
      <c r="AS1771" s="13" t="s">
        <v>160</v>
      </c>
      <c r="AT1771" s="17" t="s">
        <v>400</v>
      </c>
      <c r="AU1771" s="13" t="s">
        <v>351</v>
      </c>
      <c r="AV1771" s="16">
        <v>10000007</v>
      </c>
      <c r="AW1771" s="16">
        <v>70302003</v>
      </c>
      <c r="AX1771" s="17" t="s">
        <v>382</v>
      </c>
      <c r="AY1771" s="15" t="s">
        <v>2149</v>
      </c>
      <c r="AZ1771" s="15">
        <v>0</v>
      </c>
      <c r="BA1771" s="15">
        <v>0</v>
      </c>
      <c r="BB1771" s="36" t="s">
        <v>703</v>
      </c>
      <c r="BC1771" s="13">
        <v>1</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79000003</v>
      </c>
      <c r="D1772" s="14" t="s">
        <v>693</v>
      </c>
      <c r="E1772" s="16">
        <v>1</v>
      </c>
      <c r="F1772" s="13">
        <v>60010100</v>
      </c>
      <c r="G1772" s="16">
        <v>0</v>
      </c>
      <c r="H1772" s="15">
        <v>0</v>
      </c>
      <c r="I1772" s="16">
        <v>1</v>
      </c>
      <c r="J1772" s="16">
        <v>0</v>
      </c>
      <c r="K1772" s="16">
        <v>0</v>
      </c>
      <c r="L1772" s="13">
        <v>0</v>
      </c>
      <c r="M1772" s="13">
        <v>0</v>
      </c>
      <c r="N1772" s="55">
        <v>2</v>
      </c>
      <c r="O1772" s="13">
        <v>2</v>
      </c>
      <c r="P1772" s="13">
        <v>0.9</v>
      </c>
      <c r="Q1772" s="13">
        <v>0</v>
      </c>
      <c r="R1772" s="8">
        <v>1</v>
      </c>
      <c r="S1772" s="13">
        <v>0</v>
      </c>
      <c r="T1772" s="13">
        <v>1</v>
      </c>
      <c r="U1772" s="13">
        <v>2</v>
      </c>
      <c r="V1772" s="13">
        <v>0</v>
      </c>
      <c r="W1772" s="13">
        <v>2</v>
      </c>
      <c r="X1772" s="13">
        <v>0</v>
      </c>
      <c r="Y1772" s="13">
        <v>1</v>
      </c>
      <c r="Z1772" s="13">
        <v>0</v>
      </c>
      <c r="AA1772" s="13">
        <v>0</v>
      </c>
      <c r="AB1772" s="13">
        <v>0</v>
      </c>
      <c r="AC1772" s="13">
        <v>0</v>
      </c>
      <c r="AD1772" s="13">
        <v>15</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90001023</v>
      </c>
      <c r="AT1772" s="17" t="s">
        <v>199</v>
      </c>
      <c r="AU1772" s="13" t="s">
        <v>351</v>
      </c>
      <c r="AV1772" s="16">
        <v>10000007</v>
      </c>
      <c r="AW1772" s="16">
        <v>70403003</v>
      </c>
      <c r="AX1772" s="14" t="s">
        <v>162</v>
      </c>
      <c r="AY1772" s="13">
        <v>0</v>
      </c>
      <c r="AZ1772" s="15">
        <v>0</v>
      </c>
      <c r="BA1772" s="15">
        <v>0</v>
      </c>
      <c r="BB1772" s="36" t="s">
        <v>2083</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19.5" customHeight="1">
      <c r="C1773" s="16">
        <v>79000004</v>
      </c>
      <c r="D1773" s="14" t="s">
        <v>693</v>
      </c>
      <c r="E1773" s="16">
        <v>1</v>
      </c>
      <c r="F1773" s="13">
        <v>60010100</v>
      </c>
      <c r="G1773" s="16">
        <v>0</v>
      </c>
      <c r="H1773" s="15">
        <v>0</v>
      </c>
      <c r="I1773" s="16">
        <v>1</v>
      </c>
      <c r="J1773" s="16">
        <v>0</v>
      </c>
      <c r="K1773" s="16">
        <v>0</v>
      </c>
      <c r="L1773" s="13">
        <v>0</v>
      </c>
      <c r="M1773" s="13">
        <v>0</v>
      </c>
      <c r="N1773" s="13">
        <v>2</v>
      </c>
      <c r="O1773" s="13">
        <v>1</v>
      </c>
      <c r="P1773" s="13">
        <v>0.3</v>
      </c>
      <c r="Q1773" s="13">
        <v>0</v>
      </c>
      <c r="R1773" s="8">
        <v>0</v>
      </c>
      <c r="S1773" s="13">
        <v>0</v>
      </c>
      <c r="T1773" s="13">
        <v>1</v>
      </c>
      <c r="U1773" s="13">
        <v>2</v>
      </c>
      <c r="V1773" s="13">
        <v>0</v>
      </c>
      <c r="W1773" s="13">
        <v>2</v>
      </c>
      <c r="X1773" s="13">
        <v>0</v>
      </c>
      <c r="Y1773" s="13">
        <v>1</v>
      </c>
      <c r="Z1773" s="13">
        <v>0</v>
      </c>
      <c r="AA1773" s="13">
        <v>0</v>
      </c>
      <c r="AB1773" s="13">
        <v>0</v>
      </c>
      <c r="AC1773" s="13">
        <v>0</v>
      </c>
      <c r="AD1773" s="13">
        <v>12</v>
      </c>
      <c r="AE1773" s="13">
        <v>1</v>
      </c>
      <c r="AF1773" s="13" t="s">
        <v>394</v>
      </c>
      <c r="AG1773" s="8">
        <v>0</v>
      </c>
      <c r="AH1773" s="8">
        <v>1</v>
      </c>
      <c r="AI1773" s="8">
        <v>0</v>
      </c>
      <c r="AJ1773" s="8">
        <v>3</v>
      </c>
      <c r="AK1773" s="13">
        <v>0</v>
      </c>
      <c r="AL1773" s="13">
        <v>0</v>
      </c>
      <c r="AM1773" s="13">
        <v>0</v>
      </c>
      <c r="AN1773" s="13">
        <v>3</v>
      </c>
      <c r="AO1773" s="13">
        <v>5000</v>
      </c>
      <c r="AP1773" s="13">
        <v>2.5</v>
      </c>
      <c r="AQ1773" s="13">
        <v>0</v>
      </c>
      <c r="AR1773" s="8">
        <v>0</v>
      </c>
      <c r="AS1773" s="13">
        <v>80001030</v>
      </c>
      <c r="AT1773" s="17" t="s">
        <v>216</v>
      </c>
      <c r="AU1773" s="13" t="s">
        <v>351</v>
      </c>
      <c r="AV1773" s="16">
        <v>10000007</v>
      </c>
      <c r="AW1773" s="16">
        <v>70204001</v>
      </c>
      <c r="AX1773" s="14" t="s">
        <v>162</v>
      </c>
      <c r="AY1773" s="13">
        <v>0</v>
      </c>
      <c r="AZ1773" s="15">
        <v>0</v>
      </c>
      <c r="BA1773" s="15">
        <v>0</v>
      </c>
      <c r="BB1773" s="36" t="s">
        <v>694</v>
      </c>
      <c r="BC1773" s="13">
        <v>0</v>
      </c>
      <c r="BD1773" s="13">
        <v>0</v>
      </c>
      <c r="BE1773" s="13">
        <v>0</v>
      </c>
      <c r="BF1773" s="13">
        <v>0</v>
      </c>
      <c r="BG1773" s="13">
        <v>0</v>
      </c>
      <c r="BH1773" s="13">
        <v>0</v>
      </c>
      <c r="BI1773" s="11">
        <v>0</v>
      </c>
      <c r="BJ1773" s="8">
        <v>0</v>
      </c>
      <c r="BK1773" s="8">
        <v>0</v>
      </c>
      <c r="BL1773" s="8">
        <v>0</v>
      </c>
      <c r="BM1773" s="8">
        <v>0</v>
      </c>
      <c r="BN1773" s="8">
        <v>0</v>
      </c>
      <c r="BO1773" s="8">
        <v>0</v>
      </c>
      <c r="BP1773" s="8">
        <v>0</v>
      </c>
      <c r="BQ1773" s="43">
        <v>0</v>
      </c>
    </row>
    <row r="1774" spans="3:69" ht="20.100000000000001" customHeight="1">
      <c r="C1774" s="16">
        <v>79000005</v>
      </c>
      <c r="D1774" s="17" t="s">
        <v>437</v>
      </c>
      <c r="E1774" s="16">
        <v>1</v>
      </c>
      <c r="F1774" s="16">
        <v>60010500</v>
      </c>
      <c r="G1774" s="16">
        <v>0</v>
      </c>
      <c r="H1774" s="15">
        <v>0</v>
      </c>
      <c r="I1774" s="16">
        <v>1</v>
      </c>
      <c r="J1774" s="16">
        <v>0</v>
      </c>
      <c r="K1774" s="16">
        <v>0</v>
      </c>
      <c r="L1774" s="16">
        <v>0</v>
      </c>
      <c r="M1774" s="16">
        <v>0</v>
      </c>
      <c r="N1774" s="55">
        <v>2</v>
      </c>
      <c r="O1774" s="16">
        <v>2</v>
      </c>
      <c r="P1774" s="16">
        <v>0.6</v>
      </c>
      <c r="Q1774" s="16">
        <v>0</v>
      </c>
      <c r="R1774" s="8">
        <v>0</v>
      </c>
      <c r="S1774" s="15">
        <v>0</v>
      </c>
      <c r="T1774" s="13">
        <v>1</v>
      </c>
      <c r="U1774" s="16">
        <v>2</v>
      </c>
      <c r="V1774" s="16">
        <v>0</v>
      </c>
      <c r="W1774" s="16">
        <v>0</v>
      </c>
      <c r="X1774" s="16">
        <v>0</v>
      </c>
      <c r="Y1774" s="16">
        <v>0</v>
      </c>
      <c r="Z1774" s="16">
        <v>0</v>
      </c>
      <c r="AA1774" s="16">
        <v>0</v>
      </c>
      <c r="AB1774" s="16">
        <v>0</v>
      </c>
      <c r="AC1774" s="16">
        <v>0</v>
      </c>
      <c r="AD1774" s="13">
        <v>99999</v>
      </c>
      <c r="AE1774" s="16">
        <v>0</v>
      </c>
      <c r="AF1774" s="16">
        <v>0</v>
      </c>
      <c r="AG1774" s="8">
        <v>2</v>
      </c>
      <c r="AH1774" s="8">
        <v>0</v>
      </c>
      <c r="AI1774" s="8">
        <v>0</v>
      </c>
      <c r="AJ1774" s="8">
        <v>0</v>
      </c>
      <c r="AK1774" s="16">
        <v>0</v>
      </c>
      <c r="AL1774" s="16">
        <v>0</v>
      </c>
      <c r="AM1774" s="16">
        <v>0</v>
      </c>
      <c r="AN1774" s="16">
        <v>0</v>
      </c>
      <c r="AO1774" s="16">
        <v>1000</v>
      </c>
      <c r="AP1774" s="16">
        <v>0</v>
      </c>
      <c r="AQ1774" s="16">
        <v>0</v>
      </c>
      <c r="AR1774" s="8">
        <v>90104002</v>
      </c>
      <c r="AS1774" s="16" t="s">
        <v>160</v>
      </c>
      <c r="AT1774" s="17" t="s">
        <v>161</v>
      </c>
      <c r="AU1774" s="16" t="s">
        <v>249</v>
      </c>
      <c r="AV1774" s="16">
        <v>0</v>
      </c>
      <c r="AW1774" s="16">
        <v>0</v>
      </c>
      <c r="AX1774" s="17" t="s">
        <v>162</v>
      </c>
      <c r="AY1774" s="17" t="s">
        <v>160</v>
      </c>
      <c r="AZ1774" s="15">
        <v>0</v>
      </c>
      <c r="BA1774" s="15">
        <v>0</v>
      </c>
      <c r="BB1774" s="73" t="s">
        <v>438</v>
      </c>
      <c r="BC1774" s="16">
        <v>0</v>
      </c>
      <c r="BD1774" s="13">
        <v>0</v>
      </c>
      <c r="BE1774" s="16">
        <v>0</v>
      </c>
      <c r="BF1774" s="16">
        <v>0</v>
      </c>
      <c r="BG1774" s="16">
        <v>0</v>
      </c>
      <c r="BH1774" s="16">
        <v>0</v>
      </c>
      <c r="BI1774" s="11">
        <v>0</v>
      </c>
      <c r="BJ1774" s="8">
        <v>0</v>
      </c>
      <c r="BK1774" s="8">
        <v>0</v>
      </c>
      <c r="BL1774" s="8">
        <v>0</v>
      </c>
      <c r="BM1774" s="8">
        <v>0</v>
      </c>
      <c r="BN1774" s="8">
        <v>0</v>
      </c>
      <c r="BO1774" s="8">
        <v>0</v>
      </c>
      <c r="BP1774" s="8">
        <v>0</v>
      </c>
      <c r="BQ1774" s="43">
        <v>0</v>
      </c>
    </row>
    <row r="1775" spans="3:69" ht="20.100000000000001" customHeight="1">
      <c r="C1775" s="16">
        <v>79000006</v>
      </c>
      <c r="D1775" s="14" t="s">
        <v>349</v>
      </c>
      <c r="E1775" s="16">
        <v>1</v>
      </c>
      <c r="F1775" s="13">
        <v>0</v>
      </c>
      <c r="G1775" s="16">
        <v>0</v>
      </c>
      <c r="H1775" s="15">
        <v>0</v>
      </c>
      <c r="I1775" s="16">
        <v>1</v>
      </c>
      <c r="J1775" s="16">
        <v>0</v>
      </c>
      <c r="K1775" s="16">
        <v>0</v>
      </c>
      <c r="L1775" s="13">
        <v>0</v>
      </c>
      <c r="M1775" s="13">
        <v>0</v>
      </c>
      <c r="N1775" s="13">
        <v>2</v>
      </c>
      <c r="O1775" s="13">
        <v>1</v>
      </c>
      <c r="P1775" s="13">
        <v>1</v>
      </c>
      <c r="Q1775" s="13">
        <v>0</v>
      </c>
      <c r="R1775" s="8">
        <v>0</v>
      </c>
      <c r="S1775" s="13">
        <v>0</v>
      </c>
      <c r="T1775" s="13">
        <v>1</v>
      </c>
      <c r="U1775" s="13">
        <v>2</v>
      </c>
      <c r="V1775" s="13">
        <v>0</v>
      </c>
      <c r="W1775" s="13">
        <v>2</v>
      </c>
      <c r="X1775" s="13">
        <v>0</v>
      </c>
      <c r="Y1775" s="13">
        <v>1</v>
      </c>
      <c r="Z1775" s="13">
        <v>0</v>
      </c>
      <c r="AA1775" s="13">
        <v>0</v>
      </c>
      <c r="AB1775" s="13">
        <v>0</v>
      </c>
      <c r="AC1775" s="13">
        <v>0</v>
      </c>
      <c r="AD1775" s="13">
        <v>6</v>
      </c>
      <c r="AE1775" s="13">
        <v>1</v>
      </c>
      <c r="AF1775" s="13">
        <v>3</v>
      </c>
      <c r="AG1775" s="8">
        <v>0</v>
      </c>
      <c r="AH1775" s="8">
        <v>0</v>
      </c>
      <c r="AI1775" s="8">
        <v>0</v>
      </c>
      <c r="AJ1775" s="8">
        <v>1.5</v>
      </c>
      <c r="AK1775" s="13">
        <v>0</v>
      </c>
      <c r="AL1775" s="13">
        <v>0</v>
      </c>
      <c r="AM1775" s="13">
        <v>0</v>
      </c>
      <c r="AN1775" s="13">
        <v>1</v>
      </c>
      <c r="AO1775" s="13">
        <v>5000</v>
      </c>
      <c r="AP1775" s="13">
        <v>0.5</v>
      </c>
      <c r="AQ1775" s="13">
        <v>0</v>
      </c>
      <c r="AR1775" s="8">
        <v>0</v>
      </c>
      <c r="AS1775" s="13" t="s">
        <v>160</v>
      </c>
      <c r="AT1775" s="17" t="s">
        <v>161</v>
      </c>
      <c r="AU1775" s="13" t="s">
        <v>351</v>
      </c>
      <c r="AV1775" s="16">
        <v>10000007</v>
      </c>
      <c r="AW1775" s="16">
        <v>70105001</v>
      </c>
      <c r="AX1775" s="14" t="s">
        <v>162</v>
      </c>
      <c r="AY1775" s="13" t="s">
        <v>2030</v>
      </c>
      <c r="AZ1775" s="15">
        <v>0</v>
      </c>
      <c r="BA1775" s="15">
        <v>0</v>
      </c>
      <c r="BB1775" s="36" t="s">
        <v>2031</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79000007</v>
      </c>
      <c r="D1776" s="17" t="s">
        <v>354</v>
      </c>
      <c r="E1776" s="16">
        <v>1</v>
      </c>
      <c r="F1776" s="16">
        <v>60010500</v>
      </c>
      <c r="G1776" s="16">
        <v>0</v>
      </c>
      <c r="H1776" s="15">
        <v>0</v>
      </c>
      <c r="I1776" s="16">
        <v>1</v>
      </c>
      <c r="J1776" s="16">
        <v>0</v>
      </c>
      <c r="K1776" s="16">
        <v>0</v>
      </c>
      <c r="L1776" s="16">
        <v>0</v>
      </c>
      <c r="M1776" s="16">
        <v>0</v>
      </c>
      <c r="N1776" s="13">
        <v>2</v>
      </c>
      <c r="O1776" s="16">
        <v>2</v>
      </c>
      <c r="P1776" s="16">
        <v>0.8</v>
      </c>
      <c r="Q1776" s="16">
        <v>0</v>
      </c>
      <c r="R1776" s="8">
        <v>0</v>
      </c>
      <c r="S1776" s="15">
        <v>0</v>
      </c>
      <c r="T1776" s="13">
        <v>1</v>
      </c>
      <c r="U1776" s="16">
        <v>2</v>
      </c>
      <c r="V1776" s="16">
        <v>0</v>
      </c>
      <c r="W1776" s="16">
        <v>0</v>
      </c>
      <c r="X1776" s="16">
        <v>0</v>
      </c>
      <c r="Y1776" s="16">
        <v>0</v>
      </c>
      <c r="Z1776" s="16">
        <v>0</v>
      </c>
      <c r="AA1776" s="16">
        <v>0</v>
      </c>
      <c r="AB1776" s="13">
        <v>0</v>
      </c>
      <c r="AC1776" s="16">
        <v>0</v>
      </c>
      <c r="AD1776" s="16">
        <v>20</v>
      </c>
      <c r="AE1776" s="16">
        <v>0</v>
      </c>
      <c r="AF1776" s="16">
        <v>0</v>
      </c>
      <c r="AG1776" s="8">
        <v>2</v>
      </c>
      <c r="AH1776" s="8">
        <v>0</v>
      </c>
      <c r="AI1776" s="8">
        <v>0</v>
      </c>
      <c r="AJ1776" s="8">
        <v>0</v>
      </c>
      <c r="AK1776" s="16">
        <v>0</v>
      </c>
      <c r="AL1776" s="16">
        <v>0</v>
      </c>
      <c r="AM1776" s="16">
        <v>0</v>
      </c>
      <c r="AN1776" s="16">
        <v>0</v>
      </c>
      <c r="AO1776" s="16">
        <v>1000</v>
      </c>
      <c r="AP1776" s="16">
        <v>0</v>
      </c>
      <c r="AQ1776" s="16">
        <v>0</v>
      </c>
      <c r="AR1776" s="8">
        <v>90401004</v>
      </c>
      <c r="AS1776" s="16" t="s">
        <v>160</v>
      </c>
      <c r="AT1776" s="17" t="s">
        <v>161</v>
      </c>
      <c r="AU1776" s="16" t="s">
        <v>249</v>
      </c>
      <c r="AV1776" s="16">
        <v>0</v>
      </c>
      <c r="AW1776" s="16">
        <v>40000003</v>
      </c>
      <c r="AX1776" s="17" t="s">
        <v>162</v>
      </c>
      <c r="AY1776" s="17" t="s">
        <v>160</v>
      </c>
      <c r="AZ1776" s="15">
        <v>0</v>
      </c>
      <c r="BA1776" s="15">
        <v>0</v>
      </c>
      <c r="BB1776" s="73" t="s">
        <v>556</v>
      </c>
      <c r="BC1776" s="16">
        <v>0</v>
      </c>
      <c r="BD1776" s="13">
        <v>0</v>
      </c>
      <c r="BE1776" s="16">
        <v>0</v>
      </c>
      <c r="BF1776" s="16">
        <v>0</v>
      </c>
      <c r="BG1776" s="16">
        <v>0</v>
      </c>
      <c r="BH1776" s="16">
        <v>0</v>
      </c>
      <c r="BI1776" s="11">
        <v>0</v>
      </c>
      <c r="BJ1776" s="8">
        <v>0</v>
      </c>
      <c r="BK1776" s="8">
        <v>0</v>
      </c>
      <c r="BL1776" s="8">
        <v>0</v>
      </c>
      <c r="BM1776" s="8">
        <v>0</v>
      </c>
      <c r="BN1776" s="8">
        <v>0</v>
      </c>
      <c r="BO1776" s="8">
        <v>0</v>
      </c>
      <c r="BP1776" s="8">
        <v>0</v>
      </c>
      <c r="BQ1776" s="43">
        <v>0</v>
      </c>
    </row>
    <row r="1777" spans="3:69" ht="19.5" customHeight="1">
      <c r="C1777" s="16">
        <v>79000008</v>
      </c>
      <c r="D1777" s="14" t="s">
        <v>712</v>
      </c>
      <c r="E1777" s="16">
        <v>1</v>
      </c>
      <c r="F1777" s="13">
        <v>60010100</v>
      </c>
      <c r="G1777" s="16">
        <v>0</v>
      </c>
      <c r="H1777" s="15">
        <v>0</v>
      </c>
      <c r="I1777" s="16">
        <v>1</v>
      </c>
      <c r="J1777" s="16">
        <v>0</v>
      </c>
      <c r="K1777" s="16">
        <v>0</v>
      </c>
      <c r="L1777" s="13">
        <v>0</v>
      </c>
      <c r="M1777" s="13">
        <v>0</v>
      </c>
      <c r="N1777" s="13">
        <v>2</v>
      </c>
      <c r="O1777" s="13">
        <v>1</v>
      </c>
      <c r="P1777" s="13">
        <v>0.3</v>
      </c>
      <c r="Q1777" s="13">
        <v>0</v>
      </c>
      <c r="R1777" s="8">
        <v>0</v>
      </c>
      <c r="S1777" s="13">
        <v>0</v>
      </c>
      <c r="T1777" s="13">
        <v>1</v>
      </c>
      <c r="U1777" s="13">
        <v>2</v>
      </c>
      <c r="V1777" s="13">
        <v>0</v>
      </c>
      <c r="W1777" s="13">
        <v>1</v>
      </c>
      <c r="X1777" s="13">
        <v>0</v>
      </c>
      <c r="Y1777" s="13">
        <v>1</v>
      </c>
      <c r="Z1777" s="13">
        <v>0</v>
      </c>
      <c r="AA1777" s="13">
        <v>0</v>
      </c>
      <c r="AB1777" s="13">
        <v>0</v>
      </c>
      <c r="AC1777" s="13">
        <v>0</v>
      </c>
      <c r="AD1777" s="13">
        <v>30</v>
      </c>
      <c r="AE1777" s="13">
        <v>1</v>
      </c>
      <c r="AF1777" s="13" t="s">
        <v>554</v>
      </c>
      <c r="AG1777" s="8">
        <v>0</v>
      </c>
      <c r="AH1777" s="8">
        <v>0</v>
      </c>
      <c r="AI1777" s="8">
        <v>0</v>
      </c>
      <c r="AJ1777" s="8">
        <v>0</v>
      </c>
      <c r="AK1777" s="13">
        <v>0</v>
      </c>
      <c r="AL1777" s="13">
        <v>0</v>
      </c>
      <c r="AM1777" s="13">
        <v>0</v>
      </c>
      <c r="AN1777" s="13">
        <v>0.5</v>
      </c>
      <c r="AO1777" s="13">
        <v>999999</v>
      </c>
      <c r="AP1777" s="13">
        <v>0.5</v>
      </c>
      <c r="AQ1777" s="13">
        <v>0</v>
      </c>
      <c r="AR1777" s="8">
        <v>0</v>
      </c>
      <c r="AS1777" s="293" t="s">
        <v>649</v>
      </c>
      <c r="AT1777" s="17" t="s">
        <v>216</v>
      </c>
      <c r="AU1777" s="13" t="s">
        <v>351</v>
      </c>
      <c r="AV1777" s="16">
        <v>10000007</v>
      </c>
      <c r="AW1777" s="16">
        <v>70202004</v>
      </c>
      <c r="AX1777" s="17" t="s">
        <v>232</v>
      </c>
      <c r="AY1777" s="17" t="s">
        <v>262</v>
      </c>
      <c r="AZ1777" s="15">
        <v>0</v>
      </c>
      <c r="BA1777" s="15">
        <v>0</v>
      </c>
      <c r="BB1777" s="36" t="s">
        <v>2135</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20.100000000000001" customHeight="1">
      <c r="C1778" s="16">
        <v>79000009</v>
      </c>
      <c r="D1778" s="14" t="s">
        <v>357</v>
      </c>
      <c r="E1778" s="16">
        <v>1</v>
      </c>
      <c r="F1778" s="13">
        <v>60010300</v>
      </c>
      <c r="G1778" s="16">
        <v>0</v>
      </c>
      <c r="H1778" s="15">
        <v>0</v>
      </c>
      <c r="I1778" s="16">
        <v>1</v>
      </c>
      <c r="J1778" s="16">
        <v>0</v>
      </c>
      <c r="K1778" s="16">
        <v>0</v>
      </c>
      <c r="L1778" s="13">
        <v>0</v>
      </c>
      <c r="M1778" s="13">
        <v>0</v>
      </c>
      <c r="N1778" s="13">
        <v>2</v>
      </c>
      <c r="O1778" s="13">
        <v>1</v>
      </c>
      <c r="P1778" s="13">
        <v>0.5</v>
      </c>
      <c r="Q1778" s="13">
        <v>0</v>
      </c>
      <c r="R1778" s="8">
        <v>0</v>
      </c>
      <c r="S1778" s="13">
        <v>0</v>
      </c>
      <c r="T1778" s="13">
        <v>1</v>
      </c>
      <c r="U1778" s="13">
        <v>2</v>
      </c>
      <c r="V1778" s="13">
        <v>0</v>
      </c>
      <c r="W1778" s="13">
        <v>2</v>
      </c>
      <c r="X1778" s="13">
        <v>0</v>
      </c>
      <c r="Y1778" s="13">
        <v>0</v>
      </c>
      <c r="Z1778" s="13">
        <v>0</v>
      </c>
      <c r="AA1778" s="13">
        <v>0</v>
      </c>
      <c r="AB1778" s="13">
        <v>0</v>
      </c>
      <c r="AC1778" s="13">
        <v>0</v>
      </c>
      <c r="AD1778" s="13">
        <v>12</v>
      </c>
      <c r="AE1778" s="13">
        <v>2</v>
      </c>
      <c r="AF1778" s="13" t="s">
        <v>169</v>
      </c>
      <c r="AG1778" s="8">
        <v>0</v>
      </c>
      <c r="AH1778" s="8">
        <v>2</v>
      </c>
      <c r="AI1778" s="8">
        <v>0</v>
      </c>
      <c r="AJ1778" s="8">
        <v>1.5</v>
      </c>
      <c r="AK1778" s="13">
        <v>0</v>
      </c>
      <c r="AL1778" s="13">
        <v>0</v>
      </c>
      <c r="AM1778" s="13">
        <v>0</v>
      </c>
      <c r="AN1778" s="13">
        <v>2.5</v>
      </c>
      <c r="AO1778" s="13">
        <v>4000</v>
      </c>
      <c r="AP1778" s="13">
        <v>2</v>
      </c>
      <c r="AQ1778" s="13">
        <v>0</v>
      </c>
      <c r="AR1778" s="8">
        <v>0</v>
      </c>
      <c r="AS1778" s="13" t="s">
        <v>160</v>
      </c>
      <c r="AT1778" s="17" t="s">
        <v>216</v>
      </c>
      <c r="AU1778" s="13" t="s">
        <v>358</v>
      </c>
      <c r="AV1778" s="16">
        <v>10001007</v>
      </c>
      <c r="AW1778" s="16">
        <v>70103001</v>
      </c>
      <c r="AX1778" s="14" t="s">
        <v>162</v>
      </c>
      <c r="AY1778" s="13">
        <v>0</v>
      </c>
      <c r="AZ1778" s="15">
        <v>0</v>
      </c>
      <c r="BA1778" s="15">
        <v>0</v>
      </c>
      <c r="BB1778" s="36" t="s">
        <v>359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19.5" customHeight="1">
      <c r="C1779" s="16">
        <v>79000010</v>
      </c>
      <c r="D1779" s="14" t="s">
        <v>2113</v>
      </c>
      <c r="E1779" s="16">
        <v>1</v>
      </c>
      <c r="F1779" s="13">
        <v>60010100</v>
      </c>
      <c r="G1779" s="16">
        <v>0</v>
      </c>
      <c r="H1779" s="15">
        <v>0</v>
      </c>
      <c r="I1779" s="16">
        <v>1</v>
      </c>
      <c r="J1779" s="16">
        <v>0</v>
      </c>
      <c r="K1779" s="16">
        <v>0</v>
      </c>
      <c r="L1779" s="13">
        <v>0</v>
      </c>
      <c r="M1779" s="13">
        <v>0</v>
      </c>
      <c r="N1779" s="13">
        <v>2</v>
      </c>
      <c r="O1779" s="13">
        <v>1</v>
      </c>
      <c r="P1779" s="13">
        <v>0.3</v>
      </c>
      <c r="Q1779" s="13">
        <v>0</v>
      </c>
      <c r="R1779" s="8">
        <v>0</v>
      </c>
      <c r="S1779" s="13">
        <v>0</v>
      </c>
      <c r="T1779" s="13">
        <v>1</v>
      </c>
      <c r="U1779" s="13">
        <v>2</v>
      </c>
      <c r="V1779" s="13">
        <v>0</v>
      </c>
      <c r="W1779" s="13">
        <v>2</v>
      </c>
      <c r="X1779" s="13">
        <v>0</v>
      </c>
      <c r="Y1779" s="13">
        <v>1</v>
      </c>
      <c r="Z1779" s="13">
        <v>0</v>
      </c>
      <c r="AA1779" s="13">
        <v>0</v>
      </c>
      <c r="AB1779" s="13">
        <v>0</v>
      </c>
      <c r="AC1779" s="13">
        <v>0</v>
      </c>
      <c r="AD1779" s="13">
        <v>20</v>
      </c>
      <c r="AE1779" s="13">
        <v>1</v>
      </c>
      <c r="AF1779" s="13" t="s">
        <v>554</v>
      </c>
      <c r="AG1779" s="8">
        <v>1</v>
      </c>
      <c r="AH1779" s="8">
        <v>0</v>
      </c>
      <c r="AI1779" s="8">
        <v>0</v>
      </c>
      <c r="AJ1779" s="8">
        <v>0</v>
      </c>
      <c r="AK1779" s="13">
        <v>0</v>
      </c>
      <c r="AL1779" s="13">
        <v>0</v>
      </c>
      <c r="AM1779" s="13">
        <v>0</v>
      </c>
      <c r="AN1779" s="13">
        <v>0.5</v>
      </c>
      <c r="AO1779" s="13">
        <v>999999</v>
      </c>
      <c r="AP1779" s="13">
        <v>2</v>
      </c>
      <c r="AQ1779" s="13">
        <v>0</v>
      </c>
      <c r="AR1779" s="8">
        <v>0</v>
      </c>
      <c r="AS1779" s="13" t="s">
        <v>549</v>
      </c>
      <c r="AT1779" s="17" t="s">
        <v>216</v>
      </c>
      <c r="AU1779" s="13" t="s">
        <v>351</v>
      </c>
      <c r="AV1779" s="16">
        <v>10000007</v>
      </c>
      <c r="AW1779" s="16">
        <v>70405007</v>
      </c>
      <c r="AX1779" s="17" t="s">
        <v>232</v>
      </c>
      <c r="AY1779" s="17" t="s">
        <v>262</v>
      </c>
      <c r="AZ1779" s="15">
        <v>0</v>
      </c>
      <c r="BA1779" s="15">
        <v>0</v>
      </c>
      <c r="BB1779" s="36" t="s">
        <v>2114</v>
      </c>
      <c r="BC1779" s="13">
        <v>0</v>
      </c>
      <c r="BD1779" s="13">
        <v>0</v>
      </c>
      <c r="BE1779" s="13">
        <v>0</v>
      </c>
      <c r="BF1779" s="13">
        <v>0</v>
      </c>
      <c r="BG1779" s="13">
        <v>0</v>
      </c>
      <c r="BH1779" s="13">
        <v>0</v>
      </c>
      <c r="BI1779" s="11">
        <v>0</v>
      </c>
      <c r="BJ1779" s="8">
        <v>0</v>
      </c>
      <c r="BK1779" s="8">
        <v>0</v>
      </c>
      <c r="BL1779" s="8">
        <v>0</v>
      </c>
      <c r="BM1779" s="8">
        <v>0</v>
      </c>
      <c r="BN1779" s="8">
        <v>0</v>
      </c>
      <c r="BO1779" s="8">
        <v>0</v>
      </c>
      <c r="BP1779" s="8">
        <v>0</v>
      </c>
      <c r="BQ1779" s="43">
        <v>0</v>
      </c>
    </row>
    <row r="1780" spans="3:69" ht="20.100000000000001" customHeight="1">
      <c r="C1780" s="16">
        <v>79000011</v>
      </c>
      <c r="D1780" s="17" t="s">
        <v>2142</v>
      </c>
      <c r="E1780" s="16">
        <v>1</v>
      </c>
      <c r="F1780" s="16">
        <v>60010500</v>
      </c>
      <c r="G1780" s="16">
        <v>0</v>
      </c>
      <c r="H1780" s="15">
        <v>0</v>
      </c>
      <c r="I1780" s="16">
        <v>1</v>
      </c>
      <c r="J1780" s="16">
        <v>0</v>
      </c>
      <c r="K1780" s="16">
        <v>0</v>
      </c>
      <c r="L1780" s="16">
        <v>0</v>
      </c>
      <c r="M1780" s="16">
        <v>0</v>
      </c>
      <c r="N1780" s="13">
        <v>2</v>
      </c>
      <c r="O1780" s="16">
        <v>2</v>
      </c>
      <c r="P1780" s="16">
        <v>0.95</v>
      </c>
      <c r="Q1780" s="16">
        <v>0</v>
      </c>
      <c r="R1780" s="8">
        <v>0</v>
      </c>
      <c r="S1780" s="15">
        <v>0</v>
      </c>
      <c r="T1780" s="13">
        <v>1</v>
      </c>
      <c r="U1780" s="16">
        <v>2</v>
      </c>
      <c r="V1780" s="16">
        <v>0</v>
      </c>
      <c r="W1780" s="16">
        <v>0</v>
      </c>
      <c r="X1780" s="16">
        <v>0</v>
      </c>
      <c r="Y1780" s="16">
        <v>0</v>
      </c>
      <c r="Z1780" s="16">
        <v>0</v>
      </c>
      <c r="AA1780" s="16">
        <v>0</v>
      </c>
      <c r="AB1780" s="13">
        <v>0</v>
      </c>
      <c r="AC1780" s="16">
        <v>0</v>
      </c>
      <c r="AD1780" s="16">
        <v>20</v>
      </c>
      <c r="AE1780" s="16">
        <v>0</v>
      </c>
      <c r="AF1780" s="16">
        <v>0</v>
      </c>
      <c r="AG1780" s="8">
        <v>7</v>
      </c>
      <c r="AH1780" s="8">
        <v>0</v>
      </c>
      <c r="AI1780" s="8">
        <v>0</v>
      </c>
      <c r="AJ1780" s="8">
        <v>0</v>
      </c>
      <c r="AK1780" s="16">
        <v>0</v>
      </c>
      <c r="AL1780" s="16">
        <v>0</v>
      </c>
      <c r="AM1780" s="16">
        <v>0</v>
      </c>
      <c r="AN1780" s="16">
        <v>0</v>
      </c>
      <c r="AO1780" s="16">
        <v>1000</v>
      </c>
      <c r="AP1780" s="16">
        <v>0.5</v>
      </c>
      <c r="AQ1780" s="16">
        <v>0</v>
      </c>
      <c r="AR1780" s="8">
        <v>0</v>
      </c>
      <c r="AS1780" s="16">
        <v>83000001</v>
      </c>
      <c r="AT1780" s="17" t="s">
        <v>483</v>
      </c>
      <c r="AU1780" s="16">
        <v>0</v>
      </c>
      <c r="AV1780" s="16">
        <v>10007001</v>
      </c>
      <c r="AW1780" s="16">
        <v>0</v>
      </c>
      <c r="AX1780" s="17" t="s">
        <v>162</v>
      </c>
      <c r="AY1780" s="17" t="s">
        <v>160</v>
      </c>
      <c r="AZ1780" s="15">
        <v>0</v>
      </c>
      <c r="BA1780" s="15">
        <v>0</v>
      </c>
      <c r="BB1780" s="73" t="s">
        <v>2143</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79000012</v>
      </c>
      <c r="D1781" s="14" t="s">
        <v>494</v>
      </c>
      <c r="E1781" s="13">
        <v>2</v>
      </c>
      <c r="F1781" s="13">
        <v>61012301</v>
      </c>
      <c r="G1781" s="13">
        <v>0</v>
      </c>
      <c r="H1781" s="15">
        <v>0</v>
      </c>
      <c r="I1781" s="16">
        <v>1</v>
      </c>
      <c r="J1781" s="16">
        <v>0</v>
      </c>
      <c r="K1781" s="16">
        <v>0</v>
      </c>
      <c r="L1781" s="13">
        <v>0</v>
      </c>
      <c r="M1781" s="13">
        <v>0</v>
      </c>
      <c r="N1781" s="13">
        <v>2</v>
      </c>
      <c r="O1781" s="13">
        <v>1</v>
      </c>
      <c r="P1781" s="13">
        <v>0.5</v>
      </c>
      <c r="Q1781" s="13">
        <v>0</v>
      </c>
      <c r="R1781" s="8">
        <v>0</v>
      </c>
      <c r="S1781" s="13">
        <v>0</v>
      </c>
      <c r="T1781" s="13">
        <v>1</v>
      </c>
      <c r="U1781" s="13">
        <v>2</v>
      </c>
      <c r="V1781" s="13">
        <v>0</v>
      </c>
      <c r="W1781" s="13">
        <v>1.4</v>
      </c>
      <c r="X1781" s="13">
        <v>150</v>
      </c>
      <c r="Y1781" s="13">
        <v>1</v>
      </c>
      <c r="Z1781" s="13">
        <v>0</v>
      </c>
      <c r="AA1781" s="13">
        <v>0</v>
      </c>
      <c r="AB1781" s="13">
        <v>0</v>
      </c>
      <c r="AC1781" s="13">
        <v>0</v>
      </c>
      <c r="AD1781" s="13">
        <v>12</v>
      </c>
      <c r="AE1781" s="13">
        <v>2</v>
      </c>
      <c r="AF1781" s="13" t="s">
        <v>169</v>
      </c>
      <c r="AG1781" s="8">
        <v>0</v>
      </c>
      <c r="AH1781" s="8">
        <v>2</v>
      </c>
      <c r="AI1781" s="8">
        <v>0</v>
      </c>
      <c r="AJ1781" s="8">
        <v>1.5</v>
      </c>
      <c r="AK1781" s="13">
        <v>0</v>
      </c>
      <c r="AL1781" s="13">
        <v>0</v>
      </c>
      <c r="AM1781" s="13">
        <v>0</v>
      </c>
      <c r="AN1781" s="13">
        <v>1.5</v>
      </c>
      <c r="AO1781" s="13">
        <v>1200</v>
      </c>
      <c r="AP1781" s="13">
        <v>1</v>
      </c>
      <c r="AQ1781" s="13">
        <v>15</v>
      </c>
      <c r="AR1781" s="8">
        <v>0</v>
      </c>
      <c r="AS1781" s="13" t="s">
        <v>160</v>
      </c>
      <c r="AT1781" s="14" t="s">
        <v>199</v>
      </c>
      <c r="AU1781" s="13" t="s">
        <v>171</v>
      </c>
      <c r="AV1781" s="16">
        <v>10000011</v>
      </c>
      <c r="AW1781" s="16">
        <v>70404001</v>
      </c>
      <c r="AX1781" s="14" t="s">
        <v>172</v>
      </c>
      <c r="AY1781" s="13">
        <v>0</v>
      </c>
      <c r="AZ1781" s="15">
        <v>0</v>
      </c>
      <c r="BA1781" s="15">
        <v>0</v>
      </c>
      <c r="BB1781" s="36" t="s">
        <v>515</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20.100000000000001" customHeight="1">
      <c r="C1782" s="92">
        <v>79000013</v>
      </c>
      <c r="D1782" s="91" t="s">
        <v>499</v>
      </c>
      <c r="E1782" s="93">
        <v>1</v>
      </c>
      <c r="F1782" s="93">
        <v>61012201</v>
      </c>
      <c r="G1782" s="93">
        <v>0</v>
      </c>
      <c r="H1782" s="94">
        <v>0</v>
      </c>
      <c r="I1782" s="92">
        <v>1</v>
      </c>
      <c r="J1782" s="93">
        <v>0</v>
      </c>
      <c r="K1782" s="93">
        <v>0</v>
      </c>
      <c r="L1782" s="93">
        <v>0</v>
      </c>
      <c r="M1782" s="93">
        <v>0</v>
      </c>
      <c r="N1782" s="93">
        <v>2</v>
      </c>
      <c r="O1782" s="93">
        <v>2</v>
      </c>
      <c r="P1782" s="93">
        <v>0.8</v>
      </c>
      <c r="Q1782" s="93">
        <v>0</v>
      </c>
      <c r="R1782" s="97">
        <v>0</v>
      </c>
      <c r="S1782" s="93">
        <v>0</v>
      </c>
      <c r="T1782" s="93">
        <v>1</v>
      </c>
      <c r="U1782" s="93">
        <v>2</v>
      </c>
      <c r="V1782" s="93">
        <v>0</v>
      </c>
      <c r="W1782" s="93">
        <v>3</v>
      </c>
      <c r="X1782" s="93">
        <v>0</v>
      </c>
      <c r="Y1782" s="93">
        <v>1</v>
      </c>
      <c r="Z1782" s="93">
        <v>0</v>
      </c>
      <c r="AA1782" s="93">
        <v>0</v>
      </c>
      <c r="AB1782" s="93">
        <v>0</v>
      </c>
      <c r="AC1782" s="93">
        <v>0</v>
      </c>
      <c r="AD1782" s="93">
        <v>12</v>
      </c>
      <c r="AE1782" s="93">
        <v>1</v>
      </c>
      <c r="AF1782" s="93">
        <v>3</v>
      </c>
      <c r="AG1782" s="97">
        <v>0</v>
      </c>
      <c r="AH1782" s="97">
        <v>1</v>
      </c>
      <c r="AI1782" s="97">
        <v>0</v>
      </c>
      <c r="AJ1782" s="97">
        <v>1.5</v>
      </c>
      <c r="AK1782" s="93">
        <v>0</v>
      </c>
      <c r="AL1782" s="93">
        <v>0</v>
      </c>
      <c r="AM1782" s="93">
        <v>0</v>
      </c>
      <c r="AN1782" s="93">
        <v>1</v>
      </c>
      <c r="AO1782" s="93">
        <v>4000</v>
      </c>
      <c r="AP1782" s="93">
        <v>1</v>
      </c>
      <c r="AQ1782" s="93">
        <v>0</v>
      </c>
      <c r="AR1782" s="97">
        <v>90104021</v>
      </c>
      <c r="AS1782" s="93">
        <v>90104022</v>
      </c>
      <c r="AT1782" s="91" t="s">
        <v>495</v>
      </c>
      <c r="AU1782" s="93" t="s">
        <v>351</v>
      </c>
      <c r="AV1782" s="92">
        <v>10000001</v>
      </c>
      <c r="AW1782" s="92">
        <v>62001403</v>
      </c>
      <c r="AX1782" s="91" t="s">
        <v>500</v>
      </c>
      <c r="AY1782" s="93">
        <v>0</v>
      </c>
      <c r="AZ1782" s="94">
        <v>0</v>
      </c>
      <c r="BA1782" s="94">
        <v>0</v>
      </c>
      <c r="BB1782" s="121" t="s">
        <v>2160</v>
      </c>
      <c r="BC1782" s="93">
        <v>0</v>
      </c>
      <c r="BD1782" s="93">
        <v>0</v>
      </c>
      <c r="BE1782" s="93">
        <v>0</v>
      </c>
      <c r="BF1782" s="93">
        <v>0</v>
      </c>
      <c r="BG1782" s="93">
        <v>0</v>
      </c>
      <c r="BH1782" s="93">
        <v>0</v>
      </c>
      <c r="BI1782" s="88">
        <v>0</v>
      </c>
      <c r="BJ1782" s="97">
        <v>0</v>
      </c>
      <c r="BK1782" s="97">
        <v>0</v>
      </c>
      <c r="BL1782" s="97">
        <v>0</v>
      </c>
      <c r="BM1782" s="97">
        <v>0</v>
      </c>
      <c r="BN1782" s="97">
        <v>0</v>
      </c>
      <c r="BO1782" s="97">
        <v>0</v>
      </c>
      <c r="BP1782" s="8">
        <v>0</v>
      </c>
      <c r="BQ1782" s="43">
        <v>0</v>
      </c>
    </row>
    <row r="1783" spans="3:69" ht="20.100000000000001" customHeight="1">
      <c r="C1783" s="92">
        <v>79000014</v>
      </c>
      <c r="D1783" s="90" t="s">
        <v>476</v>
      </c>
      <c r="E1783" s="88">
        <v>1</v>
      </c>
      <c r="F1783" s="88">
        <v>60010002</v>
      </c>
      <c r="G1783" s="88">
        <v>0</v>
      </c>
      <c r="H1783" s="89">
        <v>0</v>
      </c>
      <c r="I1783" s="88">
        <v>1</v>
      </c>
      <c r="J1783" s="88">
        <v>0</v>
      </c>
      <c r="K1783" s="89">
        <v>0</v>
      </c>
      <c r="L1783" s="89">
        <v>0</v>
      </c>
      <c r="M1783" s="88">
        <v>0</v>
      </c>
      <c r="N1783" s="88">
        <v>2</v>
      </c>
      <c r="O1783" s="88">
        <v>2</v>
      </c>
      <c r="P1783" s="93">
        <v>0.8</v>
      </c>
      <c r="Q1783" s="88">
        <v>1</v>
      </c>
      <c r="R1783" s="97">
        <v>0</v>
      </c>
      <c r="S1783" s="88">
        <v>0</v>
      </c>
      <c r="T1783" s="93">
        <v>1</v>
      </c>
      <c r="U1783" s="88">
        <v>1</v>
      </c>
      <c r="V1783" s="89">
        <v>0</v>
      </c>
      <c r="W1783" s="88">
        <v>2</v>
      </c>
      <c r="X1783" s="88">
        <v>0</v>
      </c>
      <c r="Y1783" s="88">
        <v>0</v>
      </c>
      <c r="Z1783" s="88">
        <v>0</v>
      </c>
      <c r="AA1783" s="89">
        <v>0</v>
      </c>
      <c r="AB1783" s="88">
        <v>0</v>
      </c>
      <c r="AC1783" s="88">
        <v>0</v>
      </c>
      <c r="AD1783" s="88">
        <v>10</v>
      </c>
      <c r="AE1783" s="88">
        <v>1</v>
      </c>
      <c r="AF1783" s="88">
        <v>5</v>
      </c>
      <c r="AG1783" s="98">
        <v>0</v>
      </c>
      <c r="AH1783" s="98">
        <v>1</v>
      </c>
      <c r="AI1783" s="97">
        <v>0</v>
      </c>
      <c r="AJ1783" s="88">
        <v>2.5</v>
      </c>
      <c r="AK1783" s="99">
        <v>0</v>
      </c>
      <c r="AL1783" s="88">
        <v>1</v>
      </c>
      <c r="AM1783" s="88">
        <v>0</v>
      </c>
      <c r="AN1783" s="88">
        <v>1</v>
      </c>
      <c r="AO1783" s="88">
        <v>3000</v>
      </c>
      <c r="AP1783" s="88">
        <v>1</v>
      </c>
      <c r="AQ1783" s="88">
        <v>0</v>
      </c>
      <c r="AR1783" s="287" t="s">
        <v>477</v>
      </c>
      <c r="AS1783" s="288" t="s">
        <v>478</v>
      </c>
      <c r="AT1783" s="88" t="s">
        <v>216</v>
      </c>
      <c r="AU1783" s="89">
        <v>0</v>
      </c>
      <c r="AV1783" s="89">
        <v>0</v>
      </c>
      <c r="AW1783" s="89">
        <v>62001401</v>
      </c>
      <c r="AX1783" s="95" t="s">
        <v>162</v>
      </c>
      <c r="AY1783" s="93">
        <v>0</v>
      </c>
      <c r="AZ1783" s="94">
        <v>0</v>
      </c>
      <c r="BA1783" s="94">
        <v>0</v>
      </c>
      <c r="BB1783" s="103" t="s">
        <v>2161</v>
      </c>
      <c r="BC1783" s="88">
        <v>0</v>
      </c>
      <c r="BD1783" s="88">
        <v>0</v>
      </c>
      <c r="BE1783" s="92">
        <v>0</v>
      </c>
      <c r="BF1783" s="88">
        <v>0</v>
      </c>
      <c r="BG1783" s="88">
        <v>0</v>
      </c>
      <c r="BH1783" s="99">
        <v>0</v>
      </c>
      <c r="BI1783" s="88">
        <v>0</v>
      </c>
      <c r="BJ1783" s="97">
        <v>0</v>
      </c>
      <c r="BK1783" s="97">
        <v>0</v>
      </c>
      <c r="BL1783" s="97">
        <v>0</v>
      </c>
      <c r="BM1783" s="97">
        <v>0</v>
      </c>
      <c r="BN1783" s="97">
        <v>0</v>
      </c>
      <c r="BO1783" s="97">
        <v>0</v>
      </c>
      <c r="BP1783" s="8">
        <v>0</v>
      </c>
      <c r="BQ1783" s="43">
        <v>0</v>
      </c>
    </row>
    <row r="1784" spans="3:69" ht="20.100000000000001" customHeight="1">
      <c r="C1784" s="92">
        <v>79000015</v>
      </c>
      <c r="D1784" s="91" t="s">
        <v>523</v>
      </c>
      <c r="E1784" s="93">
        <v>2</v>
      </c>
      <c r="F1784" s="93">
        <v>61012301</v>
      </c>
      <c r="G1784" s="93">
        <v>0</v>
      </c>
      <c r="H1784" s="94">
        <v>0</v>
      </c>
      <c r="I1784" s="92">
        <v>1</v>
      </c>
      <c r="J1784" s="92">
        <v>0</v>
      </c>
      <c r="K1784" s="92">
        <v>0</v>
      </c>
      <c r="L1784" s="93">
        <v>0</v>
      </c>
      <c r="M1784" s="93">
        <v>0</v>
      </c>
      <c r="N1784" s="93">
        <v>2</v>
      </c>
      <c r="O1784" s="93">
        <v>2</v>
      </c>
      <c r="P1784" s="93">
        <v>0.8</v>
      </c>
      <c r="Q1784" s="93">
        <v>0</v>
      </c>
      <c r="R1784" s="97">
        <v>0</v>
      </c>
      <c r="S1784" s="93">
        <v>0</v>
      </c>
      <c r="T1784" s="93">
        <v>1</v>
      </c>
      <c r="U1784" s="93">
        <v>2</v>
      </c>
      <c r="V1784" s="93">
        <v>0</v>
      </c>
      <c r="W1784" s="93">
        <v>3</v>
      </c>
      <c r="X1784" s="93">
        <v>0</v>
      </c>
      <c r="Y1784" s="93">
        <v>1</v>
      </c>
      <c r="Z1784" s="93">
        <v>0</v>
      </c>
      <c r="AA1784" s="93">
        <v>0</v>
      </c>
      <c r="AB1784" s="93">
        <v>0</v>
      </c>
      <c r="AC1784" s="93">
        <v>1</v>
      </c>
      <c r="AD1784" s="93">
        <v>12</v>
      </c>
      <c r="AE1784" s="93">
        <v>1</v>
      </c>
      <c r="AF1784" s="93">
        <v>6</v>
      </c>
      <c r="AG1784" s="97">
        <v>0</v>
      </c>
      <c r="AH1784" s="97">
        <v>1</v>
      </c>
      <c r="AI1784" s="97">
        <v>0</v>
      </c>
      <c r="AJ1784" s="97">
        <v>3</v>
      </c>
      <c r="AK1784" s="93">
        <v>0</v>
      </c>
      <c r="AL1784" s="93">
        <v>1</v>
      </c>
      <c r="AM1784" s="93">
        <v>0</v>
      </c>
      <c r="AN1784" s="93">
        <v>1</v>
      </c>
      <c r="AO1784" s="93">
        <v>3000</v>
      </c>
      <c r="AP1784" s="93">
        <v>1</v>
      </c>
      <c r="AQ1784" s="93">
        <v>0</v>
      </c>
      <c r="AR1784" s="97">
        <v>0</v>
      </c>
      <c r="AS1784" s="291" t="s">
        <v>521</v>
      </c>
      <c r="AT1784" s="91" t="s">
        <v>400</v>
      </c>
      <c r="AU1784" s="93" t="s">
        <v>171</v>
      </c>
      <c r="AV1784" s="92">
        <v>10000011</v>
      </c>
      <c r="AW1784" s="92">
        <v>62001502</v>
      </c>
      <c r="AX1784" s="95" t="s">
        <v>162</v>
      </c>
      <c r="AY1784" s="93">
        <v>0</v>
      </c>
      <c r="AZ1784" s="94">
        <v>0</v>
      </c>
      <c r="BA1784" s="94">
        <v>0</v>
      </c>
      <c r="BB1784" s="104" t="s">
        <v>524</v>
      </c>
      <c r="BC1784" s="93">
        <v>0</v>
      </c>
      <c r="BD1784" s="93">
        <v>0</v>
      </c>
      <c r="BE1784" s="93">
        <v>0</v>
      </c>
      <c r="BF1784" s="93">
        <v>0</v>
      </c>
      <c r="BG1784" s="93">
        <v>0</v>
      </c>
      <c r="BH1784" s="93">
        <v>0</v>
      </c>
      <c r="BI1784" s="88">
        <v>0</v>
      </c>
      <c r="BJ1784" s="97">
        <v>0</v>
      </c>
      <c r="BK1784" s="97">
        <v>0</v>
      </c>
      <c r="BL1784" s="97">
        <v>0</v>
      </c>
      <c r="BM1784" s="97">
        <v>0</v>
      </c>
      <c r="BN1784" s="97">
        <v>0</v>
      </c>
      <c r="BO1784" s="97">
        <v>0</v>
      </c>
      <c r="BP1784" s="8">
        <v>0</v>
      </c>
      <c r="BQ1784" s="43">
        <v>0</v>
      </c>
    </row>
    <row r="1785" spans="3:69" ht="20.100000000000001" customHeight="1">
      <c r="C1785" s="92">
        <v>79000016</v>
      </c>
      <c r="D1785" s="96" t="s">
        <v>525</v>
      </c>
      <c r="E1785" s="88">
        <v>1</v>
      </c>
      <c r="F1785" s="88">
        <v>60010002</v>
      </c>
      <c r="G1785" s="88">
        <v>0</v>
      </c>
      <c r="H1785" s="89">
        <v>0</v>
      </c>
      <c r="I1785" s="88">
        <v>0</v>
      </c>
      <c r="J1785" s="88">
        <v>0</v>
      </c>
      <c r="K1785" s="89">
        <v>0</v>
      </c>
      <c r="L1785" s="89">
        <v>0</v>
      </c>
      <c r="M1785" s="88">
        <v>0</v>
      </c>
      <c r="N1785" s="93">
        <v>2</v>
      </c>
      <c r="O1785" s="93">
        <v>2</v>
      </c>
      <c r="P1785" s="88">
        <v>0.8</v>
      </c>
      <c r="Q1785" s="88">
        <v>0</v>
      </c>
      <c r="R1785" s="97">
        <v>0</v>
      </c>
      <c r="S1785" s="88">
        <v>0</v>
      </c>
      <c r="T1785" s="93">
        <v>1</v>
      </c>
      <c r="U1785" s="88">
        <v>2</v>
      </c>
      <c r="V1785" s="89">
        <v>0</v>
      </c>
      <c r="W1785" s="88">
        <v>3</v>
      </c>
      <c r="X1785" s="88">
        <v>0</v>
      </c>
      <c r="Y1785" s="88">
        <v>0</v>
      </c>
      <c r="Z1785" s="88">
        <v>0</v>
      </c>
      <c r="AA1785" s="89">
        <v>0</v>
      </c>
      <c r="AB1785" s="88">
        <v>0</v>
      </c>
      <c r="AC1785" s="88">
        <v>0</v>
      </c>
      <c r="AD1785" s="88">
        <v>8</v>
      </c>
      <c r="AE1785" s="88">
        <v>2</v>
      </c>
      <c r="AF1785" s="88" t="s">
        <v>659</v>
      </c>
      <c r="AG1785" s="98">
        <v>0</v>
      </c>
      <c r="AH1785" s="98">
        <v>2</v>
      </c>
      <c r="AI1785" s="97">
        <v>0</v>
      </c>
      <c r="AJ1785" s="88">
        <v>1.5</v>
      </c>
      <c r="AK1785" s="99">
        <v>0</v>
      </c>
      <c r="AL1785" s="88">
        <v>0</v>
      </c>
      <c r="AM1785" s="88">
        <v>0</v>
      </c>
      <c r="AN1785" s="88">
        <v>2.5</v>
      </c>
      <c r="AO1785" s="93">
        <v>8000</v>
      </c>
      <c r="AP1785" s="88">
        <v>1.5</v>
      </c>
      <c r="AQ1785" s="88">
        <v>10</v>
      </c>
      <c r="AR1785" s="97">
        <v>0</v>
      </c>
      <c r="AS1785" s="292" t="s">
        <v>521</v>
      </c>
      <c r="AT1785" s="95" t="s">
        <v>216</v>
      </c>
      <c r="AU1785" s="89">
        <v>0</v>
      </c>
      <c r="AV1785" s="89">
        <v>0</v>
      </c>
      <c r="AW1785" s="89">
        <v>62001503</v>
      </c>
      <c r="AX1785" s="95" t="s">
        <v>382</v>
      </c>
      <c r="AY1785" s="93" t="s">
        <v>526</v>
      </c>
      <c r="AZ1785" s="94">
        <v>0</v>
      </c>
      <c r="BA1785" s="94">
        <v>0</v>
      </c>
      <c r="BB1785" s="104" t="s">
        <v>527</v>
      </c>
      <c r="BC1785" s="88">
        <v>2</v>
      </c>
      <c r="BD1785" s="88">
        <v>0</v>
      </c>
      <c r="BE1785" s="92">
        <v>0</v>
      </c>
      <c r="BF1785" s="88">
        <v>1</v>
      </c>
      <c r="BG1785" s="88">
        <v>2</v>
      </c>
      <c r="BH1785" s="99">
        <v>0</v>
      </c>
      <c r="BI1785" s="88">
        <v>0</v>
      </c>
      <c r="BJ1785" s="97">
        <v>0</v>
      </c>
      <c r="BK1785" s="97">
        <v>0</v>
      </c>
      <c r="BL1785" s="97">
        <v>0</v>
      </c>
      <c r="BM1785" s="97">
        <v>0</v>
      </c>
      <c r="BN1785" s="97">
        <v>0</v>
      </c>
      <c r="BO1785" s="97">
        <v>0</v>
      </c>
      <c r="BP1785" s="8">
        <v>0</v>
      </c>
      <c r="BQ1785" s="43">
        <v>0</v>
      </c>
    </row>
    <row r="1786" spans="3:69" ht="19.5" customHeight="1">
      <c r="C1786" s="92">
        <v>79000017</v>
      </c>
      <c r="D1786" s="91" t="s">
        <v>813</v>
      </c>
      <c r="E1786" s="92">
        <v>1</v>
      </c>
      <c r="F1786" s="92">
        <v>80004009</v>
      </c>
      <c r="G1786" s="92">
        <v>0</v>
      </c>
      <c r="H1786" s="94">
        <v>0</v>
      </c>
      <c r="I1786" s="92">
        <v>1</v>
      </c>
      <c r="J1786" s="92">
        <v>0</v>
      </c>
      <c r="K1786" s="92">
        <v>0</v>
      </c>
      <c r="L1786" s="93">
        <v>0</v>
      </c>
      <c r="M1786" s="93">
        <v>0</v>
      </c>
      <c r="N1786" s="93">
        <v>2</v>
      </c>
      <c r="O1786" s="93">
        <v>16</v>
      </c>
      <c r="P1786" s="93">
        <v>5</v>
      </c>
      <c r="Q1786" s="93">
        <v>0</v>
      </c>
      <c r="R1786" s="97">
        <v>0</v>
      </c>
      <c r="S1786" s="93">
        <v>0</v>
      </c>
      <c r="T1786" s="93">
        <v>1</v>
      </c>
      <c r="U1786" s="93">
        <v>2</v>
      </c>
      <c r="V1786" s="93">
        <v>0</v>
      </c>
      <c r="W1786" s="93">
        <v>1</v>
      </c>
      <c r="X1786" s="93">
        <v>0</v>
      </c>
      <c r="Y1786" s="93">
        <v>0</v>
      </c>
      <c r="Z1786" s="93">
        <v>0</v>
      </c>
      <c r="AA1786" s="93">
        <v>0</v>
      </c>
      <c r="AB1786" s="93">
        <v>0</v>
      </c>
      <c r="AC1786" s="93">
        <v>1</v>
      </c>
      <c r="AD1786" s="93">
        <v>0</v>
      </c>
      <c r="AE1786" s="93">
        <v>1</v>
      </c>
      <c r="AF1786" s="93">
        <v>2</v>
      </c>
      <c r="AG1786" s="97">
        <v>0</v>
      </c>
      <c r="AH1786" s="97">
        <v>2</v>
      </c>
      <c r="AI1786" s="97">
        <v>0</v>
      </c>
      <c r="AJ1786" s="97">
        <v>2</v>
      </c>
      <c r="AK1786" s="93">
        <v>0</v>
      </c>
      <c r="AL1786" s="93">
        <v>0</v>
      </c>
      <c r="AM1786" s="93">
        <v>0</v>
      </c>
      <c r="AN1786" s="93">
        <v>2</v>
      </c>
      <c r="AO1786" s="93">
        <v>5000</v>
      </c>
      <c r="AP1786" s="93">
        <v>0</v>
      </c>
      <c r="AQ1786" s="93">
        <v>10</v>
      </c>
      <c r="AR1786" s="101">
        <v>0</v>
      </c>
      <c r="AS1786" s="291" t="s">
        <v>160</v>
      </c>
      <c r="AT1786" s="91" t="s">
        <v>161</v>
      </c>
      <c r="AU1786" s="93" t="s">
        <v>351</v>
      </c>
      <c r="AV1786" s="92">
        <v>10000007</v>
      </c>
      <c r="AW1786" s="289" t="s">
        <v>814</v>
      </c>
      <c r="AX1786" s="91" t="s">
        <v>382</v>
      </c>
      <c r="AY1786" s="93" t="s">
        <v>815</v>
      </c>
      <c r="AZ1786" s="94">
        <v>0</v>
      </c>
      <c r="BA1786" s="94">
        <v>1</v>
      </c>
      <c r="BB1786" s="104" t="s">
        <v>816</v>
      </c>
      <c r="BC1786" s="93">
        <v>0</v>
      </c>
      <c r="BD1786" s="93">
        <v>0</v>
      </c>
      <c r="BE1786" s="93">
        <v>0</v>
      </c>
      <c r="BF1786" s="93">
        <v>0</v>
      </c>
      <c r="BG1786" s="93">
        <v>0</v>
      </c>
      <c r="BH1786" s="93">
        <v>0</v>
      </c>
      <c r="BI1786" s="88">
        <v>0</v>
      </c>
      <c r="BJ1786" s="97">
        <v>0</v>
      </c>
      <c r="BK1786" s="97">
        <v>0</v>
      </c>
      <c r="BL1786" s="97">
        <v>0</v>
      </c>
      <c r="BM1786" s="97">
        <v>0</v>
      </c>
      <c r="BN1786" s="97">
        <v>0</v>
      </c>
      <c r="BO1786" s="97">
        <v>1</v>
      </c>
      <c r="BP1786" s="8">
        <v>0</v>
      </c>
      <c r="BQ1786" s="43">
        <v>0</v>
      </c>
    </row>
    <row r="1787" spans="3:69" ht="20.100000000000001" customHeight="1">
      <c r="C1787" s="92">
        <v>79000018</v>
      </c>
      <c r="D1787" s="91" t="s">
        <v>519</v>
      </c>
      <c r="E1787" s="93">
        <v>2</v>
      </c>
      <c r="F1787" s="93">
        <v>61012301</v>
      </c>
      <c r="G1787" s="93">
        <v>0</v>
      </c>
      <c r="H1787" s="94">
        <v>0</v>
      </c>
      <c r="I1787" s="92">
        <v>1</v>
      </c>
      <c r="J1787" s="92">
        <v>0</v>
      </c>
      <c r="K1787" s="92">
        <v>0</v>
      </c>
      <c r="L1787" s="93">
        <v>0</v>
      </c>
      <c r="M1787" s="93">
        <v>0</v>
      </c>
      <c r="N1787" s="93">
        <v>2</v>
      </c>
      <c r="O1787" s="93">
        <v>2</v>
      </c>
      <c r="P1787" s="93">
        <v>0.99</v>
      </c>
      <c r="Q1787" s="93">
        <v>0</v>
      </c>
      <c r="R1787" s="97">
        <v>0</v>
      </c>
      <c r="S1787" s="93">
        <v>0</v>
      </c>
      <c r="T1787" s="93">
        <v>1</v>
      </c>
      <c r="U1787" s="93">
        <v>2</v>
      </c>
      <c r="V1787" s="93">
        <v>0</v>
      </c>
      <c r="W1787" s="93">
        <v>2</v>
      </c>
      <c r="X1787" s="93">
        <v>150</v>
      </c>
      <c r="Y1787" s="93">
        <v>1</v>
      </c>
      <c r="Z1787" s="93">
        <v>0</v>
      </c>
      <c r="AA1787" s="93">
        <v>0</v>
      </c>
      <c r="AB1787" s="93">
        <v>0</v>
      </c>
      <c r="AC1787" s="93">
        <v>1</v>
      </c>
      <c r="AD1787" s="93">
        <v>10</v>
      </c>
      <c r="AE1787" s="93">
        <v>2</v>
      </c>
      <c r="AF1787" s="93" t="s">
        <v>169</v>
      </c>
      <c r="AG1787" s="97">
        <v>0</v>
      </c>
      <c r="AH1787" s="97">
        <v>2</v>
      </c>
      <c r="AI1787" s="97">
        <v>0</v>
      </c>
      <c r="AJ1787" s="97">
        <v>1.5</v>
      </c>
      <c r="AK1787" s="93">
        <v>0</v>
      </c>
      <c r="AL1787" s="93">
        <v>0</v>
      </c>
      <c r="AM1787" s="93">
        <v>0</v>
      </c>
      <c r="AN1787" s="93">
        <v>1.5</v>
      </c>
      <c r="AO1787" s="93">
        <v>1600</v>
      </c>
      <c r="AP1787" s="93">
        <v>1</v>
      </c>
      <c r="AQ1787" s="93">
        <v>15</v>
      </c>
      <c r="AR1787" s="290" t="s">
        <v>520</v>
      </c>
      <c r="AS1787" s="291" t="s">
        <v>521</v>
      </c>
      <c r="AT1787" s="91" t="s">
        <v>199</v>
      </c>
      <c r="AU1787" s="93" t="s">
        <v>171</v>
      </c>
      <c r="AV1787" s="92">
        <v>10000011</v>
      </c>
      <c r="AW1787" s="92">
        <v>62001501</v>
      </c>
      <c r="AX1787" s="91" t="s">
        <v>172</v>
      </c>
      <c r="AY1787" s="93">
        <v>0</v>
      </c>
      <c r="AZ1787" s="94">
        <v>0</v>
      </c>
      <c r="BA1787" s="94">
        <v>0</v>
      </c>
      <c r="BB1787" s="104" t="s">
        <v>522</v>
      </c>
      <c r="BC1787" s="93">
        <v>0</v>
      </c>
      <c r="BD1787" s="93">
        <v>0</v>
      </c>
      <c r="BE1787" s="93">
        <v>0</v>
      </c>
      <c r="BF1787" s="93">
        <v>0</v>
      </c>
      <c r="BG1787" s="93">
        <v>0</v>
      </c>
      <c r="BH1787" s="93">
        <v>0</v>
      </c>
      <c r="BI1787" s="88">
        <v>0</v>
      </c>
      <c r="BJ1787" s="97">
        <v>0</v>
      </c>
      <c r="BK1787" s="97">
        <v>0</v>
      </c>
      <c r="BL1787" s="97">
        <v>0</v>
      </c>
      <c r="BM1787" s="97">
        <v>0</v>
      </c>
      <c r="BN1787" s="97">
        <v>0</v>
      </c>
      <c r="BO1787" s="97">
        <v>0</v>
      </c>
      <c r="BP1787" s="8">
        <v>0</v>
      </c>
      <c r="BQ1787" s="43">
        <v>0</v>
      </c>
    </row>
    <row r="1788" spans="3:69" ht="20.100000000000001" customHeight="1">
      <c r="C1788" s="92">
        <v>79000019</v>
      </c>
      <c r="D1788" s="91" t="s">
        <v>2888</v>
      </c>
      <c r="E1788" s="93">
        <v>1</v>
      </c>
      <c r="F1788" s="93">
        <v>61012201</v>
      </c>
      <c r="G1788" s="93">
        <v>0</v>
      </c>
      <c r="H1788" s="94">
        <v>0</v>
      </c>
      <c r="I1788" s="92">
        <v>1</v>
      </c>
      <c r="J1788" s="93">
        <v>0</v>
      </c>
      <c r="K1788" s="93">
        <v>0</v>
      </c>
      <c r="L1788" s="93">
        <v>0</v>
      </c>
      <c r="M1788" s="93">
        <v>0</v>
      </c>
      <c r="N1788" s="93">
        <v>2</v>
      </c>
      <c r="O1788" s="93">
        <v>2</v>
      </c>
      <c r="P1788" s="93">
        <v>0.99</v>
      </c>
      <c r="Q1788" s="93">
        <v>0</v>
      </c>
      <c r="R1788" s="97">
        <v>0</v>
      </c>
      <c r="S1788" s="93">
        <v>0</v>
      </c>
      <c r="T1788" s="93">
        <v>1</v>
      </c>
      <c r="U1788" s="93">
        <v>2</v>
      </c>
      <c r="V1788" s="93">
        <v>0</v>
      </c>
      <c r="W1788" s="93">
        <v>0</v>
      </c>
      <c r="X1788" s="93">
        <v>0</v>
      </c>
      <c r="Y1788" s="93">
        <v>1</v>
      </c>
      <c r="Z1788" s="93">
        <v>0</v>
      </c>
      <c r="AA1788" s="93">
        <v>0</v>
      </c>
      <c r="AB1788" s="93">
        <v>0</v>
      </c>
      <c r="AC1788" s="93">
        <v>1</v>
      </c>
      <c r="AD1788" s="93">
        <v>8</v>
      </c>
      <c r="AE1788" s="93">
        <v>1</v>
      </c>
      <c r="AF1788" s="93">
        <v>1</v>
      </c>
      <c r="AG1788" s="97">
        <v>0</v>
      </c>
      <c r="AH1788" s="97">
        <v>1</v>
      </c>
      <c r="AI1788" s="97">
        <v>0</v>
      </c>
      <c r="AJ1788" s="97">
        <v>1.5</v>
      </c>
      <c r="AK1788" s="93">
        <v>0</v>
      </c>
      <c r="AL1788" s="93">
        <v>0</v>
      </c>
      <c r="AM1788" s="93">
        <v>0</v>
      </c>
      <c r="AN1788" s="93">
        <v>0</v>
      </c>
      <c r="AO1788" s="93">
        <v>300</v>
      </c>
      <c r="AP1788" s="93">
        <v>0</v>
      </c>
      <c r="AQ1788" s="93">
        <v>0</v>
      </c>
      <c r="AR1788" s="287" t="s">
        <v>802</v>
      </c>
      <c r="AS1788" s="93">
        <v>0</v>
      </c>
      <c r="AT1788" s="91" t="s">
        <v>161</v>
      </c>
      <c r="AU1788" s="93" t="s">
        <v>351</v>
      </c>
      <c r="AV1788" s="92">
        <v>0</v>
      </c>
      <c r="AW1788" s="92">
        <v>0</v>
      </c>
      <c r="AX1788" s="91" t="s">
        <v>500</v>
      </c>
      <c r="AY1788" s="93">
        <v>0</v>
      </c>
      <c r="AZ1788" s="94">
        <v>0</v>
      </c>
      <c r="BA1788" s="94">
        <v>0</v>
      </c>
      <c r="BB1788" s="121" t="s">
        <v>806</v>
      </c>
      <c r="BC1788" s="93">
        <v>0</v>
      </c>
      <c r="BD1788" s="93">
        <v>0</v>
      </c>
      <c r="BE1788" s="93">
        <v>0</v>
      </c>
      <c r="BF1788" s="93">
        <v>0</v>
      </c>
      <c r="BG1788" s="93">
        <v>0</v>
      </c>
      <c r="BH1788" s="93">
        <v>0</v>
      </c>
      <c r="BI1788" s="88">
        <v>0</v>
      </c>
      <c r="BJ1788" s="97">
        <v>0</v>
      </c>
      <c r="BK1788" s="97">
        <v>0</v>
      </c>
      <c r="BL1788" s="97">
        <v>0</v>
      </c>
      <c r="BM1788" s="97">
        <v>0</v>
      </c>
      <c r="BN1788" s="97">
        <v>0</v>
      </c>
      <c r="BO1788" s="97">
        <v>1</v>
      </c>
      <c r="BP1788" s="8">
        <v>0</v>
      </c>
      <c r="BQ1788" s="43">
        <v>0</v>
      </c>
    </row>
    <row r="1789" spans="3:69" ht="20.100000000000001" customHeight="1">
      <c r="C1789" s="92">
        <v>79000020</v>
      </c>
      <c r="D1789" s="95" t="s">
        <v>374</v>
      </c>
      <c r="E1789" s="92">
        <v>1</v>
      </c>
      <c r="F1789" s="92">
        <v>60010300</v>
      </c>
      <c r="G1789" s="92">
        <v>0</v>
      </c>
      <c r="H1789" s="94">
        <v>0</v>
      </c>
      <c r="I1789" s="92">
        <v>1</v>
      </c>
      <c r="J1789" s="92">
        <v>0</v>
      </c>
      <c r="K1789" s="92">
        <v>0</v>
      </c>
      <c r="L1789" s="92">
        <v>0</v>
      </c>
      <c r="M1789" s="92">
        <v>0</v>
      </c>
      <c r="N1789" s="93">
        <v>2</v>
      </c>
      <c r="O1789" s="92">
        <v>2</v>
      </c>
      <c r="P1789" s="92">
        <v>0.6</v>
      </c>
      <c r="Q1789" s="92">
        <v>0</v>
      </c>
      <c r="R1789" s="97">
        <v>0</v>
      </c>
      <c r="S1789" s="94">
        <v>0</v>
      </c>
      <c r="T1789" s="93">
        <v>1</v>
      </c>
      <c r="U1789" s="92">
        <v>2</v>
      </c>
      <c r="V1789" s="92">
        <v>0</v>
      </c>
      <c r="W1789" s="92">
        <v>0.5</v>
      </c>
      <c r="X1789" s="92">
        <v>0</v>
      </c>
      <c r="Y1789" s="92">
        <v>0</v>
      </c>
      <c r="Z1789" s="92">
        <v>0</v>
      </c>
      <c r="AA1789" s="92">
        <v>0</v>
      </c>
      <c r="AB1789" s="92">
        <v>0</v>
      </c>
      <c r="AC1789" s="92">
        <v>0</v>
      </c>
      <c r="AD1789" s="92">
        <v>12</v>
      </c>
      <c r="AE1789" s="92">
        <v>1</v>
      </c>
      <c r="AF1789" s="92">
        <v>3</v>
      </c>
      <c r="AG1789" s="97">
        <v>1</v>
      </c>
      <c r="AH1789" s="97">
        <v>0</v>
      </c>
      <c r="AI1789" s="97">
        <v>0</v>
      </c>
      <c r="AJ1789" s="97">
        <v>1.5</v>
      </c>
      <c r="AK1789" s="92">
        <v>0</v>
      </c>
      <c r="AL1789" s="92">
        <v>0</v>
      </c>
      <c r="AM1789" s="92">
        <v>0</v>
      </c>
      <c r="AN1789" s="92">
        <v>1</v>
      </c>
      <c r="AO1789" s="92">
        <v>360000</v>
      </c>
      <c r="AP1789" s="92">
        <v>0.5</v>
      </c>
      <c r="AQ1789" s="92">
        <v>0</v>
      </c>
      <c r="AR1789" s="97">
        <v>0</v>
      </c>
      <c r="AS1789" s="92" t="s">
        <v>375</v>
      </c>
      <c r="AT1789" s="95" t="s">
        <v>161</v>
      </c>
      <c r="AU1789" s="92" t="s">
        <v>358</v>
      </c>
      <c r="AV1789" s="92">
        <v>10002001</v>
      </c>
      <c r="AW1789" s="92">
        <v>70106001</v>
      </c>
      <c r="AX1789" s="95" t="s">
        <v>232</v>
      </c>
      <c r="AY1789" s="95" t="s">
        <v>376</v>
      </c>
      <c r="AZ1789" s="94">
        <v>0</v>
      </c>
      <c r="BA1789" s="94">
        <v>0</v>
      </c>
      <c r="BB1789" s="105" t="s">
        <v>377</v>
      </c>
      <c r="BC1789" s="92">
        <v>0</v>
      </c>
      <c r="BD1789" s="93">
        <v>0</v>
      </c>
      <c r="BE1789" s="92">
        <v>0</v>
      </c>
      <c r="BF1789" s="92">
        <v>0</v>
      </c>
      <c r="BG1789" s="92">
        <v>0</v>
      </c>
      <c r="BH1789" s="92">
        <v>0</v>
      </c>
      <c r="BI1789" s="88">
        <v>0</v>
      </c>
      <c r="BJ1789" s="97">
        <v>0</v>
      </c>
      <c r="BK1789" s="97">
        <v>0</v>
      </c>
      <c r="BL1789" s="97">
        <v>0</v>
      </c>
      <c r="BM1789" s="97">
        <v>0</v>
      </c>
      <c r="BN1789" s="97">
        <v>0</v>
      </c>
      <c r="BO1789" s="97">
        <v>0</v>
      </c>
      <c r="BP1789" s="8">
        <v>0</v>
      </c>
      <c r="BQ1789" s="43">
        <v>0</v>
      </c>
    </row>
    <row r="1790" spans="3:69" ht="20.100000000000001" customHeight="1">
      <c r="C1790" s="16">
        <v>79001001</v>
      </c>
      <c r="D1790" s="14" t="s">
        <v>828</v>
      </c>
      <c r="E1790" s="16">
        <v>1</v>
      </c>
      <c r="F1790" s="13">
        <v>60010100</v>
      </c>
      <c r="G1790" s="16">
        <v>0</v>
      </c>
      <c r="H1790" s="15">
        <v>0</v>
      </c>
      <c r="I1790" s="16">
        <v>1</v>
      </c>
      <c r="J1790" s="16">
        <v>0</v>
      </c>
      <c r="K1790" s="16">
        <v>0</v>
      </c>
      <c r="L1790" s="13">
        <v>0</v>
      </c>
      <c r="M1790" s="13">
        <v>0</v>
      </c>
      <c r="N1790" s="55">
        <v>2</v>
      </c>
      <c r="O1790" s="13">
        <v>1</v>
      </c>
      <c r="P1790" s="13">
        <v>1</v>
      </c>
      <c r="Q1790" s="13">
        <v>0</v>
      </c>
      <c r="R1790" s="8">
        <v>0</v>
      </c>
      <c r="S1790" s="13">
        <v>0</v>
      </c>
      <c r="T1790" s="13">
        <v>1</v>
      </c>
      <c r="U1790" s="13">
        <v>2</v>
      </c>
      <c r="V1790" s="13">
        <v>0</v>
      </c>
      <c r="W1790" s="13">
        <v>2</v>
      </c>
      <c r="X1790" s="13">
        <v>0</v>
      </c>
      <c r="Y1790" s="13">
        <v>1</v>
      </c>
      <c r="Z1790" s="13">
        <v>0</v>
      </c>
      <c r="AA1790" s="13">
        <v>0</v>
      </c>
      <c r="AB1790" s="13">
        <v>0</v>
      </c>
      <c r="AC1790" s="13">
        <v>0</v>
      </c>
      <c r="AD1790" s="13">
        <v>3</v>
      </c>
      <c r="AE1790" s="13">
        <v>2</v>
      </c>
      <c r="AF1790" s="13" t="s">
        <v>169</v>
      </c>
      <c r="AG1790" s="8">
        <v>0</v>
      </c>
      <c r="AH1790" s="8">
        <v>2</v>
      </c>
      <c r="AI1790" s="8">
        <v>0</v>
      </c>
      <c r="AJ1790" s="8">
        <v>1.5</v>
      </c>
      <c r="AK1790" s="13">
        <v>0</v>
      </c>
      <c r="AL1790" s="13">
        <v>0</v>
      </c>
      <c r="AM1790" s="13">
        <v>0</v>
      </c>
      <c r="AN1790" s="13">
        <v>1.5</v>
      </c>
      <c r="AO1790" s="13">
        <v>10000</v>
      </c>
      <c r="AP1790" s="13">
        <v>1</v>
      </c>
      <c r="AQ1790" s="13">
        <v>5</v>
      </c>
      <c r="AR1790" s="8">
        <v>0</v>
      </c>
      <c r="AS1790" s="13" t="s">
        <v>160</v>
      </c>
      <c r="AT1790" s="17" t="s">
        <v>400</v>
      </c>
      <c r="AU1790" s="13" t="s">
        <v>351</v>
      </c>
      <c r="AV1790" s="16">
        <v>10000007</v>
      </c>
      <c r="AW1790" s="16">
        <v>70302003</v>
      </c>
      <c r="AX1790" s="17" t="s">
        <v>382</v>
      </c>
      <c r="AY1790" s="15">
        <v>0</v>
      </c>
      <c r="AZ1790" s="15">
        <v>0</v>
      </c>
      <c r="BA1790" s="15">
        <v>0</v>
      </c>
      <c r="BB1790" s="36" t="s">
        <v>703</v>
      </c>
      <c r="BC1790" s="13">
        <v>1</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6">
        <v>79002001</v>
      </c>
      <c r="D1791" s="14" t="s">
        <v>693</v>
      </c>
      <c r="E1791" s="16">
        <v>1</v>
      </c>
      <c r="F1791" s="13">
        <v>60010100</v>
      </c>
      <c r="G1791" s="16">
        <v>0</v>
      </c>
      <c r="H1791" s="15">
        <v>0</v>
      </c>
      <c r="I1791" s="16">
        <v>1</v>
      </c>
      <c r="J1791" s="16">
        <v>0</v>
      </c>
      <c r="K1791" s="16">
        <v>0</v>
      </c>
      <c r="L1791" s="13">
        <v>0</v>
      </c>
      <c r="M1791" s="13">
        <v>0</v>
      </c>
      <c r="N1791" s="55">
        <v>2</v>
      </c>
      <c r="O1791" s="13">
        <v>2</v>
      </c>
      <c r="P1791" s="13">
        <v>0.9</v>
      </c>
      <c r="Q1791" s="13">
        <v>0</v>
      </c>
      <c r="R1791" s="8">
        <v>101</v>
      </c>
      <c r="S1791" s="13">
        <v>0</v>
      </c>
      <c r="T1791" s="13">
        <v>1</v>
      </c>
      <c r="U1791" s="13">
        <v>2</v>
      </c>
      <c r="V1791" s="13">
        <v>0</v>
      </c>
      <c r="W1791" s="13">
        <v>3</v>
      </c>
      <c r="X1791" s="13">
        <v>0</v>
      </c>
      <c r="Y1791" s="13">
        <v>1</v>
      </c>
      <c r="Z1791" s="13">
        <v>0</v>
      </c>
      <c r="AA1791" s="13">
        <v>0</v>
      </c>
      <c r="AB1791" s="13">
        <v>0</v>
      </c>
      <c r="AC1791" s="13">
        <v>0</v>
      </c>
      <c r="AD1791" s="13">
        <v>10</v>
      </c>
      <c r="AE1791" s="13">
        <v>1</v>
      </c>
      <c r="AF1791" s="13" t="s">
        <v>394</v>
      </c>
      <c r="AG1791" s="8">
        <v>1</v>
      </c>
      <c r="AH1791" s="8">
        <v>1</v>
      </c>
      <c r="AI1791" s="8">
        <v>0</v>
      </c>
      <c r="AJ1791" s="8">
        <v>3</v>
      </c>
      <c r="AK1791" s="13">
        <v>0</v>
      </c>
      <c r="AL1791" s="13">
        <v>0</v>
      </c>
      <c r="AM1791" s="13">
        <v>0</v>
      </c>
      <c r="AN1791" s="13">
        <v>3</v>
      </c>
      <c r="AO1791" s="13">
        <v>5000</v>
      </c>
      <c r="AP1791" s="13">
        <v>2.5</v>
      </c>
      <c r="AQ1791" s="13">
        <v>0</v>
      </c>
      <c r="AR1791" s="8">
        <v>0</v>
      </c>
      <c r="AS1791" s="13" t="s">
        <v>428</v>
      </c>
      <c r="AT1791" s="17" t="s">
        <v>199</v>
      </c>
      <c r="AU1791" s="13" t="s">
        <v>351</v>
      </c>
      <c r="AV1791" s="16">
        <v>10000007</v>
      </c>
      <c r="AW1791" s="16">
        <v>70403003</v>
      </c>
      <c r="AX1791" s="14" t="s">
        <v>162</v>
      </c>
      <c r="AY1791" s="13">
        <v>0</v>
      </c>
      <c r="AZ1791" s="15">
        <v>0</v>
      </c>
      <c r="BA1791" s="15">
        <v>0</v>
      </c>
      <c r="BB1791" s="36" t="s">
        <v>2083</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16">
        <v>79003001</v>
      </c>
      <c r="D1792" s="14" t="s">
        <v>432</v>
      </c>
      <c r="E1792" s="13">
        <v>1</v>
      </c>
      <c r="F1792" s="13">
        <v>60010100</v>
      </c>
      <c r="G1792" s="16">
        <v>0</v>
      </c>
      <c r="H1792" s="15">
        <v>0</v>
      </c>
      <c r="I1792" s="16">
        <v>1</v>
      </c>
      <c r="J1792" s="16">
        <v>0</v>
      </c>
      <c r="K1792" s="16">
        <v>0</v>
      </c>
      <c r="L1792" s="13">
        <v>0</v>
      </c>
      <c r="M1792" s="13">
        <v>0</v>
      </c>
      <c r="N1792" s="13">
        <v>2</v>
      </c>
      <c r="O1792" s="13">
        <v>1</v>
      </c>
      <c r="P1792" s="13">
        <v>0.5</v>
      </c>
      <c r="Q1792" s="13">
        <v>0</v>
      </c>
      <c r="R1792" s="8">
        <v>0</v>
      </c>
      <c r="S1792" s="13">
        <v>0</v>
      </c>
      <c r="T1792" s="13">
        <v>1</v>
      </c>
      <c r="U1792" s="13">
        <v>2</v>
      </c>
      <c r="V1792" s="13">
        <v>0</v>
      </c>
      <c r="W1792" s="13">
        <v>3</v>
      </c>
      <c r="X1792" s="13">
        <v>0</v>
      </c>
      <c r="Y1792" s="13">
        <v>0</v>
      </c>
      <c r="Z1792" s="13">
        <v>0</v>
      </c>
      <c r="AA1792" s="13">
        <v>0</v>
      </c>
      <c r="AB1792" s="13">
        <v>0</v>
      </c>
      <c r="AC1792" s="13">
        <v>0</v>
      </c>
      <c r="AD1792" s="13">
        <v>10</v>
      </c>
      <c r="AE1792" s="13">
        <v>1</v>
      </c>
      <c r="AF1792" s="13">
        <v>3</v>
      </c>
      <c r="AG1792" s="8">
        <v>6</v>
      </c>
      <c r="AH1792" s="8">
        <v>1</v>
      </c>
      <c r="AI1792" s="8">
        <v>0</v>
      </c>
      <c r="AJ1792" s="8">
        <v>1.5</v>
      </c>
      <c r="AK1792" s="13">
        <v>0</v>
      </c>
      <c r="AL1792" s="13">
        <v>0</v>
      </c>
      <c r="AM1792" s="13">
        <v>0</v>
      </c>
      <c r="AN1792" s="13">
        <v>3</v>
      </c>
      <c r="AO1792" s="13">
        <v>5000</v>
      </c>
      <c r="AP1792" s="13">
        <v>3</v>
      </c>
      <c r="AQ1792" s="13">
        <v>0</v>
      </c>
      <c r="AR1792" s="8">
        <v>0</v>
      </c>
      <c r="AS1792" s="13" t="s">
        <v>160</v>
      </c>
      <c r="AT1792" s="17" t="s">
        <v>199</v>
      </c>
      <c r="AU1792" s="13" t="s">
        <v>351</v>
      </c>
      <c r="AV1792" s="16">
        <v>10000007</v>
      </c>
      <c r="AW1792" s="16">
        <v>70103003</v>
      </c>
      <c r="AX1792" s="14" t="s">
        <v>162</v>
      </c>
      <c r="AY1792" s="13" t="s">
        <v>2137</v>
      </c>
      <c r="AZ1792" s="15">
        <v>0</v>
      </c>
      <c r="BA1792" s="15">
        <v>0</v>
      </c>
      <c r="BB1792" s="36" t="s">
        <v>434</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19.5" customHeight="1">
      <c r="C1793" s="16">
        <v>79003002</v>
      </c>
      <c r="D1793" s="14" t="s">
        <v>712</v>
      </c>
      <c r="E1793" s="16">
        <v>1</v>
      </c>
      <c r="F1793" s="13">
        <v>60010100</v>
      </c>
      <c r="G1793" s="16">
        <v>0</v>
      </c>
      <c r="H1793" s="15">
        <v>0</v>
      </c>
      <c r="I1793" s="16">
        <v>1</v>
      </c>
      <c r="J1793" s="16">
        <v>0</v>
      </c>
      <c r="K1793" s="16">
        <v>0</v>
      </c>
      <c r="L1793" s="13">
        <v>0</v>
      </c>
      <c r="M1793" s="13">
        <v>0</v>
      </c>
      <c r="N1793" s="55">
        <v>2</v>
      </c>
      <c r="O1793" s="13">
        <v>1</v>
      </c>
      <c r="P1793" s="13">
        <v>0.25</v>
      </c>
      <c r="Q1793" s="13">
        <v>0</v>
      </c>
      <c r="R1793" s="8">
        <v>101</v>
      </c>
      <c r="S1793" s="13">
        <v>0</v>
      </c>
      <c r="T1793" s="13">
        <v>1</v>
      </c>
      <c r="U1793" s="13">
        <v>2</v>
      </c>
      <c r="V1793" s="13">
        <v>0</v>
      </c>
      <c r="W1793" s="13">
        <v>1.5</v>
      </c>
      <c r="X1793" s="13">
        <v>0</v>
      </c>
      <c r="Y1793" s="13">
        <v>1</v>
      </c>
      <c r="Z1793" s="13">
        <v>0</v>
      </c>
      <c r="AA1793" s="13">
        <v>0</v>
      </c>
      <c r="AB1793" s="13">
        <v>0</v>
      </c>
      <c r="AC1793" s="13">
        <v>0</v>
      </c>
      <c r="AD1793" s="13">
        <v>15</v>
      </c>
      <c r="AE1793" s="13">
        <v>1</v>
      </c>
      <c r="AF1793" s="13" t="s">
        <v>554</v>
      </c>
      <c r="AG1793" s="8">
        <v>0</v>
      </c>
      <c r="AH1793" s="8">
        <v>0</v>
      </c>
      <c r="AI1793" s="8">
        <v>0</v>
      </c>
      <c r="AJ1793" s="8">
        <v>0</v>
      </c>
      <c r="AK1793" s="13">
        <v>0</v>
      </c>
      <c r="AL1793" s="13">
        <v>0</v>
      </c>
      <c r="AM1793" s="13">
        <v>0</v>
      </c>
      <c r="AN1793" s="13">
        <v>0.5</v>
      </c>
      <c r="AO1793" s="13">
        <v>100000</v>
      </c>
      <c r="AP1793" s="13">
        <v>0.5</v>
      </c>
      <c r="AQ1793" s="13">
        <v>0</v>
      </c>
      <c r="AR1793" s="8">
        <v>0</v>
      </c>
      <c r="AS1793" s="293" t="s">
        <v>649</v>
      </c>
      <c r="AT1793" s="17" t="s">
        <v>216</v>
      </c>
      <c r="AU1793" s="13" t="s">
        <v>351</v>
      </c>
      <c r="AV1793" s="16">
        <v>10000007</v>
      </c>
      <c r="AW1793" s="16">
        <v>70202004</v>
      </c>
      <c r="AX1793" s="17" t="s">
        <v>232</v>
      </c>
      <c r="AY1793" s="17" t="s">
        <v>262</v>
      </c>
      <c r="AZ1793" s="15">
        <v>0</v>
      </c>
      <c r="BA1793" s="15">
        <v>0</v>
      </c>
      <c r="BB1793" s="36" t="s">
        <v>2135</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80000001</v>
      </c>
      <c r="D1794" s="14" t="s">
        <v>2162</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2163</v>
      </c>
      <c r="AZ1794" s="15">
        <v>0</v>
      </c>
      <c r="BA1794" s="15">
        <v>0</v>
      </c>
      <c r="BB1794" s="36" t="s">
        <v>2164</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80000002</v>
      </c>
      <c r="D1795" s="14" t="s">
        <v>2165</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2163</v>
      </c>
      <c r="AZ1795" s="15">
        <v>0</v>
      </c>
      <c r="BA1795" s="15">
        <v>0</v>
      </c>
      <c r="BB1795" s="36" t="s">
        <v>354</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80000003</v>
      </c>
      <c r="D1796" s="14" t="s">
        <v>2166</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2163</v>
      </c>
      <c r="AZ1796" s="15">
        <v>0</v>
      </c>
      <c r="BA1796" s="15">
        <v>0</v>
      </c>
      <c r="BB1796" s="36" t="s">
        <v>2167</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80000004</v>
      </c>
      <c r="D1797" s="14" t="s">
        <v>2168</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2163</v>
      </c>
      <c r="AZ1797" s="15">
        <v>0</v>
      </c>
      <c r="BA1797" s="15">
        <v>0</v>
      </c>
      <c r="BB1797" s="36" t="s">
        <v>2169</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80000005</v>
      </c>
      <c r="D1798" s="14" t="s">
        <v>2170</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2163</v>
      </c>
      <c r="AZ1798" s="15">
        <v>0</v>
      </c>
      <c r="BA1798" s="15">
        <v>0</v>
      </c>
      <c r="BB1798" s="36" t="s">
        <v>2171</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80000006</v>
      </c>
      <c r="D1799" s="14" t="s">
        <v>2172</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2163</v>
      </c>
      <c r="AZ1799" s="15">
        <v>0</v>
      </c>
      <c r="BA1799" s="15">
        <v>0</v>
      </c>
      <c r="BB1799" s="36" t="s">
        <v>2173</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80000007</v>
      </c>
      <c r="D1800" s="14" t="s">
        <v>2174</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2163</v>
      </c>
      <c r="AZ1800" s="15">
        <v>0</v>
      </c>
      <c r="BA1800" s="15">
        <v>0</v>
      </c>
      <c r="BB1800" s="36" t="s">
        <v>2175</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80000008</v>
      </c>
      <c r="D1801" s="14" t="s">
        <v>2176</v>
      </c>
      <c r="E1801" s="13">
        <v>1</v>
      </c>
      <c r="F1801" s="13">
        <v>80000001</v>
      </c>
      <c r="G1801" s="16">
        <v>0</v>
      </c>
      <c r="H1801" s="15">
        <v>0</v>
      </c>
      <c r="I1801" s="16">
        <v>1</v>
      </c>
      <c r="J1801" s="16">
        <v>0</v>
      </c>
      <c r="K1801" s="16">
        <v>0</v>
      </c>
      <c r="L1801" s="13">
        <v>0</v>
      </c>
      <c r="M1801" s="13">
        <v>0</v>
      </c>
      <c r="N1801" s="13">
        <v>1</v>
      </c>
      <c r="O1801" s="13">
        <v>0</v>
      </c>
      <c r="P1801" s="13">
        <v>0</v>
      </c>
      <c r="Q1801" s="13">
        <v>0</v>
      </c>
      <c r="R1801" s="8">
        <v>0</v>
      </c>
      <c r="S1801" s="13">
        <v>0</v>
      </c>
      <c r="T1801" s="13">
        <v>1</v>
      </c>
      <c r="U1801" s="13">
        <v>2</v>
      </c>
      <c r="V1801" s="13">
        <v>0</v>
      </c>
      <c r="W1801" s="13">
        <v>1.2</v>
      </c>
      <c r="X1801" s="13">
        <v>100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2163</v>
      </c>
      <c r="AZ1801" s="15">
        <v>0</v>
      </c>
      <c r="BA1801" s="15">
        <v>0</v>
      </c>
      <c r="BB1801" s="36" t="s">
        <v>904</v>
      </c>
      <c r="BC1801" s="13">
        <v>0</v>
      </c>
      <c r="BD1801" s="13">
        <v>0</v>
      </c>
      <c r="BE1801" s="13">
        <v>0</v>
      </c>
      <c r="BF1801" s="13">
        <v>0</v>
      </c>
      <c r="BG1801" s="13">
        <v>0</v>
      </c>
      <c r="BH1801" s="13">
        <v>0</v>
      </c>
      <c r="BI1801" s="11">
        <v>0</v>
      </c>
      <c r="BJ1801" s="8">
        <v>0</v>
      </c>
      <c r="BK1801" s="8">
        <v>0</v>
      </c>
      <c r="BL1801" s="8">
        <v>0</v>
      </c>
      <c r="BM1801" s="8">
        <v>0</v>
      </c>
      <c r="BN1801" s="8">
        <v>0</v>
      </c>
      <c r="BO1801" s="8">
        <v>0</v>
      </c>
      <c r="BP1801" s="8">
        <v>0</v>
      </c>
      <c r="BQ1801" s="43">
        <v>0</v>
      </c>
    </row>
    <row r="1802" spans="3:69" ht="20.100000000000001" customHeight="1">
      <c r="C1802" s="16">
        <v>80001001</v>
      </c>
      <c r="D1802" s="14" t="s">
        <v>2177</v>
      </c>
      <c r="E1802" s="13">
        <v>1</v>
      </c>
      <c r="F1802" s="13">
        <v>80001001</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2178</v>
      </c>
      <c r="AZ1802" s="15">
        <v>0</v>
      </c>
      <c r="BA1802" s="15">
        <v>0</v>
      </c>
      <c r="BB1802" s="36" t="s">
        <v>2179</v>
      </c>
      <c r="BC1802" s="13">
        <v>0</v>
      </c>
      <c r="BD1802" s="13">
        <v>0</v>
      </c>
      <c r="BE1802" s="13"/>
      <c r="BF1802" s="13"/>
      <c r="BG1802" s="13"/>
      <c r="BH1802" s="13">
        <v>80002001</v>
      </c>
      <c r="BI1802" s="11">
        <v>0</v>
      </c>
      <c r="BJ1802" s="8">
        <v>0</v>
      </c>
      <c r="BK1802" s="8">
        <v>0</v>
      </c>
      <c r="BL1802" s="8">
        <v>0</v>
      </c>
      <c r="BM1802" s="8">
        <v>0</v>
      </c>
      <c r="BN1802" s="8">
        <v>0</v>
      </c>
      <c r="BO1802" s="8">
        <v>0</v>
      </c>
      <c r="BP1802" s="8">
        <v>0</v>
      </c>
      <c r="BQ1802" s="43">
        <v>0</v>
      </c>
    </row>
    <row r="1803" spans="3:69" ht="20.100000000000001" customHeight="1">
      <c r="C1803" s="16">
        <v>80001002</v>
      </c>
      <c r="D1803" s="14" t="s">
        <v>2180</v>
      </c>
      <c r="E1803" s="13">
        <v>1</v>
      </c>
      <c r="F1803" s="13">
        <v>80001002</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2181</v>
      </c>
      <c r="AZ1803" s="15">
        <v>0</v>
      </c>
      <c r="BA1803" s="15">
        <v>0</v>
      </c>
      <c r="BB1803" s="36" t="s">
        <v>2182</v>
      </c>
      <c r="BC1803" s="13"/>
      <c r="BD1803" s="13">
        <v>0</v>
      </c>
      <c r="BE1803" s="13"/>
      <c r="BF1803" s="13"/>
      <c r="BG1803" s="13"/>
      <c r="BH1803" s="13">
        <v>80002002</v>
      </c>
      <c r="BI1803" s="13">
        <v>0</v>
      </c>
      <c r="BJ1803" s="8">
        <v>0</v>
      </c>
      <c r="BK1803" s="8">
        <v>0</v>
      </c>
      <c r="BL1803" s="8">
        <v>0</v>
      </c>
      <c r="BM1803" s="8">
        <v>0</v>
      </c>
      <c r="BN1803" s="8">
        <v>0</v>
      </c>
      <c r="BO1803" s="8">
        <v>0</v>
      </c>
      <c r="BP1803" s="8">
        <v>0</v>
      </c>
      <c r="BQ1803" s="43">
        <v>0</v>
      </c>
    </row>
    <row r="1804" spans="3:69" ht="20.100000000000001" customHeight="1">
      <c r="C1804" s="16">
        <v>80001003</v>
      </c>
      <c r="D1804" s="14" t="s">
        <v>2183</v>
      </c>
      <c r="E1804" s="13">
        <v>1</v>
      </c>
      <c r="F1804" s="13">
        <v>80001003</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2184</v>
      </c>
      <c r="AZ1804" s="15">
        <v>0</v>
      </c>
      <c r="BA1804" s="15">
        <v>0</v>
      </c>
      <c r="BB1804" s="36" t="s">
        <v>2185</v>
      </c>
      <c r="BC1804" s="13"/>
      <c r="BD1804" s="13">
        <v>0</v>
      </c>
      <c r="BE1804" s="13"/>
      <c r="BF1804" s="13"/>
      <c r="BG1804" s="13"/>
      <c r="BH1804" s="13">
        <v>80002003</v>
      </c>
      <c r="BI1804" s="13">
        <v>0</v>
      </c>
      <c r="BJ1804" s="8">
        <v>0</v>
      </c>
      <c r="BK1804" s="8">
        <v>0</v>
      </c>
      <c r="BL1804" s="8">
        <v>0</v>
      </c>
      <c r="BM1804" s="8">
        <v>0</v>
      </c>
      <c r="BN1804" s="8">
        <v>0</v>
      </c>
      <c r="BO1804" s="8">
        <v>0</v>
      </c>
      <c r="BP1804" s="8">
        <v>0</v>
      </c>
      <c r="BQ1804" s="43">
        <v>0</v>
      </c>
    </row>
    <row r="1805" spans="3:69" ht="20.100000000000001" customHeight="1">
      <c r="C1805" s="16">
        <v>80001004</v>
      </c>
      <c r="D1805" s="14" t="s">
        <v>2186</v>
      </c>
      <c r="E1805" s="13">
        <v>1</v>
      </c>
      <c r="F1805" s="13">
        <v>80001004</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2187</v>
      </c>
      <c r="AZ1805" s="15">
        <v>0</v>
      </c>
      <c r="BA1805" s="15">
        <v>0</v>
      </c>
      <c r="BB1805" s="36" t="s">
        <v>2188</v>
      </c>
      <c r="BC1805" s="13"/>
      <c r="BD1805" s="13">
        <v>0</v>
      </c>
      <c r="BE1805" s="13"/>
      <c r="BF1805" s="13"/>
      <c r="BG1805" s="13"/>
      <c r="BH1805" s="13">
        <v>80002004</v>
      </c>
      <c r="BI1805" s="13">
        <v>0</v>
      </c>
      <c r="BJ1805" s="8">
        <v>0</v>
      </c>
      <c r="BK1805" s="8">
        <v>0</v>
      </c>
      <c r="BL1805" s="8">
        <v>0</v>
      </c>
      <c r="BM1805" s="8">
        <v>0</v>
      </c>
      <c r="BN1805" s="8">
        <v>0</v>
      </c>
      <c r="BO1805" s="8">
        <v>0</v>
      </c>
      <c r="BP1805" s="8">
        <v>0</v>
      </c>
      <c r="BQ1805" s="43">
        <v>0</v>
      </c>
    </row>
    <row r="1806" spans="3:69" ht="20.100000000000001" customHeight="1">
      <c r="C1806" s="16">
        <v>80001005</v>
      </c>
      <c r="D1806" s="14" t="s">
        <v>2189</v>
      </c>
      <c r="E1806" s="13">
        <v>1</v>
      </c>
      <c r="F1806" s="13">
        <v>80001005</v>
      </c>
      <c r="G1806" s="16">
        <v>0</v>
      </c>
      <c r="H1806" s="15">
        <v>0</v>
      </c>
      <c r="I1806" s="16">
        <v>1</v>
      </c>
      <c r="J1806" s="16">
        <v>0</v>
      </c>
      <c r="K1806" s="16">
        <v>0</v>
      </c>
      <c r="L1806" s="13">
        <v>0</v>
      </c>
      <c r="M1806" s="13">
        <v>0</v>
      </c>
      <c r="N1806" s="13">
        <v>5</v>
      </c>
      <c r="O1806" s="13">
        <v>0</v>
      </c>
      <c r="P1806" s="13">
        <v>0</v>
      </c>
      <c r="Q1806" s="13">
        <v>0</v>
      </c>
      <c r="R1806" s="8">
        <v>0</v>
      </c>
      <c r="S1806" s="13">
        <v>0</v>
      </c>
      <c r="T1806" s="13">
        <v>1</v>
      </c>
      <c r="U1806" s="13">
        <v>2</v>
      </c>
      <c r="V1806" s="13">
        <v>0</v>
      </c>
      <c r="W1806" s="13">
        <v>0</v>
      </c>
      <c r="X1806" s="13">
        <v>0</v>
      </c>
      <c r="Y1806" s="13">
        <v>0</v>
      </c>
      <c r="Z1806" s="13">
        <v>0</v>
      </c>
      <c r="AA1806" s="13">
        <v>0</v>
      </c>
      <c r="AB1806" s="13">
        <v>0</v>
      </c>
      <c r="AC1806" s="13">
        <v>0</v>
      </c>
      <c r="AD1806" s="13">
        <v>9</v>
      </c>
      <c r="AE1806" s="13">
        <v>2</v>
      </c>
      <c r="AF1806" s="13" t="s">
        <v>169</v>
      </c>
      <c r="AG1806" s="8">
        <v>2</v>
      </c>
      <c r="AH1806" s="8">
        <v>2</v>
      </c>
      <c r="AI1806" s="8">
        <v>0</v>
      </c>
      <c r="AJ1806" s="8">
        <v>1.5</v>
      </c>
      <c r="AK1806" s="13">
        <v>0</v>
      </c>
      <c r="AL1806" s="13">
        <v>0</v>
      </c>
      <c r="AM1806" s="13">
        <v>0</v>
      </c>
      <c r="AN1806" s="13">
        <v>1</v>
      </c>
      <c r="AO1806" s="13">
        <v>3000</v>
      </c>
      <c r="AP1806" s="13">
        <v>0.5</v>
      </c>
      <c r="AQ1806" s="13">
        <v>0</v>
      </c>
      <c r="AR1806" s="8">
        <v>0</v>
      </c>
      <c r="AS1806" s="13" t="s">
        <v>160</v>
      </c>
      <c r="AT1806" s="14" t="s">
        <v>216</v>
      </c>
      <c r="AU1806" s="13">
        <v>0</v>
      </c>
      <c r="AV1806" s="16">
        <v>0</v>
      </c>
      <c r="AW1806" s="16">
        <v>0</v>
      </c>
      <c r="AX1806" s="14" t="s">
        <v>162</v>
      </c>
      <c r="AY1806" s="13" t="s">
        <v>1235</v>
      </c>
      <c r="AZ1806" s="15">
        <v>0</v>
      </c>
      <c r="BA1806" s="15">
        <v>0</v>
      </c>
      <c r="BB1806" s="36" t="s">
        <v>1236</v>
      </c>
      <c r="BC1806" s="13"/>
      <c r="BD1806" s="13">
        <v>0</v>
      </c>
      <c r="BE1806" s="13"/>
      <c r="BF1806" s="13"/>
      <c r="BG1806" s="13"/>
      <c r="BH1806" s="13">
        <v>80002005</v>
      </c>
      <c r="BI1806" s="13">
        <v>0</v>
      </c>
      <c r="BJ1806" s="8">
        <v>0</v>
      </c>
      <c r="BK1806" s="8">
        <v>0</v>
      </c>
      <c r="BL1806" s="8">
        <v>0</v>
      </c>
      <c r="BM1806" s="8">
        <v>0</v>
      </c>
      <c r="BN1806" s="8">
        <v>0</v>
      </c>
      <c r="BO1806" s="8">
        <v>0</v>
      </c>
      <c r="BP1806" s="8">
        <v>0</v>
      </c>
      <c r="BQ1806" s="43">
        <v>0</v>
      </c>
    </row>
    <row r="1807" spans="3:69" ht="20.100000000000001" customHeight="1">
      <c r="C1807" s="161">
        <v>80001006</v>
      </c>
      <c r="D1807" s="199" t="s">
        <v>1025</v>
      </c>
      <c r="E1807" s="161">
        <v>1</v>
      </c>
      <c r="F1807" s="161">
        <v>80001006</v>
      </c>
      <c r="G1807" s="161">
        <v>0</v>
      </c>
      <c r="H1807" s="161">
        <v>0</v>
      </c>
      <c r="I1807" s="16">
        <v>1</v>
      </c>
      <c r="J1807" s="16">
        <v>0</v>
      </c>
      <c r="K1807" s="161">
        <v>0</v>
      </c>
      <c r="L1807" s="161">
        <v>0</v>
      </c>
      <c r="M1807" s="161">
        <v>0</v>
      </c>
      <c r="N1807" s="161">
        <v>5</v>
      </c>
      <c r="O1807" s="161">
        <v>0</v>
      </c>
      <c r="P1807" s="161">
        <v>0</v>
      </c>
      <c r="Q1807" s="161">
        <v>0</v>
      </c>
      <c r="R1807" s="8">
        <v>0</v>
      </c>
      <c r="S1807" s="161">
        <v>0</v>
      </c>
      <c r="T1807" s="161">
        <v>1</v>
      </c>
      <c r="U1807" s="161">
        <v>2</v>
      </c>
      <c r="V1807" s="161">
        <v>0</v>
      </c>
      <c r="W1807" s="13">
        <v>1</v>
      </c>
      <c r="X1807" s="13">
        <v>0</v>
      </c>
      <c r="Y1807" s="161">
        <v>0</v>
      </c>
      <c r="Z1807" s="161">
        <v>0</v>
      </c>
      <c r="AA1807" s="161">
        <v>0</v>
      </c>
      <c r="AB1807" s="161">
        <v>0</v>
      </c>
      <c r="AC1807" s="161">
        <v>0</v>
      </c>
      <c r="AD1807" s="161">
        <v>9</v>
      </c>
      <c r="AE1807" s="161">
        <v>2</v>
      </c>
      <c r="AF1807" s="161" t="s">
        <v>169</v>
      </c>
      <c r="AG1807" s="161">
        <v>2</v>
      </c>
      <c r="AH1807" s="161">
        <v>2</v>
      </c>
      <c r="AI1807" s="8">
        <v>0</v>
      </c>
      <c r="AJ1807" s="161">
        <v>1.5</v>
      </c>
      <c r="AK1807" s="161">
        <v>0</v>
      </c>
      <c r="AL1807" s="161">
        <v>0</v>
      </c>
      <c r="AM1807" s="161">
        <v>0</v>
      </c>
      <c r="AN1807" s="161">
        <v>1</v>
      </c>
      <c r="AO1807" s="161">
        <v>3000</v>
      </c>
      <c r="AP1807" s="161">
        <v>0.5</v>
      </c>
      <c r="AQ1807" s="161">
        <v>0</v>
      </c>
      <c r="AR1807" s="161">
        <v>0</v>
      </c>
      <c r="AS1807" s="161" t="s">
        <v>160</v>
      </c>
      <c r="AT1807" s="199" t="s">
        <v>216</v>
      </c>
      <c r="AU1807" s="161">
        <v>0</v>
      </c>
      <c r="AV1807" s="161">
        <v>0</v>
      </c>
      <c r="AW1807" s="161">
        <v>0</v>
      </c>
      <c r="AX1807" s="199" t="s">
        <v>162</v>
      </c>
      <c r="AY1807" s="161" t="s">
        <v>2190</v>
      </c>
      <c r="AZ1807" s="161">
        <v>0</v>
      </c>
      <c r="BA1807" s="161">
        <v>0</v>
      </c>
      <c r="BB1807" s="203" t="s">
        <v>2191</v>
      </c>
      <c r="BC1807" s="161"/>
      <c r="BD1807" s="13">
        <v>0</v>
      </c>
      <c r="BE1807" s="161"/>
      <c r="BF1807" s="161"/>
      <c r="BG1807" s="161"/>
      <c r="BH1807" s="161">
        <v>80002006</v>
      </c>
      <c r="BI1807" s="13">
        <v>0</v>
      </c>
      <c r="BJ1807" s="8">
        <v>0</v>
      </c>
      <c r="BK1807" s="8">
        <v>0</v>
      </c>
      <c r="BL1807" s="8">
        <v>0</v>
      </c>
      <c r="BM1807" s="8">
        <v>0</v>
      </c>
      <c r="BN1807" s="8">
        <v>0</v>
      </c>
      <c r="BO1807" s="8">
        <v>0</v>
      </c>
      <c r="BP1807" s="8">
        <v>0</v>
      </c>
      <c r="BQ1807" s="43">
        <v>0</v>
      </c>
    </row>
    <row r="1808" spans="3:69" ht="20.100000000000001" customHeight="1">
      <c r="C1808" s="16">
        <v>80001007</v>
      </c>
      <c r="D1808" s="14" t="s">
        <v>1745</v>
      </c>
      <c r="E1808" s="13">
        <v>1</v>
      </c>
      <c r="F1808" s="13">
        <v>80001007</v>
      </c>
      <c r="G1808" s="16">
        <v>0</v>
      </c>
      <c r="H1808" s="15">
        <v>0</v>
      </c>
      <c r="I1808" s="16">
        <v>1</v>
      </c>
      <c r="J1808" s="16">
        <v>0</v>
      </c>
      <c r="K1808" s="16">
        <v>0</v>
      </c>
      <c r="L1808" s="13">
        <v>0</v>
      </c>
      <c r="M1808" s="13">
        <v>0</v>
      </c>
      <c r="N1808" s="13">
        <v>2</v>
      </c>
      <c r="O1808" s="13">
        <v>3</v>
      </c>
      <c r="P1808" s="13">
        <v>0.1</v>
      </c>
      <c r="Q1808" s="13">
        <v>0</v>
      </c>
      <c r="R1808" s="8">
        <v>0</v>
      </c>
      <c r="S1808" s="13">
        <v>0</v>
      </c>
      <c r="T1808" s="13">
        <v>1</v>
      </c>
      <c r="U1808" s="13">
        <v>2</v>
      </c>
      <c r="V1808" s="13">
        <v>0</v>
      </c>
      <c r="W1808" s="13">
        <v>1</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2192</v>
      </c>
      <c r="BC1808" s="13"/>
      <c r="BD1808" s="13">
        <v>0</v>
      </c>
      <c r="BE1808" s="13"/>
      <c r="BF1808" s="13"/>
      <c r="BG1808" s="13"/>
      <c r="BH1808" s="13">
        <v>80002007</v>
      </c>
      <c r="BI1808" s="13">
        <v>0</v>
      </c>
      <c r="BJ1808" s="8">
        <v>0</v>
      </c>
      <c r="BK1808" s="8">
        <v>0</v>
      </c>
      <c r="BL1808" s="8">
        <v>0</v>
      </c>
      <c r="BM1808" s="8">
        <v>0</v>
      </c>
      <c r="BN1808" s="8">
        <v>0</v>
      </c>
      <c r="BO1808" s="8">
        <v>0</v>
      </c>
      <c r="BP1808" s="8">
        <v>0</v>
      </c>
      <c r="BQ1808" s="43">
        <v>0</v>
      </c>
    </row>
    <row r="1809" spans="3:69" ht="20.100000000000001" customHeight="1">
      <c r="C1809" s="16">
        <v>80001008</v>
      </c>
      <c r="D1809" s="14" t="s">
        <v>2193</v>
      </c>
      <c r="E1809" s="13">
        <v>1</v>
      </c>
      <c r="F1809" s="13">
        <v>80001008</v>
      </c>
      <c r="G1809" s="16">
        <v>0</v>
      </c>
      <c r="H1809" s="15">
        <v>0</v>
      </c>
      <c r="I1809" s="16">
        <v>1</v>
      </c>
      <c r="J1809" s="16">
        <v>0</v>
      </c>
      <c r="K1809" s="16">
        <v>0</v>
      </c>
      <c r="L1809" s="13">
        <v>0</v>
      </c>
      <c r="M1809" s="13">
        <v>0</v>
      </c>
      <c r="N1809" s="13">
        <v>2</v>
      </c>
      <c r="O1809" s="13">
        <v>3</v>
      </c>
      <c r="P1809" s="13">
        <v>0.2</v>
      </c>
      <c r="Q1809" s="13">
        <v>0</v>
      </c>
      <c r="R1809" s="8">
        <v>0</v>
      </c>
      <c r="S1809" s="13">
        <v>0</v>
      </c>
      <c r="T1809" s="13">
        <v>1</v>
      </c>
      <c r="U1809" s="13">
        <v>2</v>
      </c>
      <c r="V1809" s="13">
        <v>0</v>
      </c>
      <c r="W1809" s="13">
        <v>0.5</v>
      </c>
      <c r="X1809" s="13">
        <v>0</v>
      </c>
      <c r="Y1809" s="13">
        <v>0</v>
      </c>
      <c r="Z1809" s="13">
        <v>0</v>
      </c>
      <c r="AA1809" s="13">
        <v>0</v>
      </c>
      <c r="AB1809" s="13">
        <v>0</v>
      </c>
      <c r="AC1809" s="13">
        <v>0</v>
      </c>
      <c r="AD1809" s="13">
        <v>9</v>
      </c>
      <c r="AE1809" s="13">
        <v>1</v>
      </c>
      <c r="AF1809" s="13">
        <v>0</v>
      </c>
      <c r="AG1809" s="8">
        <v>1</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c r="AZ1809" s="15">
        <v>0</v>
      </c>
      <c r="BA1809" s="15">
        <v>0</v>
      </c>
      <c r="BB1809" s="36" t="s">
        <v>2194</v>
      </c>
      <c r="BC1809" s="13"/>
      <c r="BD1809" s="13">
        <v>0</v>
      </c>
      <c r="BE1809" s="13"/>
      <c r="BF1809" s="13"/>
      <c r="BG1809" s="13"/>
      <c r="BH1809" s="13">
        <v>80002008</v>
      </c>
      <c r="BI1809" s="13">
        <v>0</v>
      </c>
      <c r="BJ1809" s="8">
        <v>0</v>
      </c>
      <c r="BK1809" s="8">
        <v>0</v>
      </c>
      <c r="BL1809" s="8">
        <v>0</v>
      </c>
      <c r="BM1809" s="8">
        <v>0</v>
      </c>
      <c r="BN1809" s="8">
        <v>0</v>
      </c>
      <c r="BO1809" s="8">
        <v>0</v>
      </c>
      <c r="BP1809" s="8">
        <v>0</v>
      </c>
      <c r="BQ1809" s="43">
        <v>0</v>
      </c>
    </row>
    <row r="1810" spans="3:69" ht="20.100000000000001" customHeight="1">
      <c r="C1810" s="16">
        <v>80001009</v>
      </c>
      <c r="D1810" s="14" t="s">
        <v>1748</v>
      </c>
      <c r="E1810" s="13">
        <v>1</v>
      </c>
      <c r="F1810" s="13">
        <v>80001009</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2195</v>
      </c>
      <c r="AZ1810" s="15">
        <v>0</v>
      </c>
      <c r="BA1810" s="15">
        <v>0</v>
      </c>
      <c r="BB1810" s="36" t="s">
        <v>2196</v>
      </c>
      <c r="BC1810" s="13"/>
      <c r="BD1810" s="13">
        <v>0</v>
      </c>
      <c r="BE1810" s="13"/>
      <c r="BF1810" s="13"/>
      <c r="BG1810" s="13"/>
      <c r="BH1810" s="13">
        <v>80002009</v>
      </c>
      <c r="BI1810" s="13">
        <v>0</v>
      </c>
      <c r="BJ1810" s="8">
        <v>0</v>
      </c>
      <c r="BK1810" s="8">
        <v>0</v>
      </c>
      <c r="BL1810" s="8">
        <v>0</v>
      </c>
      <c r="BM1810" s="8">
        <v>0</v>
      </c>
      <c r="BN1810" s="8">
        <v>0</v>
      </c>
      <c r="BO1810" s="8">
        <v>0</v>
      </c>
      <c r="BP1810" s="8">
        <v>0</v>
      </c>
      <c r="BQ1810" s="43">
        <v>0</v>
      </c>
    </row>
    <row r="1811" spans="3:69" ht="20.100000000000001" customHeight="1">
      <c r="C1811" s="16">
        <v>80001010</v>
      </c>
      <c r="D1811" s="14" t="s">
        <v>1028</v>
      </c>
      <c r="E1811" s="13">
        <v>1</v>
      </c>
      <c r="F1811" s="13">
        <v>80001010</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2197</v>
      </c>
      <c r="AZ1811" s="15">
        <v>0</v>
      </c>
      <c r="BA1811" s="15">
        <v>0</v>
      </c>
      <c r="BB1811" s="36" t="s">
        <v>2198</v>
      </c>
      <c r="BC1811" s="13"/>
      <c r="BD1811" s="13">
        <v>0</v>
      </c>
      <c r="BE1811" s="13"/>
      <c r="BF1811" s="13"/>
      <c r="BG1811" s="13"/>
      <c r="BH1811" s="13">
        <v>80002010</v>
      </c>
      <c r="BI1811" s="13">
        <v>0</v>
      </c>
      <c r="BJ1811" s="8">
        <v>0</v>
      </c>
      <c r="BK1811" s="8">
        <v>0</v>
      </c>
      <c r="BL1811" s="8">
        <v>0</v>
      </c>
      <c r="BM1811" s="8">
        <v>0</v>
      </c>
      <c r="BN1811" s="8">
        <v>0</v>
      </c>
      <c r="BO1811" s="8">
        <v>0</v>
      </c>
      <c r="BP1811" s="8">
        <v>0</v>
      </c>
      <c r="BQ1811" s="43">
        <v>0</v>
      </c>
    </row>
    <row r="1812" spans="3:69" ht="20.100000000000001" customHeight="1">
      <c r="C1812" s="16">
        <v>80001011</v>
      </c>
      <c r="D1812" s="14" t="s">
        <v>2199</v>
      </c>
      <c r="E1812" s="13">
        <v>1</v>
      </c>
      <c r="F1812" s="13">
        <v>80001011</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2200</v>
      </c>
      <c r="AZ1812" s="15">
        <v>0</v>
      </c>
      <c r="BA1812" s="15">
        <v>0</v>
      </c>
      <c r="BB1812" s="36" t="s">
        <v>2201</v>
      </c>
      <c r="BC1812" s="13"/>
      <c r="BD1812" s="13">
        <v>0</v>
      </c>
      <c r="BE1812" s="13"/>
      <c r="BF1812" s="13"/>
      <c r="BG1812" s="13"/>
      <c r="BH1812" s="13">
        <v>80002011</v>
      </c>
      <c r="BI1812" s="13">
        <v>0</v>
      </c>
      <c r="BJ1812" s="8">
        <v>0</v>
      </c>
      <c r="BK1812" s="8">
        <v>0</v>
      </c>
      <c r="BL1812" s="8">
        <v>0</v>
      </c>
      <c r="BM1812" s="8">
        <v>0</v>
      </c>
      <c r="BN1812" s="8">
        <v>0</v>
      </c>
      <c r="BO1812" s="8">
        <v>0</v>
      </c>
      <c r="BP1812" s="8">
        <v>0</v>
      </c>
      <c r="BQ1812" s="43">
        <v>0</v>
      </c>
    </row>
    <row r="1813" spans="3:69" ht="20.100000000000001" customHeight="1">
      <c r="C1813" s="16">
        <v>80001012</v>
      </c>
      <c r="D1813" s="14" t="s">
        <v>2202</v>
      </c>
      <c r="E1813" s="13">
        <v>1</v>
      </c>
      <c r="F1813" s="13">
        <v>80001012</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2203</v>
      </c>
      <c r="AZ1813" s="15">
        <v>0</v>
      </c>
      <c r="BA1813" s="15">
        <v>0</v>
      </c>
      <c r="BB1813" s="36" t="s">
        <v>2204</v>
      </c>
      <c r="BC1813" s="13"/>
      <c r="BD1813" s="13">
        <v>0</v>
      </c>
      <c r="BE1813" s="13"/>
      <c r="BF1813" s="13"/>
      <c r="BG1813" s="13"/>
      <c r="BH1813" s="13">
        <v>80002012</v>
      </c>
      <c r="BI1813" s="13">
        <v>0</v>
      </c>
      <c r="BJ1813" s="8">
        <v>0</v>
      </c>
      <c r="BK1813" s="8">
        <v>0</v>
      </c>
      <c r="BL1813" s="8">
        <v>0</v>
      </c>
      <c r="BM1813" s="8">
        <v>0</v>
      </c>
      <c r="BN1813" s="8">
        <v>0</v>
      </c>
      <c r="BO1813" s="8">
        <v>0</v>
      </c>
      <c r="BP1813" s="8">
        <v>0</v>
      </c>
      <c r="BQ1813" s="43">
        <v>0</v>
      </c>
    </row>
    <row r="1814" spans="3:69" ht="20.100000000000001" customHeight="1">
      <c r="C1814" s="16">
        <v>80001013</v>
      </c>
      <c r="D1814" s="14" t="s">
        <v>2205</v>
      </c>
      <c r="E1814" s="13">
        <v>1</v>
      </c>
      <c r="F1814" s="13">
        <v>80001013</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2006</v>
      </c>
      <c r="AZ1814" s="15">
        <v>0</v>
      </c>
      <c r="BA1814" s="15">
        <v>0</v>
      </c>
      <c r="BB1814" s="36" t="s">
        <v>2206</v>
      </c>
      <c r="BC1814" s="13"/>
      <c r="BD1814" s="13">
        <v>0</v>
      </c>
      <c r="BE1814" s="13"/>
      <c r="BF1814" s="13"/>
      <c r="BG1814" s="13"/>
      <c r="BH1814" s="13">
        <v>80002013</v>
      </c>
      <c r="BI1814" s="13">
        <v>0</v>
      </c>
      <c r="BJ1814" s="8">
        <v>0</v>
      </c>
      <c r="BK1814" s="8">
        <v>0</v>
      </c>
      <c r="BL1814" s="8">
        <v>0</v>
      </c>
      <c r="BM1814" s="8">
        <v>0</v>
      </c>
      <c r="BN1814" s="8">
        <v>0</v>
      </c>
      <c r="BO1814" s="8">
        <v>0</v>
      </c>
      <c r="BP1814" s="8">
        <v>0</v>
      </c>
      <c r="BQ1814" s="43">
        <v>0</v>
      </c>
    </row>
    <row r="1815" spans="3:69" ht="20.100000000000001" customHeight="1">
      <c r="C1815" s="16">
        <v>80001014</v>
      </c>
      <c r="D1815" s="14" t="s">
        <v>1335</v>
      </c>
      <c r="E1815" s="13">
        <v>1</v>
      </c>
      <c r="F1815" s="13">
        <v>80001014</v>
      </c>
      <c r="G1815" s="16">
        <v>0</v>
      </c>
      <c r="H1815" s="15">
        <v>0</v>
      </c>
      <c r="I1815" s="16">
        <v>1</v>
      </c>
      <c r="J1815" s="16">
        <v>0</v>
      </c>
      <c r="K1815" s="16">
        <v>0</v>
      </c>
      <c r="L1815" s="13">
        <v>0</v>
      </c>
      <c r="M1815" s="13">
        <v>0</v>
      </c>
      <c r="N1815" s="13">
        <v>5</v>
      </c>
      <c r="O1815" s="13">
        <v>0</v>
      </c>
      <c r="P1815" s="13">
        <v>0</v>
      </c>
      <c r="Q1815" s="13">
        <v>0</v>
      </c>
      <c r="R1815" s="8">
        <v>0</v>
      </c>
      <c r="S1815" s="13">
        <v>0</v>
      </c>
      <c r="T1815" s="13">
        <v>1</v>
      </c>
      <c r="U1815" s="13">
        <v>2</v>
      </c>
      <c r="V1815" s="13">
        <v>0</v>
      </c>
      <c r="W1815" s="13">
        <v>0</v>
      </c>
      <c r="X1815" s="13">
        <v>0</v>
      </c>
      <c r="Y1815" s="13">
        <v>0</v>
      </c>
      <c r="Z1815" s="13">
        <v>0</v>
      </c>
      <c r="AA1815" s="13">
        <v>0</v>
      </c>
      <c r="AB1815" s="13">
        <v>0</v>
      </c>
      <c r="AC1815" s="13">
        <v>0</v>
      </c>
      <c r="AD1815" s="13">
        <v>9</v>
      </c>
      <c r="AE1815" s="13">
        <v>2</v>
      </c>
      <c r="AF1815" s="13" t="s">
        <v>169</v>
      </c>
      <c r="AG1815" s="8">
        <v>2</v>
      </c>
      <c r="AH1815" s="8">
        <v>2</v>
      </c>
      <c r="AI1815" s="8">
        <v>0</v>
      </c>
      <c r="AJ1815" s="8">
        <v>1.5</v>
      </c>
      <c r="AK1815" s="13">
        <v>0</v>
      </c>
      <c r="AL1815" s="13">
        <v>0</v>
      </c>
      <c r="AM1815" s="13">
        <v>0</v>
      </c>
      <c r="AN1815" s="13">
        <v>1</v>
      </c>
      <c r="AO1815" s="13">
        <v>3000</v>
      </c>
      <c r="AP1815" s="13">
        <v>0.5</v>
      </c>
      <c r="AQ1815" s="13">
        <v>0</v>
      </c>
      <c r="AR1815" s="8">
        <v>0</v>
      </c>
      <c r="AS1815" s="13" t="s">
        <v>160</v>
      </c>
      <c r="AT1815" s="14" t="s">
        <v>216</v>
      </c>
      <c r="AU1815" s="13">
        <v>0</v>
      </c>
      <c r="AV1815" s="16">
        <v>0</v>
      </c>
      <c r="AW1815" s="16">
        <v>0</v>
      </c>
      <c r="AX1815" s="14" t="s">
        <v>162</v>
      </c>
      <c r="AY1815" s="13" t="s">
        <v>2207</v>
      </c>
      <c r="AZ1815" s="15">
        <v>0</v>
      </c>
      <c r="BA1815" s="15">
        <v>0</v>
      </c>
      <c r="BB1815" s="36" t="s">
        <v>2208</v>
      </c>
      <c r="BC1815" s="13"/>
      <c r="BD1815" s="13">
        <v>0</v>
      </c>
      <c r="BE1815" s="13"/>
      <c r="BF1815" s="13"/>
      <c r="BG1815" s="13"/>
      <c r="BH1815" s="13">
        <v>80002014</v>
      </c>
      <c r="BI1815" s="13">
        <v>0</v>
      </c>
      <c r="BJ1815" s="8">
        <v>0</v>
      </c>
      <c r="BK1815" s="8">
        <v>0</v>
      </c>
      <c r="BL1815" s="8">
        <v>0</v>
      </c>
      <c r="BM1815" s="8">
        <v>0</v>
      </c>
      <c r="BN1815" s="8">
        <v>0</v>
      </c>
      <c r="BO1815" s="8">
        <v>0</v>
      </c>
      <c r="BP1815" s="8">
        <v>0</v>
      </c>
      <c r="BQ1815" s="43">
        <v>0</v>
      </c>
    </row>
    <row r="1816" spans="3:69" ht="20.100000000000001" customHeight="1">
      <c r="C1816" s="161">
        <v>80001015</v>
      </c>
      <c r="D1816" s="199" t="s">
        <v>2209</v>
      </c>
      <c r="E1816" s="161">
        <v>1</v>
      </c>
      <c r="F1816" s="161">
        <v>80001015</v>
      </c>
      <c r="G1816" s="161">
        <v>0</v>
      </c>
      <c r="H1816" s="161">
        <v>0</v>
      </c>
      <c r="I1816" s="16">
        <v>1</v>
      </c>
      <c r="J1816" s="16">
        <v>0</v>
      </c>
      <c r="K1816" s="161">
        <v>0</v>
      </c>
      <c r="L1816" s="161">
        <v>0</v>
      </c>
      <c r="M1816" s="161">
        <v>0</v>
      </c>
      <c r="N1816" s="161">
        <v>2</v>
      </c>
      <c r="O1816" s="161">
        <v>0</v>
      </c>
      <c r="P1816" s="161">
        <v>0</v>
      </c>
      <c r="Q1816" s="161">
        <v>0</v>
      </c>
      <c r="R1816" s="8">
        <v>0</v>
      </c>
      <c r="S1816" s="161">
        <v>0</v>
      </c>
      <c r="T1816" s="161">
        <v>1</v>
      </c>
      <c r="U1816" s="161">
        <v>2</v>
      </c>
      <c r="V1816" s="161">
        <v>0</v>
      </c>
      <c r="W1816" s="161">
        <v>0</v>
      </c>
      <c r="X1816" s="161">
        <v>0</v>
      </c>
      <c r="Y1816" s="161">
        <v>0</v>
      </c>
      <c r="Z1816" s="161">
        <v>0</v>
      </c>
      <c r="AA1816" s="161">
        <v>0</v>
      </c>
      <c r="AB1816" s="161">
        <v>0</v>
      </c>
      <c r="AC1816" s="161">
        <v>0</v>
      </c>
      <c r="AD1816" s="161">
        <v>9</v>
      </c>
      <c r="AE1816" s="161">
        <v>2</v>
      </c>
      <c r="AF1816" s="161" t="s">
        <v>169</v>
      </c>
      <c r="AG1816" s="161">
        <v>2</v>
      </c>
      <c r="AH1816" s="161">
        <v>2</v>
      </c>
      <c r="AI1816" s="8">
        <v>0</v>
      </c>
      <c r="AJ1816" s="161">
        <v>1.5</v>
      </c>
      <c r="AK1816" s="161">
        <v>0</v>
      </c>
      <c r="AL1816" s="161">
        <v>0</v>
      </c>
      <c r="AM1816" s="161">
        <v>0</v>
      </c>
      <c r="AN1816" s="161">
        <v>1</v>
      </c>
      <c r="AO1816" s="161">
        <v>3000</v>
      </c>
      <c r="AP1816" s="161">
        <v>0.5</v>
      </c>
      <c r="AQ1816" s="161">
        <v>0</v>
      </c>
      <c r="AR1816" s="161">
        <v>0</v>
      </c>
      <c r="AS1816" s="161" t="s">
        <v>160</v>
      </c>
      <c r="AT1816" s="199" t="s">
        <v>216</v>
      </c>
      <c r="AU1816" s="161">
        <v>0</v>
      </c>
      <c r="AV1816" s="161">
        <v>0</v>
      </c>
      <c r="AW1816" s="161">
        <v>0</v>
      </c>
      <c r="AX1816" s="199" t="s">
        <v>162</v>
      </c>
      <c r="AY1816" s="161" t="s">
        <v>2210</v>
      </c>
      <c r="AZ1816" s="161">
        <v>0</v>
      </c>
      <c r="BA1816" s="161">
        <v>0</v>
      </c>
      <c r="BB1816" s="203" t="s">
        <v>2211</v>
      </c>
      <c r="BC1816" s="161"/>
      <c r="BD1816" s="13">
        <v>0</v>
      </c>
      <c r="BE1816" s="161"/>
      <c r="BF1816" s="161"/>
      <c r="BG1816" s="161"/>
      <c r="BH1816" s="161">
        <v>80002015</v>
      </c>
      <c r="BI1816" s="13">
        <v>0</v>
      </c>
      <c r="BJ1816" s="8">
        <v>0</v>
      </c>
      <c r="BK1816" s="8">
        <v>0</v>
      </c>
      <c r="BL1816" s="8">
        <v>0</v>
      </c>
      <c r="BM1816" s="8">
        <v>0</v>
      </c>
      <c r="BN1816" s="8">
        <v>0</v>
      </c>
      <c r="BO1816" s="8">
        <v>0</v>
      </c>
      <c r="BP1816" s="8">
        <v>0</v>
      </c>
      <c r="BQ1816" s="43">
        <v>0</v>
      </c>
    </row>
    <row r="1817" spans="3:69" ht="20.100000000000001" customHeight="1">
      <c r="C1817" s="16">
        <v>80001016</v>
      </c>
      <c r="D1817" s="14" t="s">
        <v>2212</v>
      </c>
      <c r="E1817" s="13">
        <v>1</v>
      </c>
      <c r="F1817" s="13">
        <v>80001016</v>
      </c>
      <c r="G1817" s="16">
        <v>0</v>
      </c>
      <c r="H1817" s="15">
        <v>0</v>
      </c>
      <c r="I1817" s="16">
        <v>1</v>
      </c>
      <c r="J1817" s="16">
        <v>0</v>
      </c>
      <c r="K1817" s="16">
        <v>0</v>
      </c>
      <c r="L1817" s="13">
        <v>0</v>
      </c>
      <c r="M1817" s="13">
        <v>0</v>
      </c>
      <c r="N1817" s="13">
        <v>5</v>
      </c>
      <c r="O1817" s="13">
        <v>0</v>
      </c>
      <c r="P1817" s="13">
        <v>0</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0</v>
      </c>
      <c r="AS1817" s="13" t="s">
        <v>160</v>
      </c>
      <c r="AT1817" s="14" t="s">
        <v>216</v>
      </c>
      <c r="AU1817" s="13">
        <v>0</v>
      </c>
      <c r="AV1817" s="16">
        <v>0</v>
      </c>
      <c r="AW1817" s="16">
        <v>0</v>
      </c>
      <c r="AX1817" s="14" t="s">
        <v>162</v>
      </c>
      <c r="AY1817" s="13" t="s">
        <v>2213</v>
      </c>
      <c r="AZ1817" s="15">
        <v>0</v>
      </c>
      <c r="BA1817" s="15">
        <v>0</v>
      </c>
      <c r="BB1817" s="36" t="s">
        <v>2214</v>
      </c>
      <c r="BC1817" s="13"/>
      <c r="BD1817" s="13">
        <v>0</v>
      </c>
      <c r="BE1817" s="13"/>
      <c r="BF1817" s="13"/>
      <c r="BG1817" s="13"/>
      <c r="BH1817" s="13">
        <v>80002016</v>
      </c>
      <c r="BI1817" s="13">
        <v>0</v>
      </c>
      <c r="BJ1817" s="8">
        <v>0</v>
      </c>
      <c r="BK1817" s="8">
        <v>0</v>
      </c>
      <c r="BL1817" s="8">
        <v>0</v>
      </c>
      <c r="BM1817" s="8">
        <v>0</v>
      </c>
      <c r="BN1817" s="8">
        <v>0</v>
      </c>
      <c r="BO1817" s="8">
        <v>0</v>
      </c>
      <c r="BP1817" s="8">
        <v>0</v>
      </c>
      <c r="BQ1817" s="43">
        <v>0</v>
      </c>
    </row>
    <row r="1818" spans="3:69" ht="20.100000000000001" customHeight="1">
      <c r="C1818" s="16">
        <v>80001017</v>
      </c>
      <c r="D1818" s="14" t="s">
        <v>2215</v>
      </c>
      <c r="E1818" s="13">
        <v>1</v>
      </c>
      <c r="F1818" s="13">
        <v>80001017</v>
      </c>
      <c r="G1818" s="16">
        <v>0</v>
      </c>
      <c r="H1818" s="15">
        <v>0</v>
      </c>
      <c r="I1818" s="16">
        <v>1</v>
      </c>
      <c r="J1818" s="16">
        <v>0</v>
      </c>
      <c r="K1818" s="16">
        <v>0</v>
      </c>
      <c r="L1818" s="13">
        <v>0</v>
      </c>
      <c r="M1818" s="13">
        <v>0</v>
      </c>
      <c r="N1818" s="13">
        <v>2</v>
      </c>
      <c r="O1818" s="13">
        <v>3</v>
      </c>
      <c r="P1818" s="13">
        <v>0.1</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80010171</v>
      </c>
      <c r="AS1818" s="13" t="s">
        <v>160</v>
      </c>
      <c r="AT1818" s="14" t="s">
        <v>216</v>
      </c>
      <c r="AU1818" s="13">
        <v>0</v>
      </c>
      <c r="AV1818" s="16">
        <v>0</v>
      </c>
      <c r="AW1818" s="16">
        <v>0</v>
      </c>
      <c r="AX1818" s="14" t="s">
        <v>162</v>
      </c>
      <c r="AY1818" s="13"/>
      <c r="AZ1818" s="15">
        <v>0</v>
      </c>
      <c r="BA1818" s="15">
        <v>0</v>
      </c>
      <c r="BB1818" s="203" t="s">
        <v>2216</v>
      </c>
      <c r="BC1818" s="13"/>
      <c r="BD1818" s="13">
        <v>0</v>
      </c>
      <c r="BE1818" s="13"/>
      <c r="BF1818" s="13"/>
      <c r="BG1818" s="13"/>
      <c r="BH1818" s="13">
        <v>80002017</v>
      </c>
      <c r="BI1818" s="13">
        <v>0</v>
      </c>
      <c r="BJ1818" s="8">
        <v>0</v>
      </c>
      <c r="BK1818" s="8">
        <v>0</v>
      </c>
      <c r="BL1818" s="8">
        <v>0</v>
      </c>
      <c r="BM1818" s="8">
        <v>0</v>
      </c>
      <c r="BN1818" s="8">
        <v>0</v>
      </c>
      <c r="BO1818" s="8">
        <v>0</v>
      </c>
      <c r="BP1818" s="8">
        <v>0</v>
      </c>
      <c r="BQ1818" s="43">
        <v>0</v>
      </c>
    </row>
    <row r="1819" spans="3:69" ht="20.100000000000001" customHeight="1">
      <c r="C1819" s="16">
        <v>80001018</v>
      </c>
      <c r="D1819" s="14" t="s">
        <v>2217</v>
      </c>
      <c r="E1819" s="13">
        <v>1</v>
      </c>
      <c r="F1819" s="13">
        <v>80001018</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2218</v>
      </c>
      <c r="AZ1819" s="15">
        <v>0</v>
      </c>
      <c r="BA1819" s="15">
        <v>0</v>
      </c>
      <c r="BB1819" s="36" t="s">
        <v>2219</v>
      </c>
      <c r="BC1819" s="13"/>
      <c r="BD1819" s="13">
        <v>0</v>
      </c>
      <c r="BE1819" s="13"/>
      <c r="BF1819" s="13"/>
      <c r="BG1819" s="13"/>
      <c r="BH1819" s="13">
        <v>80002018</v>
      </c>
      <c r="BI1819" s="13">
        <v>0</v>
      </c>
      <c r="BJ1819" s="8">
        <v>0</v>
      </c>
      <c r="BK1819" s="8">
        <v>0</v>
      </c>
      <c r="BL1819" s="8">
        <v>0</v>
      </c>
      <c r="BM1819" s="8">
        <v>0</v>
      </c>
      <c r="BN1819" s="8">
        <v>0</v>
      </c>
      <c r="BO1819" s="8">
        <v>0</v>
      </c>
      <c r="BP1819" s="8">
        <v>0</v>
      </c>
      <c r="BQ1819" s="43">
        <v>0</v>
      </c>
    </row>
    <row r="1820" spans="3:69" ht="20.100000000000001" customHeight="1">
      <c r="C1820" s="16">
        <v>80001019</v>
      </c>
      <c r="D1820" s="14" t="s">
        <v>281</v>
      </c>
      <c r="E1820" s="13">
        <v>1</v>
      </c>
      <c r="F1820" s="13">
        <v>80001019</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2220</v>
      </c>
      <c r="AZ1820" s="15">
        <v>0</v>
      </c>
      <c r="BA1820" s="15">
        <v>0</v>
      </c>
      <c r="BB1820" s="36" t="s">
        <v>2221</v>
      </c>
      <c r="BC1820" s="13"/>
      <c r="BD1820" s="13">
        <v>0</v>
      </c>
      <c r="BE1820" s="13"/>
      <c r="BF1820" s="13"/>
      <c r="BG1820" s="13"/>
      <c r="BH1820" s="13">
        <v>80002019</v>
      </c>
      <c r="BI1820" s="13">
        <v>0</v>
      </c>
      <c r="BJ1820" s="8">
        <v>0</v>
      </c>
      <c r="BK1820" s="8">
        <v>0</v>
      </c>
      <c r="BL1820" s="8">
        <v>0</v>
      </c>
      <c r="BM1820" s="8">
        <v>0</v>
      </c>
      <c r="BN1820" s="8">
        <v>0</v>
      </c>
      <c r="BO1820" s="8">
        <v>0</v>
      </c>
      <c r="BP1820" s="8">
        <v>0</v>
      </c>
      <c r="BQ1820" s="43">
        <v>0</v>
      </c>
    </row>
    <row r="1821" spans="3:69" ht="20.100000000000001" customHeight="1">
      <c r="C1821" s="16">
        <v>80001020</v>
      </c>
      <c r="D1821" s="14" t="s">
        <v>2222</v>
      </c>
      <c r="E1821" s="13">
        <v>1</v>
      </c>
      <c r="F1821" s="13">
        <v>80001020</v>
      </c>
      <c r="G1821" s="16">
        <v>0</v>
      </c>
      <c r="H1821" s="15">
        <v>0</v>
      </c>
      <c r="I1821" s="16">
        <v>1</v>
      </c>
      <c r="J1821" s="16">
        <v>0</v>
      </c>
      <c r="K1821" s="16">
        <v>0</v>
      </c>
      <c r="L1821" s="13">
        <v>0</v>
      </c>
      <c r="M1821" s="13">
        <v>0</v>
      </c>
      <c r="N1821" s="13">
        <v>5</v>
      </c>
      <c r="O1821" s="13">
        <v>0</v>
      </c>
      <c r="P1821" s="13">
        <v>0</v>
      </c>
      <c r="Q1821" s="13">
        <v>0</v>
      </c>
      <c r="R1821" s="8">
        <v>0</v>
      </c>
      <c r="S1821" s="13">
        <v>0</v>
      </c>
      <c r="T1821" s="13">
        <v>1</v>
      </c>
      <c r="U1821" s="13">
        <v>2</v>
      </c>
      <c r="V1821" s="13">
        <v>0</v>
      </c>
      <c r="W1821" s="13">
        <v>0</v>
      </c>
      <c r="X1821" s="13">
        <v>0</v>
      </c>
      <c r="Y1821" s="13">
        <v>0</v>
      </c>
      <c r="Z1821" s="13">
        <v>0</v>
      </c>
      <c r="AA1821" s="13">
        <v>0</v>
      </c>
      <c r="AB1821" s="13">
        <v>0</v>
      </c>
      <c r="AC1821" s="13">
        <v>0</v>
      </c>
      <c r="AD1821" s="13">
        <v>9</v>
      </c>
      <c r="AE1821" s="13">
        <v>2</v>
      </c>
      <c r="AF1821" s="13" t="s">
        <v>169</v>
      </c>
      <c r="AG1821" s="8">
        <v>2</v>
      </c>
      <c r="AH1821" s="8">
        <v>2</v>
      </c>
      <c r="AI1821" s="8">
        <v>0</v>
      </c>
      <c r="AJ1821" s="8">
        <v>1.5</v>
      </c>
      <c r="AK1821" s="13">
        <v>0</v>
      </c>
      <c r="AL1821" s="13">
        <v>0</v>
      </c>
      <c r="AM1821" s="13">
        <v>0</v>
      </c>
      <c r="AN1821" s="13">
        <v>1</v>
      </c>
      <c r="AO1821" s="13">
        <v>3000</v>
      </c>
      <c r="AP1821" s="13">
        <v>0.5</v>
      </c>
      <c r="AQ1821" s="13">
        <v>0</v>
      </c>
      <c r="AR1821" s="8">
        <v>0</v>
      </c>
      <c r="AS1821" s="13" t="s">
        <v>160</v>
      </c>
      <c r="AT1821" s="14" t="s">
        <v>216</v>
      </c>
      <c r="AU1821" s="13">
        <v>0</v>
      </c>
      <c r="AV1821" s="16">
        <v>0</v>
      </c>
      <c r="AW1821" s="16">
        <v>0</v>
      </c>
      <c r="AX1821" s="14" t="s">
        <v>162</v>
      </c>
      <c r="AY1821" s="13" t="s">
        <v>2223</v>
      </c>
      <c r="AZ1821" s="15">
        <v>0</v>
      </c>
      <c r="BA1821" s="15">
        <v>0</v>
      </c>
      <c r="BB1821" s="36" t="s">
        <v>2224</v>
      </c>
      <c r="BC1821" s="13"/>
      <c r="BD1821" s="13">
        <v>0</v>
      </c>
      <c r="BE1821" s="13"/>
      <c r="BF1821" s="13"/>
      <c r="BG1821" s="13"/>
      <c r="BH1821" s="13">
        <v>80002020</v>
      </c>
      <c r="BI1821" s="13">
        <v>0</v>
      </c>
      <c r="BJ1821" s="8">
        <v>0</v>
      </c>
      <c r="BK1821" s="8">
        <v>0</v>
      </c>
      <c r="BL1821" s="8">
        <v>0</v>
      </c>
      <c r="BM1821" s="8">
        <v>0</v>
      </c>
      <c r="BN1821" s="8">
        <v>0</v>
      </c>
      <c r="BO1821" s="8">
        <v>0</v>
      </c>
      <c r="BP1821" s="8">
        <v>0</v>
      </c>
      <c r="BQ1821" s="43">
        <v>0</v>
      </c>
    </row>
    <row r="1822" spans="3:69" ht="20.25" customHeight="1">
      <c r="C1822" s="16">
        <v>80001021</v>
      </c>
      <c r="D1822" s="14" t="s">
        <v>1116</v>
      </c>
      <c r="E1822" s="16">
        <v>1</v>
      </c>
      <c r="F1822" s="13">
        <v>80001021</v>
      </c>
      <c r="G1822" s="16">
        <v>0</v>
      </c>
      <c r="H1822" s="15">
        <v>0</v>
      </c>
      <c r="I1822" s="16">
        <v>1</v>
      </c>
      <c r="J1822" s="16">
        <v>0</v>
      </c>
      <c r="K1822" s="16">
        <v>0</v>
      </c>
      <c r="L1822" s="13">
        <v>0</v>
      </c>
      <c r="M1822" s="13">
        <v>0</v>
      </c>
      <c r="N1822" s="13">
        <v>2</v>
      </c>
      <c r="O1822" s="13">
        <v>10</v>
      </c>
      <c r="P1822" s="13">
        <v>0.1</v>
      </c>
      <c r="Q1822" s="13">
        <v>0</v>
      </c>
      <c r="R1822" s="8">
        <v>0</v>
      </c>
      <c r="S1822" s="13">
        <v>0</v>
      </c>
      <c r="T1822" s="13">
        <v>1</v>
      </c>
      <c r="U1822" s="13">
        <v>2</v>
      </c>
      <c r="V1822" s="13">
        <v>0</v>
      </c>
      <c r="W1822" s="13">
        <v>2</v>
      </c>
      <c r="X1822" s="13">
        <v>0</v>
      </c>
      <c r="Y1822" s="13">
        <v>0</v>
      </c>
      <c r="Z1822" s="13">
        <v>0</v>
      </c>
      <c r="AA1822" s="13">
        <v>0</v>
      </c>
      <c r="AB1822" s="13">
        <v>0</v>
      </c>
      <c r="AC1822" s="13">
        <v>0</v>
      </c>
      <c r="AD1822" s="13">
        <v>5</v>
      </c>
      <c r="AE1822" s="13">
        <v>1</v>
      </c>
      <c r="AF1822" s="13">
        <v>3</v>
      </c>
      <c r="AG1822" s="8">
        <v>1</v>
      </c>
      <c r="AH1822" s="8">
        <v>1</v>
      </c>
      <c r="AI1822" s="8">
        <v>0</v>
      </c>
      <c r="AJ1822" s="8">
        <v>3</v>
      </c>
      <c r="AK1822" s="13">
        <v>0</v>
      </c>
      <c r="AL1822" s="13">
        <v>0</v>
      </c>
      <c r="AM1822" s="13">
        <v>0</v>
      </c>
      <c r="AN1822" s="13">
        <v>3</v>
      </c>
      <c r="AO1822" s="13">
        <v>5000</v>
      </c>
      <c r="AP1822" s="13">
        <v>0.5</v>
      </c>
      <c r="AQ1822" s="13">
        <v>0</v>
      </c>
      <c r="AR1822" s="8">
        <v>0</v>
      </c>
      <c r="AS1822" s="13">
        <v>0</v>
      </c>
      <c r="AT1822" s="14" t="s">
        <v>161</v>
      </c>
      <c r="AU1822" s="8" t="s">
        <v>941</v>
      </c>
      <c r="AV1822" s="16">
        <v>10000007</v>
      </c>
      <c r="AW1822" s="244">
        <v>23000080</v>
      </c>
      <c r="AX1822" s="14" t="s">
        <v>162</v>
      </c>
      <c r="AY1822" s="17" t="s">
        <v>160</v>
      </c>
      <c r="AZ1822" s="15">
        <v>0</v>
      </c>
      <c r="BA1822" s="15">
        <v>0</v>
      </c>
      <c r="BB1822" s="36" t="s">
        <v>2225</v>
      </c>
      <c r="BC1822" s="16">
        <v>0</v>
      </c>
      <c r="BD1822" s="13">
        <v>0</v>
      </c>
      <c r="BE1822" s="16"/>
      <c r="BF1822" s="16"/>
      <c r="BG1822" s="16"/>
      <c r="BH1822" s="16">
        <v>80002021</v>
      </c>
      <c r="BI1822" s="11">
        <v>0</v>
      </c>
      <c r="BJ1822" s="8">
        <v>0</v>
      </c>
      <c r="BK1822" s="8">
        <v>0</v>
      </c>
      <c r="BL1822" s="8">
        <v>0</v>
      </c>
      <c r="BM1822" s="8">
        <v>0</v>
      </c>
      <c r="BN1822" s="8">
        <v>0</v>
      </c>
      <c r="BO1822" s="8">
        <v>0</v>
      </c>
      <c r="BP1822" s="8">
        <v>0</v>
      </c>
      <c r="BQ1822" s="43">
        <v>0</v>
      </c>
    </row>
    <row r="1823" spans="3:69" ht="20.100000000000001" customHeight="1">
      <c r="C1823" s="16">
        <v>80001022</v>
      </c>
      <c r="D1823" s="14" t="s">
        <v>1118</v>
      </c>
      <c r="E1823" s="16">
        <v>1</v>
      </c>
      <c r="F1823" s="13">
        <v>80001022</v>
      </c>
      <c r="G1823" s="8">
        <v>0</v>
      </c>
      <c r="H1823" s="8">
        <v>0</v>
      </c>
      <c r="I1823" s="16">
        <v>1</v>
      </c>
      <c r="J1823" s="16">
        <v>0</v>
      </c>
      <c r="K1823" s="8">
        <v>0</v>
      </c>
      <c r="L1823" s="8">
        <v>0</v>
      </c>
      <c r="M1823" s="8">
        <v>0</v>
      </c>
      <c r="N1823" s="8">
        <v>2</v>
      </c>
      <c r="O1823" s="8">
        <v>1</v>
      </c>
      <c r="P1823" s="8">
        <v>0.2</v>
      </c>
      <c r="Q1823" s="8">
        <v>0</v>
      </c>
      <c r="R1823" s="8">
        <v>0</v>
      </c>
      <c r="S1823" s="8">
        <v>0</v>
      </c>
      <c r="T1823" s="13">
        <v>1</v>
      </c>
      <c r="U1823" s="8">
        <v>2</v>
      </c>
      <c r="V1823" s="8">
        <v>0</v>
      </c>
      <c r="W1823" s="8">
        <v>0</v>
      </c>
      <c r="X1823" s="8">
        <v>0</v>
      </c>
      <c r="Y1823" s="8">
        <v>0</v>
      </c>
      <c r="Z1823" s="8">
        <v>0</v>
      </c>
      <c r="AA1823" s="8">
        <v>0</v>
      </c>
      <c r="AB1823" s="16">
        <v>0</v>
      </c>
      <c r="AC1823" s="8">
        <v>0</v>
      </c>
      <c r="AD1823" s="8">
        <v>15</v>
      </c>
      <c r="AE1823" s="8">
        <v>0</v>
      </c>
      <c r="AF1823" s="8">
        <v>0</v>
      </c>
      <c r="AG1823" s="8">
        <v>7</v>
      </c>
      <c r="AH1823" s="8">
        <v>0</v>
      </c>
      <c r="AI1823" s="8">
        <v>0</v>
      </c>
      <c r="AJ1823" s="8">
        <v>6</v>
      </c>
      <c r="AK1823" s="8">
        <v>0</v>
      </c>
      <c r="AL1823" s="8">
        <v>0</v>
      </c>
      <c r="AM1823" s="8">
        <v>0</v>
      </c>
      <c r="AN1823" s="8">
        <v>0</v>
      </c>
      <c r="AO1823" s="8">
        <v>1000</v>
      </c>
      <c r="AP1823" s="8">
        <v>0</v>
      </c>
      <c r="AQ1823" s="8">
        <v>0</v>
      </c>
      <c r="AR1823" s="8">
        <v>0</v>
      </c>
      <c r="AS1823" s="293" t="s">
        <v>2226</v>
      </c>
      <c r="AT1823" s="14" t="s">
        <v>161</v>
      </c>
      <c r="AU1823" s="8">
        <v>0</v>
      </c>
      <c r="AV1823" s="8" t="s">
        <v>160</v>
      </c>
      <c r="AW1823" s="8">
        <v>0</v>
      </c>
      <c r="AX1823" s="9" t="s">
        <v>162</v>
      </c>
      <c r="AY1823" s="8">
        <v>0</v>
      </c>
      <c r="AZ1823" s="15">
        <v>0</v>
      </c>
      <c r="BA1823" s="15">
        <v>0</v>
      </c>
      <c r="BB1823" s="36" t="s">
        <v>2227</v>
      </c>
      <c r="BC1823" s="8">
        <v>0</v>
      </c>
      <c r="BD1823" s="13">
        <v>0</v>
      </c>
      <c r="BE1823" s="8"/>
      <c r="BF1823" s="8"/>
      <c r="BG1823" s="8"/>
      <c r="BH1823" s="8">
        <v>80002022</v>
      </c>
      <c r="BI1823" s="11">
        <v>0</v>
      </c>
      <c r="BJ1823" s="8">
        <v>0</v>
      </c>
      <c r="BK1823" s="8">
        <v>0</v>
      </c>
      <c r="BL1823" s="8">
        <v>0</v>
      </c>
      <c r="BM1823" s="8">
        <v>0</v>
      </c>
      <c r="BN1823" s="8">
        <v>0</v>
      </c>
      <c r="BO1823" s="8">
        <v>0</v>
      </c>
      <c r="BP1823" s="8">
        <v>0</v>
      </c>
      <c r="BQ1823" s="43">
        <v>0</v>
      </c>
    </row>
    <row r="1824" spans="3:69" ht="20.100000000000001" customHeight="1">
      <c r="C1824" s="16">
        <v>80001023</v>
      </c>
      <c r="D1824" s="14" t="s">
        <v>220</v>
      </c>
      <c r="E1824" s="13">
        <v>1</v>
      </c>
      <c r="F1824" s="13">
        <v>80001023</v>
      </c>
      <c r="G1824" s="16">
        <v>0</v>
      </c>
      <c r="H1824" s="15">
        <v>0</v>
      </c>
      <c r="I1824" s="16">
        <v>1</v>
      </c>
      <c r="J1824" s="16">
        <v>0</v>
      </c>
      <c r="K1824" s="16">
        <v>0</v>
      </c>
      <c r="L1824" s="13">
        <v>0</v>
      </c>
      <c r="M1824" s="13">
        <v>0</v>
      </c>
      <c r="N1824" s="13">
        <v>2</v>
      </c>
      <c r="O1824" s="13">
        <v>9</v>
      </c>
      <c r="P1824" s="13">
        <v>0.15</v>
      </c>
      <c r="Q1824" s="13">
        <v>0</v>
      </c>
      <c r="R1824" s="8">
        <v>0</v>
      </c>
      <c r="S1824" s="13">
        <v>0</v>
      </c>
      <c r="T1824" s="13">
        <v>1</v>
      </c>
      <c r="U1824" s="13">
        <v>2</v>
      </c>
      <c r="V1824" s="13">
        <v>0</v>
      </c>
      <c r="W1824" s="13">
        <v>0</v>
      </c>
      <c r="X1824" s="13">
        <v>0</v>
      </c>
      <c r="Y1824" s="13">
        <v>0</v>
      </c>
      <c r="Z1824" s="13">
        <v>0</v>
      </c>
      <c r="AA1824" s="13">
        <v>0</v>
      </c>
      <c r="AB1824" s="13">
        <v>0</v>
      </c>
      <c r="AC1824" s="13">
        <v>0</v>
      </c>
      <c r="AD1824" s="13">
        <v>10</v>
      </c>
      <c r="AE1824" s="13">
        <v>0</v>
      </c>
      <c r="AF1824" s="13">
        <v>3</v>
      </c>
      <c r="AG1824" s="8">
        <v>7</v>
      </c>
      <c r="AH1824" s="8">
        <v>0</v>
      </c>
      <c r="AI1824" s="8">
        <v>0</v>
      </c>
      <c r="AJ1824" s="8">
        <v>10</v>
      </c>
      <c r="AK1824" s="13">
        <v>0</v>
      </c>
      <c r="AL1824" s="13">
        <v>0</v>
      </c>
      <c r="AM1824" s="13">
        <v>0</v>
      </c>
      <c r="AN1824" s="13">
        <v>0</v>
      </c>
      <c r="AO1824" s="13">
        <v>3000</v>
      </c>
      <c r="AP1824" s="13">
        <v>0.5</v>
      </c>
      <c r="AQ1824" s="13">
        <v>0</v>
      </c>
      <c r="AR1824" s="8">
        <v>0</v>
      </c>
      <c r="AS1824" s="13">
        <v>80001003</v>
      </c>
      <c r="AT1824" s="14" t="s">
        <v>161</v>
      </c>
      <c r="AU1824" s="13">
        <v>0</v>
      </c>
      <c r="AV1824" s="16">
        <v>0</v>
      </c>
      <c r="AW1824" s="16">
        <v>0</v>
      </c>
      <c r="AX1824" s="14" t="s">
        <v>162</v>
      </c>
      <c r="AY1824" s="13">
        <v>0</v>
      </c>
      <c r="AZ1824" s="15">
        <v>0</v>
      </c>
      <c r="BA1824" s="15">
        <v>0</v>
      </c>
      <c r="BB1824" s="36" t="s">
        <v>2228</v>
      </c>
      <c r="BC1824" s="13"/>
      <c r="BD1824" s="13">
        <v>0</v>
      </c>
      <c r="BE1824" s="13"/>
      <c r="BF1824" s="13"/>
      <c r="BG1824" s="13"/>
      <c r="BH1824" s="13">
        <v>80002023</v>
      </c>
      <c r="BI1824" s="13">
        <v>0</v>
      </c>
      <c r="BJ1824" s="8">
        <v>0</v>
      </c>
      <c r="BK1824" s="8">
        <v>0</v>
      </c>
      <c r="BL1824" s="8">
        <v>0</v>
      </c>
      <c r="BM1824" s="8">
        <v>0</v>
      </c>
      <c r="BN1824" s="8">
        <v>0</v>
      </c>
      <c r="BO1824" s="8">
        <v>0</v>
      </c>
      <c r="BP1824" s="8">
        <v>0</v>
      </c>
      <c r="BQ1824" s="43">
        <v>0</v>
      </c>
    </row>
    <row r="1825" spans="3:69" ht="20.100000000000001" customHeight="1">
      <c r="C1825" s="16">
        <v>80001024</v>
      </c>
      <c r="D1825" s="14" t="s">
        <v>2229</v>
      </c>
      <c r="E1825" s="13">
        <v>1</v>
      </c>
      <c r="F1825" s="13">
        <v>80001024</v>
      </c>
      <c r="G1825" s="16">
        <v>0</v>
      </c>
      <c r="H1825" s="15">
        <v>0</v>
      </c>
      <c r="I1825" s="16">
        <v>1</v>
      </c>
      <c r="J1825" s="16">
        <v>0</v>
      </c>
      <c r="K1825" s="16">
        <v>0</v>
      </c>
      <c r="L1825" s="13">
        <v>0</v>
      </c>
      <c r="M1825" s="13">
        <v>0</v>
      </c>
      <c r="N1825" s="13">
        <v>5</v>
      </c>
      <c r="O1825" s="13">
        <v>0</v>
      </c>
      <c r="P1825" s="13">
        <v>0</v>
      </c>
      <c r="Q1825" s="13">
        <v>0</v>
      </c>
      <c r="R1825" s="8">
        <v>0</v>
      </c>
      <c r="S1825" s="13">
        <v>0</v>
      </c>
      <c r="T1825" s="13">
        <v>1</v>
      </c>
      <c r="U1825" s="13">
        <v>2</v>
      </c>
      <c r="V1825" s="13">
        <v>0</v>
      </c>
      <c r="W1825" s="13">
        <v>0</v>
      </c>
      <c r="X1825" s="13">
        <v>0</v>
      </c>
      <c r="Y1825" s="13">
        <v>0</v>
      </c>
      <c r="Z1825" s="13">
        <v>0</v>
      </c>
      <c r="AA1825" s="13">
        <v>0</v>
      </c>
      <c r="AB1825" s="13">
        <v>0</v>
      </c>
      <c r="AC1825" s="13">
        <v>0</v>
      </c>
      <c r="AD1825" s="13">
        <v>9</v>
      </c>
      <c r="AE1825" s="13">
        <v>2</v>
      </c>
      <c r="AF1825" s="13" t="s">
        <v>169</v>
      </c>
      <c r="AG1825" s="8">
        <v>2</v>
      </c>
      <c r="AH1825" s="8">
        <v>2</v>
      </c>
      <c r="AI1825" s="8">
        <v>0</v>
      </c>
      <c r="AJ1825" s="8">
        <v>1.5</v>
      </c>
      <c r="AK1825" s="13">
        <v>0</v>
      </c>
      <c r="AL1825" s="13">
        <v>0</v>
      </c>
      <c r="AM1825" s="13">
        <v>0</v>
      </c>
      <c r="AN1825" s="13">
        <v>0</v>
      </c>
      <c r="AO1825" s="13">
        <v>3000</v>
      </c>
      <c r="AP1825" s="13">
        <v>0.5</v>
      </c>
      <c r="AQ1825" s="13">
        <v>0</v>
      </c>
      <c r="AR1825" s="8">
        <v>0</v>
      </c>
      <c r="AS1825" s="13" t="s">
        <v>160</v>
      </c>
      <c r="AT1825" s="14" t="s">
        <v>161</v>
      </c>
      <c r="AU1825" s="13">
        <v>0</v>
      </c>
      <c r="AV1825" s="16">
        <v>0</v>
      </c>
      <c r="AW1825" s="16">
        <v>0</v>
      </c>
      <c r="AX1825" s="14" t="s">
        <v>162</v>
      </c>
      <c r="AY1825" s="13" t="s">
        <v>2230</v>
      </c>
      <c r="AZ1825" s="15">
        <v>0</v>
      </c>
      <c r="BA1825" s="15">
        <v>0</v>
      </c>
      <c r="BB1825" s="36" t="s">
        <v>2231</v>
      </c>
      <c r="BC1825" s="13"/>
      <c r="BD1825" s="13">
        <v>0</v>
      </c>
      <c r="BE1825" s="13"/>
      <c r="BF1825" s="13"/>
      <c r="BG1825" s="13"/>
      <c r="BH1825" s="13">
        <v>80002024</v>
      </c>
      <c r="BI1825" s="13">
        <v>0</v>
      </c>
      <c r="BJ1825" s="8">
        <v>0</v>
      </c>
      <c r="BK1825" s="8">
        <v>0</v>
      </c>
      <c r="BL1825" s="8">
        <v>0</v>
      </c>
      <c r="BM1825" s="8">
        <v>0</v>
      </c>
      <c r="BN1825" s="8">
        <v>0</v>
      </c>
      <c r="BO1825" s="8">
        <v>0</v>
      </c>
      <c r="BP1825" s="8">
        <v>0</v>
      </c>
      <c r="BQ1825" s="43">
        <v>0</v>
      </c>
    </row>
    <row r="1826" spans="3:69" ht="20.100000000000001" customHeight="1">
      <c r="C1826" s="16">
        <v>80001025</v>
      </c>
      <c r="D1826" s="14" t="s">
        <v>2232</v>
      </c>
      <c r="E1826" s="16">
        <v>1</v>
      </c>
      <c r="F1826" s="13">
        <v>80001025</v>
      </c>
      <c r="G1826" s="8">
        <v>0</v>
      </c>
      <c r="H1826" s="8">
        <v>0</v>
      </c>
      <c r="I1826" s="16">
        <v>1</v>
      </c>
      <c r="J1826" s="16">
        <v>0</v>
      </c>
      <c r="K1826" s="8">
        <v>0</v>
      </c>
      <c r="L1826" s="8">
        <v>0</v>
      </c>
      <c r="M1826" s="8">
        <v>0</v>
      </c>
      <c r="N1826" s="8">
        <v>2</v>
      </c>
      <c r="O1826" s="8">
        <v>10</v>
      </c>
      <c r="P1826" s="8">
        <v>0.05</v>
      </c>
      <c r="Q1826" s="8">
        <v>0</v>
      </c>
      <c r="R1826" s="8">
        <v>0</v>
      </c>
      <c r="S1826" s="8">
        <v>0</v>
      </c>
      <c r="T1826" s="13">
        <v>1</v>
      </c>
      <c r="U1826" s="8">
        <v>2</v>
      </c>
      <c r="V1826" s="8">
        <v>0</v>
      </c>
      <c r="W1826" s="8">
        <v>2.5</v>
      </c>
      <c r="X1826" s="8">
        <v>0</v>
      </c>
      <c r="Y1826" s="8">
        <v>0</v>
      </c>
      <c r="Z1826" s="8">
        <v>0</v>
      </c>
      <c r="AA1826" s="8">
        <v>0</v>
      </c>
      <c r="AB1826" s="16">
        <v>0</v>
      </c>
      <c r="AC1826" s="8">
        <v>0</v>
      </c>
      <c r="AD1826" s="8">
        <v>15</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t="s">
        <v>160</v>
      </c>
      <c r="AT1826" s="14" t="s">
        <v>161</v>
      </c>
      <c r="AU1826" s="8" t="s">
        <v>941</v>
      </c>
      <c r="AV1826" s="8" t="s">
        <v>160</v>
      </c>
      <c r="AW1826" s="8" t="s">
        <v>1026</v>
      </c>
      <c r="AX1826" s="9" t="s">
        <v>162</v>
      </c>
      <c r="AY1826" s="8">
        <v>0</v>
      </c>
      <c r="AZ1826" s="15">
        <v>0</v>
      </c>
      <c r="BA1826" s="15">
        <v>0</v>
      </c>
      <c r="BB1826" s="34" t="s">
        <v>2233</v>
      </c>
      <c r="BC1826" s="8">
        <v>0</v>
      </c>
      <c r="BD1826" s="13">
        <v>0</v>
      </c>
      <c r="BE1826" s="8"/>
      <c r="BF1826" s="8"/>
      <c r="BG1826" s="8"/>
      <c r="BH1826" s="8">
        <v>80002025</v>
      </c>
      <c r="BI1826" s="11">
        <v>0</v>
      </c>
      <c r="BJ1826" s="8">
        <v>0</v>
      </c>
      <c r="BK1826" s="8">
        <v>0</v>
      </c>
      <c r="BL1826" s="8">
        <v>0</v>
      </c>
      <c r="BM1826" s="8">
        <v>0</v>
      </c>
      <c r="BN1826" s="8">
        <v>0</v>
      </c>
      <c r="BO1826" s="8">
        <v>0</v>
      </c>
      <c r="BP1826" s="8">
        <v>0</v>
      </c>
      <c r="BQ1826" s="43">
        <v>0</v>
      </c>
    </row>
    <row r="1827" spans="3:69" ht="20.100000000000001" customHeight="1">
      <c r="C1827" s="16">
        <v>80001026</v>
      </c>
      <c r="D1827" s="14" t="s">
        <v>2234</v>
      </c>
      <c r="E1827" s="16">
        <v>1</v>
      </c>
      <c r="F1827" s="13">
        <v>80001026</v>
      </c>
      <c r="G1827" s="8">
        <v>0</v>
      </c>
      <c r="H1827" s="8">
        <v>0</v>
      </c>
      <c r="I1827" s="16">
        <v>1</v>
      </c>
      <c r="J1827" s="16">
        <v>0</v>
      </c>
      <c r="K1827" s="8">
        <v>0</v>
      </c>
      <c r="L1827" s="8">
        <v>0</v>
      </c>
      <c r="M1827" s="8">
        <v>0</v>
      </c>
      <c r="N1827" s="8">
        <v>2</v>
      </c>
      <c r="O1827" s="8">
        <v>1</v>
      </c>
      <c r="P1827" s="8">
        <v>0.1</v>
      </c>
      <c r="Q1827" s="8">
        <v>0</v>
      </c>
      <c r="R1827" s="8">
        <v>0</v>
      </c>
      <c r="S1827" s="8">
        <v>0</v>
      </c>
      <c r="T1827" s="13">
        <v>1</v>
      </c>
      <c r="U1827" s="8">
        <v>2</v>
      </c>
      <c r="V1827" s="8">
        <v>0</v>
      </c>
      <c r="W1827" s="8">
        <v>0</v>
      </c>
      <c r="X1827" s="8">
        <v>0</v>
      </c>
      <c r="Y1827" s="8">
        <v>0</v>
      </c>
      <c r="Z1827" s="8">
        <v>0</v>
      </c>
      <c r="AA1827" s="8">
        <v>0</v>
      </c>
      <c r="AB1827" s="16">
        <v>0</v>
      </c>
      <c r="AC1827" s="8">
        <v>0</v>
      </c>
      <c r="AD1827" s="8">
        <v>10</v>
      </c>
      <c r="AE1827" s="8">
        <v>0</v>
      </c>
      <c r="AF1827" s="8">
        <v>0</v>
      </c>
      <c r="AG1827" s="8">
        <v>7</v>
      </c>
      <c r="AH1827" s="8">
        <v>0</v>
      </c>
      <c r="AI1827" s="8">
        <v>0</v>
      </c>
      <c r="AJ1827" s="8">
        <v>6</v>
      </c>
      <c r="AK1827" s="8">
        <v>0</v>
      </c>
      <c r="AL1827" s="8">
        <v>0</v>
      </c>
      <c r="AM1827" s="8">
        <v>0</v>
      </c>
      <c r="AN1827" s="8">
        <v>0</v>
      </c>
      <c r="AO1827" s="8">
        <v>1000</v>
      </c>
      <c r="AP1827" s="8">
        <v>0</v>
      </c>
      <c r="AQ1827" s="8">
        <v>0</v>
      </c>
      <c r="AR1827" s="8">
        <v>0</v>
      </c>
      <c r="AS1827" s="8">
        <v>80001004</v>
      </c>
      <c r="AT1827" s="14" t="s">
        <v>161</v>
      </c>
      <c r="AU1827" s="8">
        <v>0</v>
      </c>
      <c r="AV1827" s="8" t="s">
        <v>160</v>
      </c>
      <c r="AW1827" s="8">
        <v>0</v>
      </c>
      <c r="AX1827" s="9" t="s">
        <v>162</v>
      </c>
      <c r="AY1827" s="8">
        <v>0</v>
      </c>
      <c r="AZ1827" s="15">
        <v>0</v>
      </c>
      <c r="BA1827" s="15">
        <v>0</v>
      </c>
      <c r="BB1827" s="34" t="s">
        <v>2235</v>
      </c>
      <c r="BC1827" s="8">
        <v>0</v>
      </c>
      <c r="BD1827" s="13">
        <v>0</v>
      </c>
      <c r="BE1827" s="8"/>
      <c r="BF1827" s="8"/>
      <c r="BG1827" s="8"/>
      <c r="BH1827" s="8">
        <v>80002026</v>
      </c>
      <c r="BI1827" s="11">
        <v>0</v>
      </c>
      <c r="BJ1827" s="8">
        <v>0</v>
      </c>
      <c r="BK1827" s="8">
        <v>0</v>
      </c>
      <c r="BL1827" s="8">
        <v>0</v>
      </c>
      <c r="BM1827" s="8">
        <v>0</v>
      </c>
      <c r="BN1827" s="8">
        <v>0</v>
      </c>
      <c r="BO1827" s="8">
        <v>0</v>
      </c>
      <c r="BP1827" s="8">
        <v>0</v>
      </c>
      <c r="BQ1827" s="43">
        <v>0</v>
      </c>
    </row>
    <row r="1828" spans="3:69" ht="20.100000000000001" customHeight="1">
      <c r="C1828" s="16">
        <v>80001027</v>
      </c>
      <c r="D1828" s="14" t="s">
        <v>2236</v>
      </c>
      <c r="E1828" s="13">
        <v>1</v>
      </c>
      <c r="F1828" s="13">
        <v>80001027</v>
      </c>
      <c r="G1828" s="16">
        <v>0</v>
      </c>
      <c r="H1828" s="15">
        <v>0</v>
      </c>
      <c r="I1828" s="16">
        <v>1</v>
      </c>
      <c r="J1828" s="16">
        <v>0</v>
      </c>
      <c r="K1828" s="16">
        <v>0</v>
      </c>
      <c r="L1828" s="13">
        <v>0</v>
      </c>
      <c r="M1828" s="13">
        <v>0</v>
      </c>
      <c r="N1828" s="13">
        <v>5</v>
      </c>
      <c r="O1828" s="13">
        <v>0</v>
      </c>
      <c r="P1828" s="13">
        <v>0</v>
      </c>
      <c r="Q1828" s="13">
        <v>0</v>
      </c>
      <c r="R1828" s="8">
        <v>0</v>
      </c>
      <c r="S1828" s="13">
        <v>0</v>
      </c>
      <c r="T1828" s="13">
        <v>1</v>
      </c>
      <c r="U1828" s="13">
        <v>2</v>
      </c>
      <c r="V1828" s="13">
        <v>0</v>
      </c>
      <c r="W1828" s="13">
        <v>0</v>
      </c>
      <c r="X1828" s="13">
        <v>0</v>
      </c>
      <c r="Y1828" s="13">
        <v>0</v>
      </c>
      <c r="Z1828" s="13">
        <v>0</v>
      </c>
      <c r="AA1828" s="13">
        <v>0</v>
      </c>
      <c r="AB1828" s="13">
        <v>0</v>
      </c>
      <c r="AC1828" s="13">
        <v>0</v>
      </c>
      <c r="AD1828" s="13">
        <v>9</v>
      </c>
      <c r="AE1828" s="13">
        <v>2</v>
      </c>
      <c r="AF1828" s="13" t="s">
        <v>169</v>
      </c>
      <c r="AG1828" s="8">
        <v>2</v>
      </c>
      <c r="AH1828" s="8">
        <v>2</v>
      </c>
      <c r="AI1828" s="8">
        <v>0</v>
      </c>
      <c r="AJ1828" s="8">
        <v>1.5</v>
      </c>
      <c r="AK1828" s="13">
        <v>0</v>
      </c>
      <c r="AL1828" s="13">
        <v>0</v>
      </c>
      <c r="AM1828" s="13">
        <v>0</v>
      </c>
      <c r="AN1828" s="13">
        <v>0</v>
      </c>
      <c r="AO1828" s="13">
        <v>3000</v>
      </c>
      <c r="AP1828" s="13">
        <v>0.5</v>
      </c>
      <c r="AQ1828" s="13">
        <v>0</v>
      </c>
      <c r="AR1828" s="8">
        <v>0</v>
      </c>
      <c r="AS1828" s="13" t="s">
        <v>160</v>
      </c>
      <c r="AT1828" s="14" t="s">
        <v>161</v>
      </c>
      <c r="AU1828" s="13">
        <v>0</v>
      </c>
      <c r="AV1828" s="16">
        <v>0</v>
      </c>
      <c r="AW1828" s="16">
        <v>0</v>
      </c>
      <c r="AX1828" s="14" t="s">
        <v>162</v>
      </c>
      <c r="AY1828" s="13" t="s">
        <v>2237</v>
      </c>
      <c r="AZ1828" s="15">
        <v>0</v>
      </c>
      <c r="BA1828" s="15">
        <v>0</v>
      </c>
      <c r="BB1828" s="36" t="s">
        <v>2238</v>
      </c>
      <c r="BC1828" s="13"/>
      <c r="BD1828" s="13">
        <v>0</v>
      </c>
      <c r="BE1828" s="13"/>
      <c r="BF1828" s="13"/>
      <c r="BG1828" s="13"/>
      <c r="BH1828" s="13">
        <v>80002027</v>
      </c>
      <c r="BI1828" s="13">
        <v>0</v>
      </c>
      <c r="BJ1828" s="8">
        <v>0</v>
      </c>
      <c r="BK1828" s="8">
        <v>0</v>
      </c>
      <c r="BL1828" s="8">
        <v>0</v>
      </c>
      <c r="BM1828" s="8">
        <v>0</v>
      </c>
      <c r="BN1828" s="8">
        <v>0</v>
      </c>
      <c r="BO1828" s="8">
        <v>0</v>
      </c>
      <c r="BP1828" s="8">
        <v>0</v>
      </c>
      <c r="BQ1828" s="43">
        <v>0</v>
      </c>
    </row>
    <row r="1829" spans="3:69" ht="20.100000000000001" customHeight="1">
      <c r="C1829" s="16">
        <v>80001028</v>
      </c>
      <c r="D1829" s="14" t="s">
        <v>1023</v>
      </c>
      <c r="E1829" s="13">
        <v>1</v>
      </c>
      <c r="F1829" s="13">
        <v>80001028</v>
      </c>
      <c r="G1829" s="16">
        <v>0</v>
      </c>
      <c r="H1829" s="15">
        <v>0</v>
      </c>
      <c r="I1829" s="16">
        <v>1</v>
      </c>
      <c r="J1829" s="16">
        <v>0</v>
      </c>
      <c r="K1829" s="16">
        <v>0</v>
      </c>
      <c r="L1829" s="13">
        <v>0</v>
      </c>
      <c r="M1829" s="13">
        <v>0</v>
      </c>
      <c r="N1829" s="13">
        <v>2</v>
      </c>
      <c r="O1829" s="13">
        <v>9</v>
      </c>
      <c r="P1829" s="13">
        <v>0.05</v>
      </c>
      <c r="Q1829" s="13">
        <v>0</v>
      </c>
      <c r="R1829" s="8">
        <v>0</v>
      </c>
      <c r="S1829" s="13">
        <v>0</v>
      </c>
      <c r="T1829" s="13">
        <v>1</v>
      </c>
      <c r="U1829" s="13">
        <v>1</v>
      </c>
      <c r="V1829" s="13">
        <v>0</v>
      </c>
      <c r="W1829" s="13">
        <v>2</v>
      </c>
      <c r="X1829" s="13">
        <v>0</v>
      </c>
      <c r="Y1829" s="13">
        <v>0</v>
      </c>
      <c r="Z1829" s="13">
        <v>0</v>
      </c>
      <c r="AA1829" s="13">
        <v>0</v>
      </c>
      <c r="AB1829" s="13">
        <v>0</v>
      </c>
      <c r="AC1829" s="13">
        <v>0</v>
      </c>
      <c r="AD1829" s="13">
        <v>3</v>
      </c>
      <c r="AE1829" s="13">
        <v>2</v>
      </c>
      <c r="AF1829" s="13" t="s">
        <v>169</v>
      </c>
      <c r="AG1829" s="8">
        <v>0</v>
      </c>
      <c r="AH1829" s="8">
        <v>0</v>
      </c>
      <c r="AI1829" s="8">
        <v>0</v>
      </c>
      <c r="AJ1829" s="8">
        <v>1.5</v>
      </c>
      <c r="AK1829" s="13">
        <v>0</v>
      </c>
      <c r="AL1829" s="13">
        <v>0</v>
      </c>
      <c r="AM1829" s="13">
        <v>0</v>
      </c>
      <c r="AN1829" s="13">
        <v>0</v>
      </c>
      <c r="AO1829" s="13">
        <v>3000</v>
      </c>
      <c r="AP1829" s="13">
        <v>0.5</v>
      </c>
      <c r="AQ1829" s="13">
        <v>0</v>
      </c>
      <c r="AR1829" s="8">
        <v>0</v>
      </c>
      <c r="AS1829" s="13">
        <v>0</v>
      </c>
      <c r="AT1829" s="14" t="s">
        <v>161</v>
      </c>
      <c r="AU1829" s="13">
        <v>0</v>
      </c>
      <c r="AV1829" s="16">
        <v>10000007</v>
      </c>
      <c r="AW1829" s="16">
        <v>23000040</v>
      </c>
      <c r="AX1829" s="14" t="s">
        <v>162</v>
      </c>
      <c r="AY1829" s="13">
        <v>0</v>
      </c>
      <c r="AZ1829" s="15">
        <v>0</v>
      </c>
      <c r="BA1829" s="15">
        <v>1</v>
      </c>
      <c r="BB1829" s="36" t="s">
        <v>2239</v>
      </c>
      <c r="BC1829" s="13">
        <v>0</v>
      </c>
      <c r="BD1829" s="13">
        <v>0</v>
      </c>
      <c r="BE1829" s="13"/>
      <c r="BF1829" s="13"/>
      <c r="BG1829" s="13"/>
      <c r="BH1829" s="13">
        <v>80002028</v>
      </c>
      <c r="BI1829" s="13">
        <v>0</v>
      </c>
      <c r="BJ1829" s="8">
        <v>0</v>
      </c>
      <c r="BK1829" s="8">
        <v>0</v>
      </c>
      <c r="BL1829" s="8">
        <v>0</v>
      </c>
      <c r="BM1829" s="8">
        <v>0</v>
      </c>
      <c r="BN1829" s="8">
        <v>0</v>
      </c>
      <c r="BO1829" s="8">
        <v>0</v>
      </c>
      <c r="BP1829" s="8">
        <v>0</v>
      </c>
      <c r="BQ1829" s="43">
        <v>0</v>
      </c>
    </row>
    <row r="1830" spans="3:69" ht="20.100000000000001" customHeight="1">
      <c r="C1830" s="16">
        <v>80002001</v>
      </c>
      <c r="D1830" s="14" t="s">
        <v>2240</v>
      </c>
      <c r="E1830" s="13">
        <v>1</v>
      </c>
      <c r="F1830" s="13">
        <v>80002001</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2241</v>
      </c>
      <c r="AZ1830" s="15">
        <v>0</v>
      </c>
      <c r="BA1830" s="15">
        <v>0</v>
      </c>
      <c r="BB1830" s="36" t="s">
        <v>2242</v>
      </c>
      <c r="BC1830" s="13">
        <v>0</v>
      </c>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80002002</v>
      </c>
      <c r="D1831" s="14" t="s">
        <v>2243</v>
      </c>
      <c r="E1831" s="13">
        <v>1</v>
      </c>
      <c r="F1831" s="13">
        <v>80002002</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1114</v>
      </c>
      <c r="AZ1831" s="15">
        <v>0</v>
      </c>
      <c r="BA1831" s="15">
        <v>0</v>
      </c>
      <c r="BB1831" s="36" t="s">
        <v>1115</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80002003</v>
      </c>
      <c r="D1832" s="14" t="s">
        <v>2244</v>
      </c>
      <c r="E1832" s="13">
        <v>1</v>
      </c>
      <c r="F1832" s="13">
        <v>80002003</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2245</v>
      </c>
      <c r="AZ1832" s="15">
        <v>0</v>
      </c>
      <c r="BA1832" s="15">
        <v>0</v>
      </c>
      <c r="BB1832" s="36" t="s">
        <v>2246</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80002004</v>
      </c>
      <c r="D1833" s="14" t="s">
        <v>2247</v>
      </c>
      <c r="E1833" s="13">
        <v>1</v>
      </c>
      <c r="F1833" s="13">
        <v>80002004</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2248</v>
      </c>
      <c r="AZ1833" s="15">
        <v>0</v>
      </c>
      <c r="BA1833" s="15">
        <v>0</v>
      </c>
      <c r="BB1833" s="36" t="s">
        <v>2249</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80002005</v>
      </c>
      <c r="D1834" s="14" t="s">
        <v>2250</v>
      </c>
      <c r="E1834" s="13">
        <v>1</v>
      </c>
      <c r="F1834" s="13">
        <v>80002005</v>
      </c>
      <c r="G1834" s="16">
        <v>0</v>
      </c>
      <c r="H1834" s="15">
        <v>0</v>
      </c>
      <c r="I1834" s="16">
        <v>1</v>
      </c>
      <c r="J1834" s="16">
        <v>0</v>
      </c>
      <c r="K1834" s="16">
        <v>0</v>
      </c>
      <c r="L1834" s="13">
        <v>0</v>
      </c>
      <c r="M1834" s="13">
        <v>0</v>
      </c>
      <c r="N1834" s="13">
        <v>5</v>
      </c>
      <c r="O1834" s="13">
        <v>0</v>
      </c>
      <c r="P1834" s="13">
        <v>0</v>
      </c>
      <c r="Q1834" s="13">
        <v>0</v>
      </c>
      <c r="R1834" s="8">
        <v>0</v>
      </c>
      <c r="S1834" s="13">
        <v>0</v>
      </c>
      <c r="T1834" s="13">
        <v>1</v>
      </c>
      <c r="U1834" s="13">
        <v>2</v>
      </c>
      <c r="V1834" s="13">
        <v>0</v>
      </c>
      <c r="W1834" s="13">
        <v>0</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3" t="s">
        <v>2251</v>
      </c>
      <c r="AZ1834" s="15">
        <v>0</v>
      </c>
      <c r="BA1834" s="15">
        <v>0</v>
      </c>
      <c r="BB1834" s="36" t="s">
        <v>2252</v>
      </c>
      <c r="BC1834" s="13"/>
      <c r="BD1834" s="13">
        <v>0</v>
      </c>
      <c r="BE1834" s="13"/>
      <c r="BF1834" s="13"/>
      <c r="BG1834" s="13"/>
      <c r="BH1834" s="16"/>
      <c r="BI1834" s="13">
        <v>0</v>
      </c>
      <c r="BJ1834" s="8">
        <v>0</v>
      </c>
      <c r="BK1834" s="8">
        <v>0</v>
      </c>
      <c r="BL1834" s="8">
        <v>0</v>
      </c>
      <c r="BM1834" s="8">
        <v>0</v>
      </c>
      <c r="BN1834" s="8">
        <v>0</v>
      </c>
      <c r="BO1834" s="8">
        <v>0</v>
      </c>
      <c r="BP1834" s="8">
        <v>0</v>
      </c>
      <c r="BQ1834" s="43">
        <v>0</v>
      </c>
    </row>
    <row r="1835" spans="3:69" ht="20.100000000000001" customHeight="1">
      <c r="C1835" s="16">
        <v>80002006</v>
      </c>
      <c r="D1835" s="14" t="s">
        <v>2253</v>
      </c>
      <c r="E1835" s="13">
        <v>1</v>
      </c>
      <c r="F1835" s="13">
        <v>80002006</v>
      </c>
      <c r="G1835" s="16">
        <v>0</v>
      </c>
      <c r="H1835" s="15">
        <v>0</v>
      </c>
      <c r="I1835" s="16">
        <v>1</v>
      </c>
      <c r="J1835" s="16">
        <v>0</v>
      </c>
      <c r="K1835" s="16">
        <v>0</v>
      </c>
      <c r="L1835" s="13">
        <v>0</v>
      </c>
      <c r="M1835" s="13">
        <v>0</v>
      </c>
      <c r="N1835" s="13">
        <v>5</v>
      </c>
      <c r="O1835" s="161">
        <v>0</v>
      </c>
      <c r="P1835" s="161">
        <v>0</v>
      </c>
      <c r="Q1835" s="161">
        <v>0</v>
      </c>
      <c r="R1835" s="8">
        <v>0</v>
      </c>
      <c r="S1835" s="161">
        <v>0</v>
      </c>
      <c r="T1835" s="161">
        <v>1</v>
      </c>
      <c r="U1835" s="161">
        <v>2</v>
      </c>
      <c r="V1835" s="161">
        <v>0</v>
      </c>
      <c r="W1835" s="13">
        <v>1</v>
      </c>
      <c r="X1835" s="13">
        <v>0</v>
      </c>
      <c r="Y1835" s="13">
        <v>0</v>
      </c>
      <c r="Z1835" s="13">
        <v>0</v>
      </c>
      <c r="AA1835" s="13">
        <v>0</v>
      </c>
      <c r="AB1835" s="13">
        <v>0</v>
      </c>
      <c r="AC1835" s="13">
        <v>0</v>
      </c>
      <c r="AD1835" s="13">
        <v>9</v>
      </c>
      <c r="AE1835" s="13">
        <v>2</v>
      </c>
      <c r="AF1835" s="13" t="s">
        <v>169</v>
      </c>
      <c r="AG1835" s="8">
        <v>2</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61" t="s">
        <v>2254</v>
      </c>
      <c r="AZ1835" s="15">
        <v>0</v>
      </c>
      <c r="BA1835" s="15">
        <v>0</v>
      </c>
      <c r="BB1835" s="203" t="s">
        <v>2255</v>
      </c>
      <c r="BC1835" s="13"/>
      <c r="BD1835" s="13">
        <v>0</v>
      </c>
      <c r="BE1835" s="13"/>
      <c r="BF1835" s="13"/>
      <c r="BG1835" s="13"/>
      <c r="BH1835" s="161"/>
      <c r="BI1835" s="13">
        <v>0</v>
      </c>
      <c r="BJ1835" s="8">
        <v>0</v>
      </c>
      <c r="BK1835" s="8">
        <v>0</v>
      </c>
      <c r="BL1835" s="8">
        <v>0</v>
      </c>
      <c r="BM1835" s="8">
        <v>0</v>
      </c>
      <c r="BN1835" s="8">
        <v>0</v>
      </c>
      <c r="BO1835" s="8">
        <v>0</v>
      </c>
      <c r="BP1835" s="8">
        <v>0</v>
      </c>
      <c r="BQ1835" s="43">
        <v>0</v>
      </c>
    </row>
    <row r="1836" spans="3:69" ht="20.100000000000001" customHeight="1">
      <c r="C1836" s="16">
        <v>80002007</v>
      </c>
      <c r="D1836" s="14" t="s">
        <v>2256</v>
      </c>
      <c r="E1836" s="13">
        <v>1</v>
      </c>
      <c r="F1836" s="13">
        <v>80002007</v>
      </c>
      <c r="G1836" s="16">
        <v>0</v>
      </c>
      <c r="H1836" s="15">
        <v>0</v>
      </c>
      <c r="I1836" s="16">
        <v>1</v>
      </c>
      <c r="J1836" s="16">
        <v>0</v>
      </c>
      <c r="K1836" s="16">
        <v>0</v>
      </c>
      <c r="L1836" s="13">
        <v>0</v>
      </c>
      <c r="M1836" s="13">
        <v>0</v>
      </c>
      <c r="N1836" s="13">
        <v>2</v>
      </c>
      <c r="O1836" s="13">
        <v>3</v>
      </c>
      <c r="P1836" s="13">
        <v>0.2</v>
      </c>
      <c r="Q1836" s="13">
        <v>0</v>
      </c>
      <c r="R1836" s="8">
        <v>0</v>
      </c>
      <c r="S1836" s="13">
        <v>0</v>
      </c>
      <c r="T1836" s="13">
        <v>1</v>
      </c>
      <c r="U1836" s="13">
        <v>2</v>
      </c>
      <c r="V1836" s="13">
        <v>0</v>
      </c>
      <c r="W1836" s="13">
        <v>1</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2192</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80002008</v>
      </c>
      <c r="D1837" s="14" t="s">
        <v>2257</v>
      </c>
      <c r="E1837" s="13">
        <v>1</v>
      </c>
      <c r="F1837" s="13">
        <v>80002008</v>
      </c>
      <c r="G1837" s="16">
        <v>0</v>
      </c>
      <c r="H1837" s="15">
        <v>0</v>
      </c>
      <c r="I1837" s="16">
        <v>1</v>
      </c>
      <c r="J1837" s="16">
        <v>0</v>
      </c>
      <c r="K1837" s="16">
        <v>0</v>
      </c>
      <c r="L1837" s="13">
        <v>0</v>
      </c>
      <c r="M1837" s="13">
        <v>0</v>
      </c>
      <c r="N1837" s="13">
        <v>2</v>
      </c>
      <c r="O1837" s="13">
        <v>3</v>
      </c>
      <c r="P1837" s="13">
        <v>0.5</v>
      </c>
      <c r="Q1837" s="13">
        <v>0</v>
      </c>
      <c r="R1837" s="8">
        <v>0</v>
      </c>
      <c r="S1837" s="13">
        <v>0</v>
      </c>
      <c r="T1837" s="13">
        <v>1</v>
      </c>
      <c r="U1837" s="13">
        <v>2</v>
      </c>
      <c r="V1837" s="13">
        <v>0</v>
      </c>
      <c r="W1837" s="13">
        <v>0.5</v>
      </c>
      <c r="X1837" s="13">
        <v>0</v>
      </c>
      <c r="Y1837" s="13">
        <v>0</v>
      </c>
      <c r="Z1837" s="13">
        <v>0</v>
      </c>
      <c r="AA1837" s="13">
        <v>0</v>
      </c>
      <c r="AB1837" s="13">
        <v>0</v>
      </c>
      <c r="AC1837" s="13">
        <v>0</v>
      </c>
      <c r="AD1837" s="13">
        <v>9</v>
      </c>
      <c r="AE1837" s="13">
        <v>1</v>
      </c>
      <c r="AF1837" s="13">
        <v>0</v>
      </c>
      <c r="AG1837" s="8">
        <v>1</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c r="AZ1837" s="15">
        <v>0</v>
      </c>
      <c r="BA1837" s="15">
        <v>0</v>
      </c>
      <c r="BB1837" s="36" t="s">
        <v>2258</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80002009</v>
      </c>
      <c r="D1838" s="14" t="s">
        <v>2259</v>
      </c>
      <c r="E1838" s="13">
        <v>1</v>
      </c>
      <c r="F1838" s="13">
        <v>80002009</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2260</v>
      </c>
      <c r="AZ1838" s="15">
        <v>0</v>
      </c>
      <c r="BA1838" s="15">
        <v>0</v>
      </c>
      <c r="BB1838" s="36" t="s">
        <v>2261</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80002010</v>
      </c>
      <c r="D1839" s="14" t="s">
        <v>2262</v>
      </c>
      <c r="E1839" s="13">
        <v>1</v>
      </c>
      <c r="F1839" s="13">
        <v>80002010</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2263</v>
      </c>
      <c r="AZ1839" s="15">
        <v>0</v>
      </c>
      <c r="BA1839" s="15">
        <v>0</v>
      </c>
      <c r="BB1839" s="36" t="s">
        <v>1030</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80002011</v>
      </c>
      <c r="D1840" s="14" t="s">
        <v>2264</v>
      </c>
      <c r="E1840" s="13">
        <v>1</v>
      </c>
      <c r="F1840" s="13">
        <v>80002011</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2265</v>
      </c>
      <c r="AZ1840" s="15">
        <v>0</v>
      </c>
      <c r="BA1840" s="15">
        <v>0</v>
      </c>
      <c r="BB1840" s="36" t="s">
        <v>2266</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80002012</v>
      </c>
      <c r="D1841" s="14" t="s">
        <v>2267</v>
      </c>
      <c r="E1841" s="13">
        <v>1</v>
      </c>
      <c r="F1841" s="13">
        <v>80002012</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2268</v>
      </c>
      <c r="AZ1841" s="15">
        <v>0</v>
      </c>
      <c r="BA1841" s="15">
        <v>0</v>
      </c>
      <c r="BB1841" s="36" t="s">
        <v>2269</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80002013</v>
      </c>
      <c r="D1842" s="14" t="s">
        <v>2270</v>
      </c>
      <c r="E1842" s="13">
        <v>1</v>
      </c>
      <c r="F1842" s="13">
        <v>80002013</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2271</v>
      </c>
      <c r="AZ1842" s="15">
        <v>0</v>
      </c>
      <c r="BA1842" s="15">
        <v>0</v>
      </c>
      <c r="BB1842" s="36" t="s">
        <v>2272</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
        <v>80002014</v>
      </c>
      <c r="D1843" s="14" t="s">
        <v>2273</v>
      </c>
      <c r="E1843" s="13">
        <v>1</v>
      </c>
      <c r="F1843" s="13">
        <v>80002014</v>
      </c>
      <c r="G1843" s="16">
        <v>0</v>
      </c>
      <c r="H1843" s="15">
        <v>0</v>
      </c>
      <c r="I1843" s="16">
        <v>1</v>
      </c>
      <c r="J1843" s="16">
        <v>0</v>
      </c>
      <c r="K1843" s="16">
        <v>0</v>
      </c>
      <c r="L1843" s="13">
        <v>0</v>
      </c>
      <c r="M1843" s="13">
        <v>0</v>
      </c>
      <c r="N1843" s="13">
        <v>5</v>
      </c>
      <c r="O1843" s="13">
        <v>0</v>
      </c>
      <c r="P1843" s="13">
        <v>0</v>
      </c>
      <c r="Q1843" s="13">
        <v>0</v>
      </c>
      <c r="R1843" s="8">
        <v>0</v>
      </c>
      <c r="S1843" s="13">
        <v>0</v>
      </c>
      <c r="T1843" s="13">
        <v>1</v>
      </c>
      <c r="U1843" s="13">
        <v>2</v>
      </c>
      <c r="V1843" s="13">
        <v>0</v>
      </c>
      <c r="W1843" s="13">
        <v>0</v>
      </c>
      <c r="X1843" s="13">
        <v>0</v>
      </c>
      <c r="Y1843" s="13">
        <v>0</v>
      </c>
      <c r="Z1843" s="13">
        <v>0</v>
      </c>
      <c r="AA1843" s="13">
        <v>0</v>
      </c>
      <c r="AB1843" s="13">
        <v>0</v>
      </c>
      <c r="AC1843" s="13">
        <v>0</v>
      </c>
      <c r="AD1843" s="13">
        <v>9</v>
      </c>
      <c r="AE1843" s="13">
        <v>2</v>
      </c>
      <c r="AF1843" s="13" t="s">
        <v>169</v>
      </c>
      <c r="AG1843" s="8">
        <v>2</v>
      </c>
      <c r="AH1843" s="8">
        <v>2</v>
      </c>
      <c r="AI1843" s="8">
        <v>0</v>
      </c>
      <c r="AJ1843" s="8">
        <v>1.5</v>
      </c>
      <c r="AK1843" s="13">
        <v>0</v>
      </c>
      <c r="AL1843" s="13">
        <v>0</v>
      </c>
      <c r="AM1843" s="13">
        <v>0</v>
      </c>
      <c r="AN1843" s="13">
        <v>1</v>
      </c>
      <c r="AO1843" s="13">
        <v>3000</v>
      </c>
      <c r="AP1843" s="13">
        <v>0.5</v>
      </c>
      <c r="AQ1843" s="13">
        <v>0</v>
      </c>
      <c r="AR1843" s="8">
        <v>0</v>
      </c>
      <c r="AS1843" s="13" t="s">
        <v>160</v>
      </c>
      <c r="AT1843" s="14" t="s">
        <v>161</v>
      </c>
      <c r="AU1843" s="13">
        <v>0</v>
      </c>
      <c r="AV1843" s="16">
        <v>0</v>
      </c>
      <c r="AW1843" s="16">
        <v>0</v>
      </c>
      <c r="AX1843" s="14" t="s">
        <v>162</v>
      </c>
      <c r="AY1843" s="13" t="s">
        <v>2274</v>
      </c>
      <c r="AZ1843" s="15">
        <v>0</v>
      </c>
      <c r="BA1843" s="15">
        <v>0</v>
      </c>
      <c r="BB1843" s="36" t="s">
        <v>2275</v>
      </c>
      <c r="BC1843" s="13"/>
      <c r="BD1843" s="13">
        <v>0</v>
      </c>
      <c r="BE1843" s="13"/>
      <c r="BF1843" s="13"/>
      <c r="BG1843" s="13"/>
      <c r="BH1843" s="16"/>
      <c r="BI1843" s="13">
        <v>0</v>
      </c>
      <c r="BJ1843" s="8">
        <v>0</v>
      </c>
      <c r="BK1843" s="8">
        <v>0</v>
      </c>
      <c r="BL1843" s="8">
        <v>0</v>
      </c>
      <c r="BM1843" s="8">
        <v>0</v>
      </c>
      <c r="BN1843" s="8">
        <v>0</v>
      </c>
      <c r="BO1843" s="8">
        <v>0</v>
      </c>
      <c r="BP1843" s="8">
        <v>0</v>
      </c>
      <c r="BQ1843" s="43">
        <v>0</v>
      </c>
    </row>
    <row r="1844" spans="3:69" ht="20.100000000000001" customHeight="1">
      <c r="C1844" s="161">
        <v>80002015</v>
      </c>
      <c r="D1844" s="199" t="s">
        <v>2276</v>
      </c>
      <c r="E1844" s="161">
        <v>1</v>
      </c>
      <c r="F1844" s="161">
        <v>80002015</v>
      </c>
      <c r="G1844" s="161">
        <v>0</v>
      </c>
      <c r="H1844" s="161">
        <v>0</v>
      </c>
      <c r="I1844" s="16">
        <v>1</v>
      </c>
      <c r="J1844" s="16">
        <v>0</v>
      </c>
      <c r="K1844" s="161">
        <v>0</v>
      </c>
      <c r="L1844" s="161">
        <v>0</v>
      </c>
      <c r="M1844" s="161">
        <v>0</v>
      </c>
      <c r="N1844" s="161">
        <v>2</v>
      </c>
      <c r="O1844" s="161">
        <v>0</v>
      </c>
      <c r="P1844" s="161">
        <v>0</v>
      </c>
      <c r="Q1844" s="161">
        <v>0</v>
      </c>
      <c r="R1844" s="8">
        <v>0</v>
      </c>
      <c r="S1844" s="161">
        <v>0</v>
      </c>
      <c r="T1844" s="161">
        <v>1</v>
      </c>
      <c r="U1844" s="161">
        <v>2</v>
      </c>
      <c r="V1844" s="161">
        <v>0</v>
      </c>
      <c r="W1844" s="161">
        <v>0</v>
      </c>
      <c r="X1844" s="161">
        <v>0</v>
      </c>
      <c r="Y1844" s="161">
        <v>0</v>
      </c>
      <c r="Z1844" s="161">
        <v>0</v>
      </c>
      <c r="AA1844" s="161">
        <v>0</v>
      </c>
      <c r="AB1844" s="161">
        <v>0</v>
      </c>
      <c r="AC1844" s="161">
        <v>0</v>
      </c>
      <c r="AD1844" s="161">
        <v>9</v>
      </c>
      <c r="AE1844" s="161">
        <v>2</v>
      </c>
      <c r="AF1844" s="161" t="s">
        <v>169</v>
      </c>
      <c r="AG1844" s="161">
        <v>2</v>
      </c>
      <c r="AH1844" s="161">
        <v>2</v>
      </c>
      <c r="AI1844" s="8">
        <v>0</v>
      </c>
      <c r="AJ1844" s="161">
        <v>1.5</v>
      </c>
      <c r="AK1844" s="161">
        <v>0</v>
      </c>
      <c r="AL1844" s="161">
        <v>0</v>
      </c>
      <c r="AM1844" s="161">
        <v>0</v>
      </c>
      <c r="AN1844" s="161">
        <v>1</v>
      </c>
      <c r="AO1844" s="161">
        <v>3000</v>
      </c>
      <c r="AP1844" s="161">
        <v>0.5</v>
      </c>
      <c r="AQ1844" s="161">
        <v>0</v>
      </c>
      <c r="AR1844" s="161">
        <v>0</v>
      </c>
      <c r="AS1844" s="161" t="s">
        <v>160</v>
      </c>
      <c r="AT1844" s="14" t="s">
        <v>161</v>
      </c>
      <c r="AU1844" s="161">
        <v>0</v>
      </c>
      <c r="AV1844" s="161">
        <v>0</v>
      </c>
      <c r="AW1844" s="161">
        <v>0</v>
      </c>
      <c r="AX1844" s="199" t="s">
        <v>162</v>
      </c>
      <c r="AY1844" s="161" t="s">
        <v>2277</v>
      </c>
      <c r="AZ1844" s="161">
        <v>0</v>
      </c>
      <c r="BA1844" s="161">
        <v>0</v>
      </c>
      <c r="BB1844" s="203" t="s">
        <v>2278</v>
      </c>
      <c r="BC1844" s="161"/>
      <c r="BD1844" s="13">
        <v>0</v>
      </c>
      <c r="BE1844" s="161"/>
      <c r="BF1844" s="161"/>
      <c r="BG1844" s="161"/>
      <c r="BH1844" s="161"/>
      <c r="BI1844" s="13">
        <v>0</v>
      </c>
      <c r="BJ1844" s="8">
        <v>0</v>
      </c>
      <c r="BK1844" s="8">
        <v>0</v>
      </c>
      <c r="BL1844" s="8">
        <v>0</v>
      </c>
      <c r="BM1844" s="8">
        <v>0</v>
      </c>
      <c r="BN1844" s="8">
        <v>0</v>
      </c>
      <c r="BO1844" s="8">
        <v>0</v>
      </c>
      <c r="BP1844" s="8">
        <v>0</v>
      </c>
      <c r="BQ1844" s="43">
        <v>0</v>
      </c>
    </row>
    <row r="1845" spans="3:69" ht="20.100000000000001" customHeight="1">
      <c r="C1845" s="16">
        <v>80002016</v>
      </c>
      <c r="D1845" s="14" t="s">
        <v>2279</v>
      </c>
      <c r="E1845" s="13">
        <v>1</v>
      </c>
      <c r="F1845" s="13">
        <v>80002016</v>
      </c>
      <c r="G1845" s="16">
        <v>0</v>
      </c>
      <c r="H1845" s="15">
        <v>0</v>
      </c>
      <c r="I1845" s="16">
        <v>1</v>
      </c>
      <c r="J1845" s="16">
        <v>0</v>
      </c>
      <c r="K1845" s="16">
        <v>0</v>
      </c>
      <c r="L1845" s="13">
        <v>0</v>
      </c>
      <c r="M1845" s="13">
        <v>0</v>
      </c>
      <c r="N1845" s="13">
        <v>5</v>
      </c>
      <c r="O1845" s="13">
        <v>0</v>
      </c>
      <c r="P1845" s="13">
        <v>0</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0</v>
      </c>
      <c r="AS1845" s="13" t="s">
        <v>160</v>
      </c>
      <c r="AT1845" s="14" t="s">
        <v>161</v>
      </c>
      <c r="AU1845" s="13">
        <v>0</v>
      </c>
      <c r="AV1845" s="16">
        <v>0</v>
      </c>
      <c r="AW1845" s="16">
        <v>0</v>
      </c>
      <c r="AX1845" s="14" t="s">
        <v>162</v>
      </c>
      <c r="AY1845" s="13" t="s">
        <v>2280</v>
      </c>
      <c r="AZ1845" s="15">
        <v>0</v>
      </c>
      <c r="BA1845" s="15">
        <v>0</v>
      </c>
      <c r="BB1845" s="36" t="s">
        <v>2281</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80002017</v>
      </c>
      <c r="D1846" s="14" t="s">
        <v>2282</v>
      </c>
      <c r="E1846" s="13">
        <v>1</v>
      </c>
      <c r="F1846" s="13">
        <v>80002017</v>
      </c>
      <c r="G1846" s="16">
        <v>0</v>
      </c>
      <c r="H1846" s="15">
        <v>0</v>
      </c>
      <c r="I1846" s="16">
        <v>1</v>
      </c>
      <c r="J1846" s="16">
        <v>0</v>
      </c>
      <c r="K1846" s="16">
        <v>0</v>
      </c>
      <c r="L1846" s="13">
        <v>0</v>
      </c>
      <c r="M1846" s="13">
        <v>0</v>
      </c>
      <c r="N1846" s="13">
        <v>2</v>
      </c>
      <c r="O1846" s="13">
        <v>3</v>
      </c>
      <c r="P1846" s="13">
        <v>0.2</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80010171</v>
      </c>
      <c r="AS1846" s="13" t="s">
        <v>160</v>
      </c>
      <c r="AT1846" s="14" t="s">
        <v>161</v>
      </c>
      <c r="AU1846" s="13">
        <v>0</v>
      </c>
      <c r="AV1846" s="16">
        <v>0</v>
      </c>
      <c r="AW1846" s="16">
        <v>0</v>
      </c>
      <c r="AX1846" s="14" t="s">
        <v>162</v>
      </c>
      <c r="AY1846" s="13"/>
      <c r="AZ1846" s="15">
        <v>0</v>
      </c>
      <c r="BA1846" s="15">
        <v>0</v>
      </c>
      <c r="BB1846" s="203" t="s">
        <v>2283</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80002018</v>
      </c>
      <c r="D1847" s="14" t="s">
        <v>2284</v>
      </c>
      <c r="E1847" s="13">
        <v>1</v>
      </c>
      <c r="F1847" s="13">
        <v>80002018</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2285</v>
      </c>
      <c r="AZ1847" s="15">
        <v>0</v>
      </c>
      <c r="BA1847" s="15">
        <v>0</v>
      </c>
      <c r="BB1847" s="36" t="s">
        <v>2286</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80002019</v>
      </c>
      <c r="D1848" s="14" t="s">
        <v>2287</v>
      </c>
      <c r="E1848" s="13">
        <v>1</v>
      </c>
      <c r="F1848" s="13">
        <v>80002019</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2288</v>
      </c>
      <c r="AZ1848" s="15">
        <v>0</v>
      </c>
      <c r="BA1848" s="15">
        <v>0</v>
      </c>
      <c r="BB1848" s="36" t="s">
        <v>2289</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100000000000001" customHeight="1">
      <c r="C1849" s="16">
        <v>80002020</v>
      </c>
      <c r="D1849" s="14" t="s">
        <v>2290</v>
      </c>
      <c r="E1849" s="13">
        <v>1</v>
      </c>
      <c r="F1849" s="13">
        <v>80002020</v>
      </c>
      <c r="G1849" s="16">
        <v>0</v>
      </c>
      <c r="H1849" s="15">
        <v>0</v>
      </c>
      <c r="I1849" s="16">
        <v>1</v>
      </c>
      <c r="J1849" s="16">
        <v>0</v>
      </c>
      <c r="K1849" s="16">
        <v>0</v>
      </c>
      <c r="L1849" s="13">
        <v>0</v>
      </c>
      <c r="M1849" s="13">
        <v>0</v>
      </c>
      <c r="N1849" s="13">
        <v>5</v>
      </c>
      <c r="O1849" s="13">
        <v>0</v>
      </c>
      <c r="P1849" s="13">
        <v>0</v>
      </c>
      <c r="Q1849" s="13">
        <v>0</v>
      </c>
      <c r="R1849" s="8">
        <v>0</v>
      </c>
      <c r="S1849" s="13">
        <v>0</v>
      </c>
      <c r="T1849" s="13">
        <v>1</v>
      </c>
      <c r="U1849" s="13">
        <v>2</v>
      </c>
      <c r="V1849" s="13">
        <v>0</v>
      </c>
      <c r="W1849" s="13">
        <v>0</v>
      </c>
      <c r="X1849" s="13">
        <v>0</v>
      </c>
      <c r="Y1849" s="13">
        <v>0</v>
      </c>
      <c r="Z1849" s="13">
        <v>0</v>
      </c>
      <c r="AA1849" s="13">
        <v>0</v>
      </c>
      <c r="AB1849" s="13">
        <v>0</v>
      </c>
      <c r="AC1849" s="13">
        <v>0</v>
      </c>
      <c r="AD1849" s="13">
        <v>9</v>
      </c>
      <c r="AE1849" s="13">
        <v>2</v>
      </c>
      <c r="AF1849" s="13" t="s">
        <v>169</v>
      </c>
      <c r="AG1849" s="8">
        <v>2</v>
      </c>
      <c r="AH1849" s="8">
        <v>2</v>
      </c>
      <c r="AI1849" s="8">
        <v>0</v>
      </c>
      <c r="AJ1849" s="8">
        <v>1.5</v>
      </c>
      <c r="AK1849" s="13">
        <v>0</v>
      </c>
      <c r="AL1849" s="13">
        <v>0</v>
      </c>
      <c r="AM1849" s="13">
        <v>0</v>
      </c>
      <c r="AN1849" s="13">
        <v>1</v>
      </c>
      <c r="AO1849" s="13">
        <v>3000</v>
      </c>
      <c r="AP1849" s="13">
        <v>0.5</v>
      </c>
      <c r="AQ1849" s="13">
        <v>0</v>
      </c>
      <c r="AR1849" s="8">
        <v>0</v>
      </c>
      <c r="AS1849" s="13" t="s">
        <v>160</v>
      </c>
      <c r="AT1849" s="14" t="s">
        <v>161</v>
      </c>
      <c r="AU1849" s="13">
        <v>0</v>
      </c>
      <c r="AV1849" s="16">
        <v>0</v>
      </c>
      <c r="AW1849" s="16">
        <v>0</v>
      </c>
      <c r="AX1849" s="14" t="s">
        <v>162</v>
      </c>
      <c r="AY1849" s="13" t="s">
        <v>2291</v>
      </c>
      <c r="AZ1849" s="15">
        <v>0</v>
      </c>
      <c r="BA1849" s="15">
        <v>0</v>
      </c>
      <c r="BB1849" s="36" t="s">
        <v>2292</v>
      </c>
      <c r="BC1849" s="13"/>
      <c r="BD1849" s="13">
        <v>0</v>
      </c>
      <c r="BE1849" s="13"/>
      <c r="BF1849" s="13"/>
      <c r="BG1849" s="13"/>
      <c r="BH1849" s="16"/>
      <c r="BI1849" s="13">
        <v>0</v>
      </c>
      <c r="BJ1849" s="8">
        <v>0</v>
      </c>
      <c r="BK1849" s="8">
        <v>0</v>
      </c>
      <c r="BL1849" s="8">
        <v>0</v>
      </c>
      <c r="BM1849" s="8">
        <v>0</v>
      </c>
      <c r="BN1849" s="8">
        <v>0</v>
      </c>
      <c r="BO1849" s="8">
        <v>0</v>
      </c>
      <c r="BP1849" s="8">
        <v>0</v>
      </c>
      <c r="BQ1849" s="43">
        <v>0</v>
      </c>
    </row>
    <row r="1850" spans="3:69" ht="20.25" customHeight="1">
      <c r="C1850" s="16">
        <v>80002021</v>
      </c>
      <c r="D1850" s="14" t="s">
        <v>2293</v>
      </c>
      <c r="E1850" s="16">
        <v>1</v>
      </c>
      <c r="F1850" s="13">
        <v>80002021</v>
      </c>
      <c r="G1850" s="16">
        <v>0</v>
      </c>
      <c r="H1850" s="15">
        <v>0</v>
      </c>
      <c r="I1850" s="16">
        <v>1</v>
      </c>
      <c r="J1850" s="16">
        <v>0</v>
      </c>
      <c r="K1850" s="16">
        <v>0</v>
      </c>
      <c r="L1850" s="13">
        <v>0</v>
      </c>
      <c r="M1850" s="13">
        <v>0</v>
      </c>
      <c r="N1850" s="13">
        <v>2</v>
      </c>
      <c r="O1850" s="13">
        <v>10</v>
      </c>
      <c r="P1850" s="13">
        <v>0.2</v>
      </c>
      <c r="Q1850" s="13">
        <v>0</v>
      </c>
      <c r="R1850" s="8">
        <v>0</v>
      </c>
      <c r="S1850" s="13">
        <v>0</v>
      </c>
      <c r="T1850" s="13">
        <v>1</v>
      </c>
      <c r="U1850" s="13">
        <v>2</v>
      </c>
      <c r="V1850" s="13">
        <v>0</v>
      </c>
      <c r="W1850" s="13">
        <v>2</v>
      </c>
      <c r="X1850" s="13">
        <v>0</v>
      </c>
      <c r="Y1850" s="13">
        <v>0</v>
      </c>
      <c r="Z1850" s="13">
        <v>0</v>
      </c>
      <c r="AA1850" s="13">
        <v>0</v>
      </c>
      <c r="AB1850" s="13">
        <v>0</v>
      </c>
      <c r="AC1850" s="13">
        <v>0</v>
      </c>
      <c r="AD1850" s="13">
        <v>5</v>
      </c>
      <c r="AE1850" s="13">
        <v>1</v>
      </c>
      <c r="AF1850" s="13">
        <v>3</v>
      </c>
      <c r="AG1850" s="8">
        <v>1</v>
      </c>
      <c r="AH1850" s="8">
        <v>1</v>
      </c>
      <c r="AI1850" s="8">
        <v>0</v>
      </c>
      <c r="AJ1850" s="8">
        <v>3</v>
      </c>
      <c r="AK1850" s="13">
        <v>0</v>
      </c>
      <c r="AL1850" s="13">
        <v>0</v>
      </c>
      <c r="AM1850" s="13">
        <v>0</v>
      </c>
      <c r="AN1850" s="13">
        <v>3</v>
      </c>
      <c r="AO1850" s="13">
        <v>5000</v>
      </c>
      <c r="AP1850" s="13">
        <v>0.5</v>
      </c>
      <c r="AQ1850" s="13">
        <v>0</v>
      </c>
      <c r="AR1850" s="8">
        <v>0</v>
      </c>
      <c r="AS1850" s="13">
        <v>0</v>
      </c>
      <c r="AT1850" s="14" t="s">
        <v>161</v>
      </c>
      <c r="AU1850" s="8" t="s">
        <v>941</v>
      </c>
      <c r="AV1850" s="16">
        <v>10000007</v>
      </c>
      <c r="AW1850" s="244">
        <v>23000080</v>
      </c>
      <c r="AX1850" s="14" t="s">
        <v>162</v>
      </c>
      <c r="AY1850" s="17" t="s">
        <v>160</v>
      </c>
      <c r="AZ1850" s="15">
        <v>0</v>
      </c>
      <c r="BA1850" s="15">
        <v>0</v>
      </c>
      <c r="BB1850" s="36" t="s">
        <v>1117</v>
      </c>
      <c r="BC1850" s="16">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80002022</v>
      </c>
      <c r="D1851" s="14" t="s">
        <v>2294</v>
      </c>
      <c r="E1851" s="16">
        <v>1</v>
      </c>
      <c r="F1851" s="13">
        <v>80002022</v>
      </c>
      <c r="G1851" s="8">
        <v>0</v>
      </c>
      <c r="H1851" s="8">
        <v>0</v>
      </c>
      <c r="I1851" s="16">
        <v>1</v>
      </c>
      <c r="J1851" s="16">
        <v>0</v>
      </c>
      <c r="K1851" s="8">
        <v>0</v>
      </c>
      <c r="L1851" s="8">
        <v>0</v>
      </c>
      <c r="M1851" s="8">
        <v>0</v>
      </c>
      <c r="N1851" s="8">
        <v>2</v>
      </c>
      <c r="O1851" s="8">
        <v>1</v>
      </c>
      <c r="P1851" s="8">
        <v>0.2</v>
      </c>
      <c r="Q1851" s="8">
        <v>0</v>
      </c>
      <c r="R1851" s="8">
        <v>0</v>
      </c>
      <c r="S1851" s="8">
        <v>0</v>
      </c>
      <c r="T1851" s="13">
        <v>1</v>
      </c>
      <c r="U1851" s="8">
        <v>2</v>
      </c>
      <c r="V1851" s="8">
        <v>0</v>
      </c>
      <c r="W1851" s="8">
        <v>0</v>
      </c>
      <c r="X1851" s="8">
        <v>0</v>
      </c>
      <c r="Y1851" s="8">
        <v>0</v>
      </c>
      <c r="Z1851" s="8">
        <v>0</v>
      </c>
      <c r="AA1851" s="8">
        <v>0</v>
      </c>
      <c r="AB1851" s="16">
        <v>0</v>
      </c>
      <c r="AC1851" s="8">
        <v>0</v>
      </c>
      <c r="AD1851" s="8">
        <v>10</v>
      </c>
      <c r="AE1851" s="8">
        <v>0</v>
      </c>
      <c r="AF1851" s="8">
        <v>0</v>
      </c>
      <c r="AG1851" s="8">
        <v>7</v>
      </c>
      <c r="AH1851" s="8">
        <v>0</v>
      </c>
      <c r="AI1851" s="8">
        <v>0</v>
      </c>
      <c r="AJ1851" s="8">
        <v>6</v>
      </c>
      <c r="AK1851" s="8">
        <v>0</v>
      </c>
      <c r="AL1851" s="8">
        <v>0</v>
      </c>
      <c r="AM1851" s="8">
        <v>0</v>
      </c>
      <c r="AN1851" s="8">
        <v>0</v>
      </c>
      <c r="AO1851" s="8">
        <v>1000</v>
      </c>
      <c r="AP1851" s="8">
        <v>0</v>
      </c>
      <c r="AQ1851" s="8">
        <v>0</v>
      </c>
      <c r="AR1851" s="8">
        <v>0</v>
      </c>
      <c r="AS1851" s="293" t="s">
        <v>1119</v>
      </c>
      <c r="AT1851" s="14" t="s">
        <v>161</v>
      </c>
      <c r="AU1851" s="8" t="s">
        <v>941</v>
      </c>
      <c r="AV1851" s="8" t="s">
        <v>160</v>
      </c>
      <c r="AW1851" s="8">
        <v>0</v>
      </c>
      <c r="AX1851" s="9" t="s">
        <v>162</v>
      </c>
      <c r="AY1851" s="8">
        <v>0</v>
      </c>
      <c r="AZ1851" s="15">
        <v>0</v>
      </c>
      <c r="BA1851" s="15">
        <v>0</v>
      </c>
      <c r="BB1851" s="36" t="s">
        <v>1120</v>
      </c>
      <c r="BC1851" s="8">
        <v>0</v>
      </c>
      <c r="BD1851" s="13">
        <v>0</v>
      </c>
      <c r="BE1851" s="13"/>
      <c r="BF1851" s="13"/>
      <c r="BG1851" s="13"/>
      <c r="BH1851" s="16"/>
      <c r="BI1851" s="11">
        <v>0</v>
      </c>
      <c r="BJ1851" s="8">
        <v>0</v>
      </c>
      <c r="BK1851" s="8">
        <v>0</v>
      </c>
      <c r="BL1851" s="8">
        <v>0</v>
      </c>
      <c r="BM1851" s="8">
        <v>0</v>
      </c>
      <c r="BN1851" s="8">
        <v>0</v>
      </c>
      <c r="BO1851" s="8">
        <v>0</v>
      </c>
      <c r="BP1851" s="8">
        <v>0</v>
      </c>
      <c r="BQ1851" s="43">
        <v>0</v>
      </c>
    </row>
    <row r="1852" spans="3:69" ht="20.100000000000001" customHeight="1">
      <c r="C1852" s="16">
        <v>80002023</v>
      </c>
      <c r="D1852" s="14" t="s">
        <v>2295</v>
      </c>
      <c r="E1852" s="13">
        <v>1</v>
      </c>
      <c r="F1852" s="13">
        <v>80002023</v>
      </c>
      <c r="G1852" s="16">
        <v>0</v>
      </c>
      <c r="H1852" s="15">
        <v>0</v>
      </c>
      <c r="I1852" s="16">
        <v>1</v>
      </c>
      <c r="J1852" s="16">
        <v>0</v>
      </c>
      <c r="K1852" s="16">
        <v>0</v>
      </c>
      <c r="L1852" s="13">
        <v>0</v>
      </c>
      <c r="M1852" s="13">
        <v>0</v>
      </c>
      <c r="N1852" s="13">
        <v>2</v>
      </c>
      <c r="O1852" s="13">
        <v>9</v>
      </c>
      <c r="P1852" s="13">
        <v>0.3</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0</v>
      </c>
      <c r="AF1852" s="13">
        <v>3</v>
      </c>
      <c r="AG1852" s="8">
        <v>7</v>
      </c>
      <c r="AH1852" s="8">
        <v>0</v>
      </c>
      <c r="AI1852" s="8">
        <v>0</v>
      </c>
      <c r="AJ1852" s="8">
        <v>10</v>
      </c>
      <c r="AK1852" s="13">
        <v>0</v>
      </c>
      <c r="AL1852" s="13">
        <v>0</v>
      </c>
      <c r="AM1852" s="13">
        <v>0</v>
      </c>
      <c r="AN1852" s="13">
        <v>0</v>
      </c>
      <c r="AO1852" s="13">
        <v>3000</v>
      </c>
      <c r="AP1852" s="13">
        <v>0.5</v>
      </c>
      <c r="AQ1852" s="13">
        <v>0</v>
      </c>
      <c r="AR1852" s="8">
        <v>0</v>
      </c>
      <c r="AS1852" s="13">
        <v>80002003</v>
      </c>
      <c r="AT1852" s="14" t="s">
        <v>161</v>
      </c>
      <c r="AU1852" s="13">
        <v>0</v>
      </c>
      <c r="AV1852" s="16">
        <v>0</v>
      </c>
      <c r="AW1852" s="16">
        <v>0</v>
      </c>
      <c r="AX1852" s="14" t="s">
        <v>162</v>
      </c>
      <c r="AY1852" s="13">
        <v>0</v>
      </c>
      <c r="AZ1852" s="15">
        <v>0</v>
      </c>
      <c r="BA1852" s="15">
        <v>0</v>
      </c>
      <c r="BB1852" s="36" t="s">
        <v>1022</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80002024</v>
      </c>
      <c r="D1853" s="14" t="s">
        <v>2296</v>
      </c>
      <c r="E1853" s="13">
        <v>1</v>
      </c>
      <c r="F1853" s="13">
        <v>80002024</v>
      </c>
      <c r="G1853" s="16">
        <v>0</v>
      </c>
      <c r="H1853" s="15">
        <v>0</v>
      </c>
      <c r="I1853" s="16">
        <v>1</v>
      </c>
      <c r="J1853" s="16">
        <v>0</v>
      </c>
      <c r="K1853" s="16">
        <v>0</v>
      </c>
      <c r="L1853" s="13">
        <v>0</v>
      </c>
      <c r="M1853" s="13">
        <v>0</v>
      </c>
      <c r="N1853" s="13">
        <v>5</v>
      </c>
      <c r="O1853" s="13">
        <v>0</v>
      </c>
      <c r="P1853" s="13">
        <v>0</v>
      </c>
      <c r="Q1853" s="13">
        <v>0</v>
      </c>
      <c r="R1853" s="8">
        <v>0</v>
      </c>
      <c r="S1853" s="13">
        <v>0</v>
      </c>
      <c r="T1853" s="13">
        <v>1</v>
      </c>
      <c r="U1853" s="13">
        <v>2</v>
      </c>
      <c r="V1853" s="13">
        <v>0</v>
      </c>
      <c r="W1853" s="13">
        <v>0</v>
      </c>
      <c r="X1853" s="13">
        <v>0</v>
      </c>
      <c r="Y1853" s="13">
        <v>0</v>
      </c>
      <c r="Z1853" s="13">
        <v>0</v>
      </c>
      <c r="AA1853" s="13">
        <v>0</v>
      </c>
      <c r="AB1853" s="13">
        <v>0</v>
      </c>
      <c r="AC1853" s="13">
        <v>0</v>
      </c>
      <c r="AD1853" s="13">
        <v>10</v>
      </c>
      <c r="AE1853" s="13">
        <v>2</v>
      </c>
      <c r="AF1853" s="13" t="s">
        <v>169</v>
      </c>
      <c r="AG1853" s="8">
        <v>2</v>
      </c>
      <c r="AH1853" s="8">
        <v>2</v>
      </c>
      <c r="AI1853" s="8">
        <v>0</v>
      </c>
      <c r="AJ1853" s="8">
        <v>1.5</v>
      </c>
      <c r="AK1853" s="13">
        <v>0</v>
      </c>
      <c r="AL1853" s="13">
        <v>0</v>
      </c>
      <c r="AM1853" s="13">
        <v>0</v>
      </c>
      <c r="AN1853" s="13">
        <v>0</v>
      </c>
      <c r="AO1853" s="13">
        <v>3000</v>
      </c>
      <c r="AP1853" s="13">
        <v>0.5</v>
      </c>
      <c r="AQ1853" s="13">
        <v>0</v>
      </c>
      <c r="AR1853" s="8">
        <v>0</v>
      </c>
      <c r="AS1853" s="13" t="s">
        <v>160</v>
      </c>
      <c r="AT1853" s="14" t="s">
        <v>161</v>
      </c>
      <c r="AU1853" s="13">
        <v>0</v>
      </c>
      <c r="AV1853" s="16">
        <v>0</v>
      </c>
      <c r="AW1853" s="16">
        <v>0</v>
      </c>
      <c r="AX1853" s="14" t="s">
        <v>162</v>
      </c>
      <c r="AY1853" s="13" t="s">
        <v>2230</v>
      </c>
      <c r="AZ1853" s="15">
        <v>0</v>
      </c>
      <c r="BA1853" s="15">
        <v>0</v>
      </c>
      <c r="BB1853" s="36" t="s">
        <v>2297</v>
      </c>
      <c r="BC1853" s="13"/>
      <c r="BD1853" s="13">
        <v>0</v>
      </c>
      <c r="BE1853" s="13"/>
      <c r="BF1853" s="13"/>
      <c r="BG1853" s="13"/>
      <c r="BH1853" s="16"/>
      <c r="BI1853" s="13">
        <v>0</v>
      </c>
      <c r="BJ1853" s="8">
        <v>0</v>
      </c>
      <c r="BK1853" s="8">
        <v>0</v>
      </c>
      <c r="BL1853" s="8">
        <v>0</v>
      </c>
      <c r="BM1853" s="8">
        <v>0</v>
      </c>
      <c r="BN1853" s="8">
        <v>0</v>
      </c>
      <c r="BO1853" s="8">
        <v>0</v>
      </c>
      <c r="BP1853" s="8">
        <v>0</v>
      </c>
      <c r="BQ1853" s="43">
        <v>0</v>
      </c>
    </row>
    <row r="1854" spans="3:69" ht="20.100000000000001" customHeight="1">
      <c r="C1854" s="16">
        <v>80002025</v>
      </c>
      <c r="D1854" s="14" t="s">
        <v>2298</v>
      </c>
      <c r="E1854" s="16">
        <v>1</v>
      </c>
      <c r="F1854" s="13">
        <v>80002025</v>
      </c>
      <c r="G1854" s="8">
        <v>0</v>
      </c>
      <c r="H1854" s="8">
        <v>0</v>
      </c>
      <c r="I1854" s="16">
        <v>1</v>
      </c>
      <c r="J1854" s="16">
        <v>0</v>
      </c>
      <c r="K1854" s="8">
        <v>0</v>
      </c>
      <c r="L1854" s="8">
        <v>0</v>
      </c>
      <c r="M1854" s="8">
        <v>0</v>
      </c>
      <c r="N1854" s="8">
        <v>2</v>
      </c>
      <c r="O1854" s="8">
        <v>10</v>
      </c>
      <c r="P1854" s="8">
        <v>0.1</v>
      </c>
      <c r="Q1854" s="8">
        <v>0</v>
      </c>
      <c r="R1854" s="8">
        <v>0</v>
      </c>
      <c r="S1854" s="8">
        <v>0</v>
      </c>
      <c r="T1854" s="13">
        <v>1</v>
      </c>
      <c r="U1854" s="8">
        <v>2</v>
      </c>
      <c r="V1854" s="8">
        <v>0</v>
      </c>
      <c r="W1854" s="8">
        <v>2.5</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t="s">
        <v>160</v>
      </c>
      <c r="AT1854" s="14" t="s">
        <v>161</v>
      </c>
      <c r="AU1854" s="8" t="s">
        <v>941</v>
      </c>
      <c r="AV1854" s="8" t="s">
        <v>160</v>
      </c>
      <c r="AW1854" s="8" t="s">
        <v>1026</v>
      </c>
      <c r="AX1854" s="9" t="s">
        <v>162</v>
      </c>
      <c r="AY1854" s="8">
        <v>0</v>
      </c>
      <c r="AZ1854" s="15">
        <v>0</v>
      </c>
      <c r="BA1854" s="15">
        <v>0</v>
      </c>
      <c r="BB1854" s="34" t="s">
        <v>2299</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80002026</v>
      </c>
      <c r="D1855" s="14" t="s">
        <v>2300</v>
      </c>
      <c r="E1855" s="16">
        <v>1</v>
      </c>
      <c r="F1855" s="13">
        <v>80002026</v>
      </c>
      <c r="G1855" s="8">
        <v>0</v>
      </c>
      <c r="H1855" s="8">
        <v>0</v>
      </c>
      <c r="I1855" s="16">
        <v>1</v>
      </c>
      <c r="J1855" s="16">
        <v>0</v>
      </c>
      <c r="K1855" s="8">
        <v>0</v>
      </c>
      <c r="L1855" s="8">
        <v>0</v>
      </c>
      <c r="M1855" s="8">
        <v>0</v>
      </c>
      <c r="N1855" s="8">
        <v>2</v>
      </c>
      <c r="O1855" s="8">
        <v>1</v>
      </c>
      <c r="P1855" s="8">
        <v>0.2</v>
      </c>
      <c r="Q1855" s="8">
        <v>0</v>
      </c>
      <c r="R1855" s="8">
        <v>0</v>
      </c>
      <c r="S1855" s="8">
        <v>0</v>
      </c>
      <c r="T1855" s="13">
        <v>1</v>
      </c>
      <c r="U1855" s="8">
        <v>2</v>
      </c>
      <c r="V1855" s="8">
        <v>0</v>
      </c>
      <c r="W1855" s="8">
        <v>0</v>
      </c>
      <c r="X1855" s="8">
        <v>0</v>
      </c>
      <c r="Y1855" s="8">
        <v>0</v>
      </c>
      <c r="Z1855" s="8">
        <v>0</v>
      </c>
      <c r="AA1855" s="8">
        <v>0</v>
      </c>
      <c r="AB1855" s="16">
        <v>0</v>
      </c>
      <c r="AC1855" s="8">
        <v>0</v>
      </c>
      <c r="AD1855" s="8">
        <v>10</v>
      </c>
      <c r="AE1855" s="8">
        <v>0</v>
      </c>
      <c r="AF1855" s="8">
        <v>0</v>
      </c>
      <c r="AG1855" s="8">
        <v>7</v>
      </c>
      <c r="AH1855" s="8">
        <v>0</v>
      </c>
      <c r="AI1855" s="8">
        <v>0</v>
      </c>
      <c r="AJ1855" s="8">
        <v>6</v>
      </c>
      <c r="AK1855" s="8">
        <v>0</v>
      </c>
      <c r="AL1855" s="8">
        <v>0</v>
      </c>
      <c r="AM1855" s="8">
        <v>0</v>
      </c>
      <c r="AN1855" s="8">
        <v>0</v>
      </c>
      <c r="AO1855" s="8">
        <v>1000</v>
      </c>
      <c r="AP1855" s="8">
        <v>0</v>
      </c>
      <c r="AQ1855" s="8">
        <v>0</v>
      </c>
      <c r="AR1855" s="8">
        <v>0</v>
      </c>
      <c r="AS1855" s="8">
        <v>80002004</v>
      </c>
      <c r="AT1855" s="14" t="s">
        <v>161</v>
      </c>
      <c r="AU1855" s="8">
        <v>0</v>
      </c>
      <c r="AV1855" s="8" t="s">
        <v>160</v>
      </c>
      <c r="AW1855" s="8">
        <v>0</v>
      </c>
      <c r="AX1855" s="9" t="s">
        <v>162</v>
      </c>
      <c r="AY1855" s="8">
        <v>0</v>
      </c>
      <c r="AZ1855" s="15">
        <v>0</v>
      </c>
      <c r="BA1855" s="15">
        <v>0</v>
      </c>
      <c r="BB1855" s="34" t="s">
        <v>2301</v>
      </c>
      <c r="BC1855" s="8">
        <v>0</v>
      </c>
      <c r="BD1855" s="13">
        <v>0</v>
      </c>
      <c r="BE1855" s="13"/>
      <c r="BF1855" s="13"/>
      <c r="BG1855" s="13"/>
      <c r="BH1855" s="16"/>
      <c r="BI1855" s="11">
        <v>0</v>
      </c>
      <c r="BJ1855" s="8">
        <v>0</v>
      </c>
      <c r="BK1855" s="8">
        <v>0</v>
      </c>
      <c r="BL1855" s="8">
        <v>0</v>
      </c>
      <c r="BM1855" s="8">
        <v>0</v>
      </c>
      <c r="BN1855" s="8">
        <v>0</v>
      </c>
      <c r="BO1855" s="8">
        <v>0</v>
      </c>
      <c r="BP1855" s="8">
        <v>0</v>
      </c>
      <c r="BQ1855" s="43">
        <v>0</v>
      </c>
    </row>
    <row r="1856" spans="3:69" ht="20.100000000000001" customHeight="1">
      <c r="C1856" s="16">
        <v>80002027</v>
      </c>
      <c r="D1856" s="14" t="s">
        <v>2302</v>
      </c>
      <c r="E1856" s="13">
        <v>1</v>
      </c>
      <c r="F1856" s="13">
        <v>80002027</v>
      </c>
      <c r="G1856" s="16">
        <v>0</v>
      </c>
      <c r="H1856" s="15">
        <v>0</v>
      </c>
      <c r="I1856" s="16">
        <v>1</v>
      </c>
      <c r="J1856" s="16">
        <v>0</v>
      </c>
      <c r="K1856" s="16">
        <v>0</v>
      </c>
      <c r="L1856" s="13">
        <v>0</v>
      </c>
      <c r="M1856" s="13">
        <v>0</v>
      </c>
      <c r="N1856" s="13">
        <v>5</v>
      </c>
      <c r="O1856" s="13">
        <v>0</v>
      </c>
      <c r="P1856" s="13">
        <v>0</v>
      </c>
      <c r="Q1856" s="13">
        <v>0</v>
      </c>
      <c r="R1856" s="8">
        <v>0</v>
      </c>
      <c r="S1856" s="13">
        <v>0</v>
      </c>
      <c r="T1856" s="13">
        <v>1</v>
      </c>
      <c r="U1856" s="13">
        <v>2</v>
      </c>
      <c r="V1856" s="13">
        <v>0</v>
      </c>
      <c r="W1856" s="13">
        <v>0</v>
      </c>
      <c r="X1856" s="13">
        <v>0</v>
      </c>
      <c r="Y1856" s="13">
        <v>0</v>
      </c>
      <c r="Z1856" s="13">
        <v>0</v>
      </c>
      <c r="AA1856" s="13">
        <v>0</v>
      </c>
      <c r="AB1856" s="13">
        <v>0</v>
      </c>
      <c r="AC1856" s="13">
        <v>0</v>
      </c>
      <c r="AD1856" s="13">
        <v>9</v>
      </c>
      <c r="AE1856" s="13">
        <v>2</v>
      </c>
      <c r="AF1856" s="13" t="s">
        <v>169</v>
      </c>
      <c r="AG1856" s="8">
        <v>2</v>
      </c>
      <c r="AH1856" s="8">
        <v>2</v>
      </c>
      <c r="AI1856" s="8">
        <v>0</v>
      </c>
      <c r="AJ1856" s="8">
        <v>1.5</v>
      </c>
      <c r="AK1856" s="13">
        <v>0</v>
      </c>
      <c r="AL1856" s="13">
        <v>0</v>
      </c>
      <c r="AM1856" s="13">
        <v>0</v>
      </c>
      <c r="AN1856" s="13">
        <v>0</v>
      </c>
      <c r="AO1856" s="13">
        <v>3000</v>
      </c>
      <c r="AP1856" s="13">
        <v>0.5</v>
      </c>
      <c r="AQ1856" s="13">
        <v>0</v>
      </c>
      <c r="AR1856" s="8">
        <v>0</v>
      </c>
      <c r="AS1856" s="13" t="s">
        <v>160</v>
      </c>
      <c r="AT1856" s="14" t="s">
        <v>161</v>
      </c>
      <c r="AU1856" s="13">
        <v>0</v>
      </c>
      <c r="AV1856" s="16">
        <v>0</v>
      </c>
      <c r="AW1856" s="16">
        <v>0</v>
      </c>
      <c r="AX1856" s="14" t="s">
        <v>162</v>
      </c>
      <c r="AY1856" s="13" t="s">
        <v>2237</v>
      </c>
      <c r="AZ1856" s="15">
        <v>0</v>
      </c>
      <c r="BA1856" s="15">
        <v>0</v>
      </c>
      <c r="BB1856" s="36" t="s">
        <v>2303</v>
      </c>
      <c r="BC1856" s="13"/>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80002028</v>
      </c>
      <c r="D1857" s="14" t="s">
        <v>2304</v>
      </c>
      <c r="E1857" s="13">
        <v>1</v>
      </c>
      <c r="F1857" s="13">
        <v>80002028</v>
      </c>
      <c r="G1857" s="16">
        <v>0</v>
      </c>
      <c r="H1857" s="15">
        <v>0</v>
      </c>
      <c r="I1857" s="16">
        <v>1</v>
      </c>
      <c r="J1857" s="16">
        <v>0</v>
      </c>
      <c r="K1857" s="16">
        <v>0</v>
      </c>
      <c r="L1857" s="13">
        <v>0</v>
      </c>
      <c r="M1857" s="13">
        <v>0</v>
      </c>
      <c r="N1857" s="13">
        <v>2</v>
      </c>
      <c r="O1857" s="13">
        <v>9</v>
      </c>
      <c r="P1857" s="13">
        <v>0.1</v>
      </c>
      <c r="Q1857" s="13">
        <v>0</v>
      </c>
      <c r="R1857" s="8">
        <v>0</v>
      </c>
      <c r="S1857" s="13">
        <v>0</v>
      </c>
      <c r="T1857" s="13">
        <v>1</v>
      </c>
      <c r="U1857" s="13">
        <v>1</v>
      </c>
      <c r="V1857" s="13">
        <v>0</v>
      </c>
      <c r="W1857" s="13">
        <v>2</v>
      </c>
      <c r="X1857" s="13">
        <v>0</v>
      </c>
      <c r="Y1857" s="13">
        <v>0</v>
      </c>
      <c r="Z1857" s="13">
        <v>0</v>
      </c>
      <c r="AA1857" s="13">
        <v>0</v>
      </c>
      <c r="AB1857" s="13">
        <v>0</v>
      </c>
      <c r="AC1857" s="13">
        <v>0</v>
      </c>
      <c r="AD1857" s="13">
        <v>3</v>
      </c>
      <c r="AE1857" s="13">
        <v>2</v>
      </c>
      <c r="AF1857" s="13" t="s">
        <v>169</v>
      </c>
      <c r="AG1857" s="8">
        <v>0</v>
      </c>
      <c r="AH1857" s="8">
        <v>0</v>
      </c>
      <c r="AI1857" s="8">
        <v>0</v>
      </c>
      <c r="AJ1857" s="8">
        <v>1.5</v>
      </c>
      <c r="AK1857" s="13">
        <v>0</v>
      </c>
      <c r="AL1857" s="13">
        <v>0</v>
      </c>
      <c r="AM1857" s="13">
        <v>0</v>
      </c>
      <c r="AN1857" s="13">
        <v>0</v>
      </c>
      <c r="AO1857" s="13">
        <v>3000</v>
      </c>
      <c r="AP1857" s="13">
        <v>0.5</v>
      </c>
      <c r="AQ1857" s="13">
        <v>0</v>
      </c>
      <c r="AR1857" s="8">
        <v>0</v>
      </c>
      <c r="AS1857" s="13">
        <v>0</v>
      </c>
      <c r="AT1857" s="14" t="s">
        <v>161</v>
      </c>
      <c r="AU1857" s="13">
        <v>0</v>
      </c>
      <c r="AV1857" s="16">
        <v>10000007</v>
      </c>
      <c r="AW1857" s="16">
        <v>23000040</v>
      </c>
      <c r="AX1857" s="14" t="s">
        <v>162</v>
      </c>
      <c r="AY1857" s="13">
        <v>0</v>
      </c>
      <c r="AZ1857" s="15">
        <v>0</v>
      </c>
      <c r="BA1857" s="15">
        <v>1</v>
      </c>
      <c r="BB1857" s="36" t="s">
        <v>1024</v>
      </c>
      <c r="BC1857" s="13">
        <v>0</v>
      </c>
      <c r="BD1857" s="13">
        <v>0</v>
      </c>
      <c r="BE1857" s="13"/>
      <c r="BF1857" s="13"/>
      <c r="BG1857" s="13"/>
      <c r="BH1857" s="16"/>
      <c r="BI1857" s="13">
        <v>0</v>
      </c>
      <c r="BJ1857" s="8">
        <v>0</v>
      </c>
      <c r="BK1857" s="8">
        <v>0</v>
      </c>
      <c r="BL1857" s="8">
        <v>0</v>
      </c>
      <c r="BM1857" s="8">
        <v>0</v>
      </c>
      <c r="BN1857" s="8">
        <v>0</v>
      </c>
      <c r="BO1857" s="8">
        <v>0</v>
      </c>
      <c r="BP1857" s="8">
        <v>0</v>
      </c>
      <c r="BQ1857" s="43">
        <v>0</v>
      </c>
    </row>
    <row r="1858" spans="3:69" ht="20.100000000000001" customHeight="1">
      <c r="C1858" s="16">
        <v>80003001</v>
      </c>
      <c r="D1858" s="54" t="s">
        <v>2305</v>
      </c>
      <c r="E1858" s="55">
        <v>1</v>
      </c>
      <c r="F1858" s="16">
        <v>80003001</v>
      </c>
      <c r="G1858" s="55">
        <v>0</v>
      </c>
      <c r="H1858" s="61">
        <v>0</v>
      </c>
      <c r="I1858" s="60">
        <v>1</v>
      </c>
      <c r="J1858" s="60">
        <v>0</v>
      </c>
      <c r="K1858" s="60">
        <v>0</v>
      </c>
      <c r="L1858" s="55">
        <v>0</v>
      </c>
      <c r="M1858" s="55">
        <v>0</v>
      </c>
      <c r="N1858" s="55">
        <v>2</v>
      </c>
      <c r="O1858" s="55">
        <v>3</v>
      </c>
      <c r="P1858" s="55">
        <v>0.2</v>
      </c>
      <c r="Q1858" s="55">
        <v>0</v>
      </c>
      <c r="R1858" s="63">
        <v>0</v>
      </c>
      <c r="S1858" s="55">
        <v>0</v>
      </c>
      <c r="T1858" s="55">
        <v>1</v>
      </c>
      <c r="U1858" s="55">
        <v>1</v>
      </c>
      <c r="V1858" s="55">
        <v>0</v>
      </c>
      <c r="W1858" s="55">
        <v>0.3</v>
      </c>
      <c r="X1858" s="55">
        <v>0</v>
      </c>
      <c r="Y1858" s="55">
        <v>0</v>
      </c>
      <c r="Z1858" s="55">
        <v>0</v>
      </c>
      <c r="AA1858" s="55">
        <v>0</v>
      </c>
      <c r="AB1858" s="55">
        <v>0</v>
      </c>
      <c r="AC1858" s="55">
        <v>1</v>
      </c>
      <c r="AD1858" s="55">
        <v>3</v>
      </c>
      <c r="AE1858" s="55">
        <v>1</v>
      </c>
      <c r="AF1858" s="55">
        <v>2</v>
      </c>
      <c r="AG1858" s="63">
        <v>0</v>
      </c>
      <c r="AH1858" s="63">
        <v>2</v>
      </c>
      <c r="AI1858" s="63">
        <v>0</v>
      </c>
      <c r="AJ1858" s="63">
        <v>1.5</v>
      </c>
      <c r="AK1858" s="55">
        <v>0</v>
      </c>
      <c r="AL1858" s="55">
        <v>0</v>
      </c>
      <c r="AM1858" s="55">
        <v>0</v>
      </c>
      <c r="AN1858" s="55">
        <v>0.5</v>
      </c>
      <c r="AO1858" s="55">
        <v>2000</v>
      </c>
      <c r="AP1858" s="55">
        <v>0.1</v>
      </c>
      <c r="AQ1858" s="55">
        <v>8</v>
      </c>
      <c r="AR1858" s="63">
        <v>0</v>
      </c>
      <c r="AS1858" s="55">
        <v>0</v>
      </c>
      <c r="AT1858" s="54" t="s">
        <v>160</v>
      </c>
      <c r="AU1858" s="55">
        <v>0</v>
      </c>
      <c r="AV1858" s="60">
        <v>0</v>
      </c>
      <c r="AW1858" s="60">
        <v>23000101</v>
      </c>
      <c r="AX1858" s="54" t="s">
        <v>382</v>
      </c>
      <c r="AY1858" s="55">
        <v>0</v>
      </c>
      <c r="AZ1858" s="61">
        <v>0</v>
      </c>
      <c r="BA1858" s="61">
        <v>1</v>
      </c>
      <c r="BB1858" s="78" t="s">
        <v>2306</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20.100000000000001" customHeight="1">
      <c r="C1859" s="16">
        <v>80003002</v>
      </c>
      <c r="D1859" s="54" t="s">
        <v>2307</v>
      </c>
      <c r="E1859" s="55">
        <v>1</v>
      </c>
      <c r="F1859" s="16">
        <v>80003002</v>
      </c>
      <c r="G1859" s="55">
        <v>0</v>
      </c>
      <c r="H1859" s="61">
        <v>0</v>
      </c>
      <c r="I1859" s="60">
        <v>1</v>
      </c>
      <c r="J1859" s="60">
        <v>0</v>
      </c>
      <c r="K1859" s="60">
        <v>0</v>
      </c>
      <c r="L1859" s="55">
        <v>0</v>
      </c>
      <c r="M1859" s="55">
        <v>0</v>
      </c>
      <c r="N1859" s="55">
        <v>2</v>
      </c>
      <c r="O1859" s="55">
        <v>1</v>
      </c>
      <c r="P1859" s="55">
        <v>0.1</v>
      </c>
      <c r="Q1859" s="55">
        <v>0</v>
      </c>
      <c r="R1859" s="63">
        <v>2</v>
      </c>
      <c r="S1859" s="55">
        <v>0</v>
      </c>
      <c r="T1859" s="55">
        <v>1</v>
      </c>
      <c r="U1859" s="55">
        <v>1</v>
      </c>
      <c r="V1859" s="55">
        <v>0</v>
      </c>
      <c r="W1859" s="55">
        <v>2</v>
      </c>
      <c r="X1859" s="55">
        <v>0</v>
      </c>
      <c r="Y1859" s="55">
        <v>0</v>
      </c>
      <c r="Z1859" s="55">
        <v>0</v>
      </c>
      <c r="AA1859" s="55">
        <v>0</v>
      </c>
      <c r="AB1859" s="55">
        <v>0</v>
      </c>
      <c r="AC1859" s="55">
        <v>1</v>
      </c>
      <c r="AD1859" s="55">
        <v>5</v>
      </c>
      <c r="AE1859" s="55">
        <v>1</v>
      </c>
      <c r="AF1859" s="55">
        <v>1</v>
      </c>
      <c r="AG1859" s="63">
        <v>7</v>
      </c>
      <c r="AH1859" s="63">
        <v>1</v>
      </c>
      <c r="AI1859" s="63">
        <v>0</v>
      </c>
      <c r="AJ1859" s="63">
        <v>1.5</v>
      </c>
      <c r="AK1859" s="55">
        <v>0</v>
      </c>
      <c r="AL1859" s="55">
        <v>0</v>
      </c>
      <c r="AM1859" s="55">
        <v>0</v>
      </c>
      <c r="AN1859" s="55">
        <v>0</v>
      </c>
      <c r="AO1859" s="55">
        <v>500</v>
      </c>
      <c r="AP1859" s="55">
        <v>0.1</v>
      </c>
      <c r="AQ1859" s="55">
        <v>0</v>
      </c>
      <c r="AR1859" s="63">
        <v>0</v>
      </c>
      <c r="AS1859" s="315" t="s">
        <v>2308</v>
      </c>
      <c r="AT1859" s="54" t="s">
        <v>160</v>
      </c>
      <c r="AU1859" s="55">
        <v>0</v>
      </c>
      <c r="AV1859" s="60">
        <v>0</v>
      </c>
      <c r="AW1859" s="60">
        <v>0</v>
      </c>
      <c r="AX1859" s="54" t="s">
        <v>162</v>
      </c>
      <c r="AY1859" s="55">
        <v>0</v>
      </c>
      <c r="AZ1859" s="61">
        <v>0</v>
      </c>
      <c r="BA1859" s="61">
        <v>1</v>
      </c>
      <c r="BB1859" s="78" t="s">
        <v>2309</v>
      </c>
      <c r="BC1859" s="55">
        <v>0</v>
      </c>
      <c r="BD1859" s="55">
        <v>0</v>
      </c>
      <c r="BE1859" s="55">
        <v>0</v>
      </c>
      <c r="BF1859" s="55">
        <v>0</v>
      </c>
      <c r="BG1859" s="55">
        <v>0</v>
      </c>
      <c r="BH1859" s="55">
        <v>0</v>
      </c>
      <c r="BI1859" s="55">
        <v>0</v>
      </c>
      <c r="BJ1859" s="63">
        <v>0</v>
      </c>
      <c r="BK1859" s="63">
        <v>0</v>
      </c>
      <c r="BL1859" s="63">
        <v>0</v>
      </c>
      <c r="BM1859" s="63">
        <v>0</v>
      </c>
      <c r="BN1859" s="63">
        <v>0</v>
      </c>
      <c r="BO1859" s="63">
        <v>1</v>
      </c>
      <c r="BP1859" s="8">
        <v>0</v>
      </c>
      <c r="BQ1859" s="43">
        <v>0</v>
      </c>
    </row>
    <row r="1860" spans="3:69" ht="19.5" customHeight="1">
      <c r="C1860" s="16">
        <v>80003003</v>
      </c>
      <c r="D1860" s="54" t="s">
        <v>2310</v>
      </c>
      <c r="E1860" s="60">
        <v>1</v>
      </c>
      <c r="F1860" s="16">
        <v>80003003</v>
      </c>
      <c r="G1860" s="60">
        <v>0</v>
      </c>
      <c r="H1860" s="61">
        <v>0</v>
      </c>
      <c r="I1860" s="60">
        <v>1</v>
      </c>
      <c r="J1860" s="60">
        <v>0</v>
      </c>
      <c r="K1860" s="60">
        <v>0</v>
      </c>
      <c r="L1860" s="55">
        <v>0</v>
      </c>
      <c r="M1860" s="55">
        <v>0</v>
      </c>
      <c r="N1860" s="55">
        <v>2</v>
      </c>
      <c r="O1860" s="55">
        <v>1</v>
      </c>
      <c r="P1860" s="55">
        <v>0.1</v>
      </c>
      <c r="Q1860" s="55">
        <v>0</v>
      </c>
      <c r="R1860" s="63">
        <v>1</v>
      </c>
      <c r="S1860" s="55">
        <v>0</v>
      </c>
      <c r="T1860" s="55">
        <v>1</v>
      </c>
      <c r="U1860" s="55">
        <v>2</v>
      </c>
      <c r="V1860" s="55">
        <v>0</v>
      </c>
      <c r="W1860" s="55">
        <v>2</v>
      </c>
      <c r="X1860" s="55">
        <v>0</v>
      </c>
      <c r="Y1860" s="55">
        <v>1</v>
      </c>
      <c r="Z1860" s="55">
        <v>0</v>
      </c>
      <c r="AA1860" s="55">
        <v>0</v>
      </c>
      <c r="AB1860" s="55">
        <v>0</v>
      </c>
      <c r="AC1860" s="55">
        <v>0</v>
      </c>
      <c r="AD1860" s="55">
        <v>0</v>
      </c>
      <c r="AE1860" s="55">
        <v>1</v>
      </c>
      <c r="AF1860" s="55">
        <v>3</v>
      </c>
      <c r="AG1860" s="63">
        <v>0</v>
      </c>
      <c r="AH1860" s="63">
        <v>1</v>
      </c>
      <c r="AI1860" s="63">
        <v>0</v>
      </c>
      <c r="AJ1860" s="63">
        <v>1.5</v>
      </c>
      <c r="AK1860" s="55">
        <v>0</v>
      </c>
      <c r="AL1860" s="55">
        <v>0</v>
      </c>
      <c r="AM1860" s="55">
        <v>0</v>
      </c>
      <c r="AN1860" s="55">
        <v>0</v>
      </c>
      <c r="AO1860" s="55">
        <v>3000</v>
      </c>
      <c r="AP1860" s="55">
        <v>0.5</v>
      </c>
      <c r="AQ1860" s="55">
        <v>0</v>
      </c>
      <c r="AR1860" s="63">
        <v>0</v>
      </c>
      <c r="AS1860" s="55">
        <v>80005021</v>
      </c>
      <c r="AT1860" s="59" t="s">
        <v>160</v>
      </c>
      <c r="AU1860" s="55" t="s">
        <v>351</v>
      </c>
      <c r="AV1860" s="60">
        <v>0</v>
      </c>
      <c r="AW1860" s="60">
        <v>23000102</v>
      </c>
      <c r="AX1860" s="54" t="s">
        <v>162</v>
      </c>
      <c r="AY1860" s="55">
        <v>0</v>
      </c>
      <c r="AZ1860" s="61">
        <v>0</v>
      </c>
      <c r="BA1860" s="61">
        <v>0</v>
      </c>
      <c r="BB1860" s="78" t="s">
        <v>2311</v>
      </c>
      <c r="BC1860" s="55">
        <v>0</v>
      </c>
      <c r="BD1860" s="55">
        <v>0</v>
      </c>
      <c r="BE1860" s="55">
        <v>0</v>
      </c>
      <c r="BF1860" s="55">
        <v>0</v>
      </c>
      <c r="BG1860" s="55">
        <v>0</v>
      </c>
      <c r="BH1860" s="55">
        <v>0</v>
      </c>
      <c r="BI1860" s="84">
        <v>0</v>
      </c>
      <c r="BJ1860" s="63">
        <v>0</v>
      </c>
      <c r="BK1860" s="63">
        <v>0</v>
      </c>
      <c r="BL1860" s="63">
        <v>0</v>
      </c>
      <c r="BM1860" s="63">
        <v>0</v>
      </c>
      <c r="BN1860" s="63">
        <v>0</v>
      </c>
      <c r="BO1860" s="63">
        <v>1</v>
      </c>
      <c r="BP1860" s="8">
        <v>0</v>
      </c>
      <c r="BQ1860" s="43">
        <v>0</v>
      </c>
    </row>
    <row r="1861" spans="3:69" ht="19.5" customHeight="1">
      <c r="C1861" s="60">
        <v>80003004</v>
      </c>
      <c r="D1861" s="59" t="s">
        <v>2312</v>
      </c>
      <c r="E1861" s="60">
        <v>1</v>
      </c>
      <c r="F1861" s="60">
        <v>80003004</v>
      </c>
      <c r="G1861" s="60">
        <v>0</v>
      </c>
      <c r="H1861" s="60">
        <v>0</v>
      </c>
      <c r="I1861" s="60">
        <v>1</v>
      </c>
      <c r="J1861" s="60">
        <v>0</v>
      </c>
      <c r="K1861" s="60">
        <v>0</v>
      </c>
      <c r="L1861" s="60">
        <v>0</v>
      </c>
      <c r="M1861" s="60">
        <v>0</v>
      </c>
      <c r="N1861" s="60">
        <v>2</v>
      </c>
      <c r="O1861" s="60">
        <v>6</v>
      </c>
      <c r="P1861" s="60">
        <v>1</v>
      </c>
      <c r="Q1861" s="60">
        <v>1</v>
      </c>
      <c r="R1861" s="60">
        <v>1</v>
      </c>
      <c r="S1861" s="60">
        <v>0</v>
      </c>
      <c r="T1861" s="60">
        <v>1</v>
      </c>
      <c r="U1861" s="60">
        <v>2</v>
      </c>
      <c r="V1861" s="60">
        <v>0</v>
      </c>
      <c r="W1861" s="60">
        <v>3</v>
      </c>
      <c r="X1861" s="60">
        <v>0</v>
      </c>
      <c r="Y1861" s="60">
        <v>1</v>
      </c>
      <c r="Z1861" s="60">
        <v>0</v>
      </c>
      <c r="AA1861" s="60">
        <v>0</v>
      </c>
      <c r="AB1861" s="60">
        <v>0</v>
      </c>
      <c r="AC1861" s="60">
        <v>1</v>
      </c>
      <c r="AD1861" s="60">
        <v>15</v>
      </c>
      <c r="AE1861" s="60">
        <v>1</v>
      </c>
      <c r="AF1861" s="60">
        <v>4</v>
      </c>
      <c r="AG1861" s="60">
        <v>0</v>
      </c>
      <c r="AH1861" s="60">
        <v>1</v>
      </c>
      <c r="AI1861" s="60">
        <v>0</v>
      </c>
      <c r="AJ1861" s="60">
        <v>3</v>
      </c>
      <c r="AK1861" s="60">
        <v>0</v>
      </c>
      <c r="AL1861" s="60">
        <v>0</v>
      </c>
      <c r="AM1861" s="60">
        <v>0</v>
      </c>
      <c r="AN1861" s="60">
        <v>0</v>
      </c>
      <c r="AO1861" s="60">
        <v>2000</v>
      </c>
      <c r="AP1861" s="60">
        <v>0</v>
      </c>
      <c r="AQ1861" s="60">
        <v>0</v>
      </c>
      <c r="AR1861" s="60">
        <v>0</v>
      </c>
      <c r="AS1861" s="60">
        <v>80005031</v>
      </c>
      <c r="AT1861" s="59" t="s">
        <v>160</v>
      </c>
      <c r="AU1861" s="60" t="s">
        <v>351</v>
      </c>
      <c r="AV1861" s="60">
        <v>0</v>
      </c>
      <c r="AW1861" s="60">
        <v>23000103</v>
      </c>
      <c r="AX1861" s="59" t="s">
        <v>162</v>
      </c>
      <c r="AY1861" s="60">
        <v>0</v>
      </c>
      <c r="AZ1861" s="60">
        <v>0</v>
      </c>
      <c r="BA1861" s="60">
        <v>0</v>
      </c>
      <c r="BB1861" s="83" t="s">
        <v>2313</v>
      </c>
      <c r="BC1861" s="60">
        <v>0</v>
      </c>
      <c r="BD1861" s="60">
        <v>0</v>
      </c>
      <c r="BE1861" s="60">
        <v>0</v>
      </c>
      <c r="BF1861" s="60">
        <v>0</v>
      </c>
      <c r="BG1861" s="60">
        <v>0</v>
      </c>
      <c r="BH1861" s="60">
        <v>0</v>
      </c>
      <c r="BI1861" s="84">
        <v>0</v>
      </c>
      <c r="BJ1861" s="60">
        <v>0</v>
      </c>
      <c r="BK1861" s="60">
        <v>0</v>
      </c>
      <c r="BL1861" s="60">
        <v>0</v>
      </c>
      <c r="BM1861" s="60">
        <v>0</v>
      </c>
      <c r="BN1861" s="60">
        <v>0</v>
      </c>
      <c r="BO1861" s="60">
        <v>1</v>
      </c>
      <c r="BP1861" s="8">
        <v>0</v>
      </c>
      <c r="BQ1861" s="43">
        <v>0</v>
      </c>
    </row>
    <row r="1862" spans="3:69" ht="18.75" customHeight="1">
      <c r="C1862" s="16">
        <v>80003005</v>
      </c>
      <c r="D1862" s="59" t="s">
        <v>904</v>
      </c>
      <c r="E1862" s="60">
        <v>1</v>
      </c>
      <c r="F1862" s="16">
        <v>80003005</v>
      </c>
      <c r="G1862" s="60">
        <v>0</v>
      </c>
      <c r="H1862" s="61">
        <v>0</v>
      </c>
      <c r="I1862" s="60">
        <v>1</v>
      </c>
      <c r="J1862" s="60">
        <v>0</v>
      </c>
      <c r="K1862" s="60">
        <v>0</v>
      </c>
      <c r="L1862" s="60">
        <v>0</v>
      </c>
      <c r="M1862" s="60">
        <v>0</v>
      </c>
      <c r="N1862" s="60">
        <v>2</v>
      </c>
      <c r="O1862" s="60">
        <v>10</v>
      </c>
      <c r="P1862" s="60">
        <v>0.2</v>
      </c>
      <c r="Q1862" s="60">
        <v>0</v>
      </c>
      <c r="R1862" s="63">
        <v>0</v>
      </c>
      <c r="S1862" s="61">
        <v>0</v>
      </c>
      <c r="T1862" s="55">
        <v>1</v>
      </c>
      <c r="U1862" s="60">
        <v>2</v>
      </c>
      <c r="V1862" s="60">
        <v>0</v>
      </c>
      <c r="W1862" s="60">
        <v>1.5</v>
      </c>
      <c r="X1862" s="60">
        <v>0</v>
      </c>
      <c r="Y1862" s="60">
        <v>0</v>
      </c>
      <c r="Z1862" s="60">
        <v>0</v>
      </c>
      <c r="AA1862" s="60">
        <v>0</v>
      </c>
      <c r="AB1862" s="60">
        <v>1</v>
      </c>
      <c r="AC1862" s="60">
        <v>1</v>
      </c>
      <c r="AD1862" s="60">
        <v>0</v>
      </c>
      <c r="AE1862" s="60">
        <v>1</v>
      </c>
      <c r="AF1862" s="60">
        <v>3</v>
      </c>
      <c r="AG1862" s="63">
        <v>2</v>
      </c>
      <c r="AH1862" s="63">
        <v>1</v>
      </c>
      <c r="AI1862" s="63">
        <v>0</v>
      </c>
      <c r="AJ1862" s="63">
        <v>6</v>
      </c>
      <c r="AK1862" s="60">
        <v>0</v>
      </c>
      <c r="AL1862" s="60">
        <v>0</v>
      </c>
      <c r="AM1862" s="60">
        <v>0</v>
      </c>
      <c r="AN1862" s="60">
        <v>0</v>
      </c>
      <c r="AO1862" s="60">
        <v>5000</v>
      </c>
      <c r="AP1862" s="60">
        <v>0.2</v>
      </c>
      <c r="AQ1862" s="60">
        <v>0</v>
      </c>
      <c r="AR1862" s="63">
        <v>0</v>
      </c>
      <c r="AS1862" s="60">
        <v>80005041</v>
      </c>
      <c r="AT1862" s="59" t="s">
        <v>160</v>
      </c>
      <c r="AU1862" s="60" t="s">
        <v>906</v>
      </c>
      <c r="AV1862" s="60">
        <v>10000006</v>
      </c>
      <c r="AW1862" s="60">
        <v>23000106</v>
      </c>
      <c r="AX1862" s="59" t="s">
        <v>907</v>
      </c>
      <c r="AY1862" s="59" t="s">
        <v>160</v>
      </c>
      <c r="AZ1862" s="61">
        <v>0</v>
      </c>
      <c r="BA1862" s="61">
        <v>0</v>
      </c>
      <c r="BB1862" s="83" t="s">
        <v>2314</v>
      </c>
      <c r="BC1862" s="60">
        <v>0</v>
      </c>
      <c r="BD1862" s="55">
        <v>0</v>
      </c>
      <c r="BE1862" s="60">
        <v>0</v>
      </c>
      <c r="BF1862" s="60">
        <v>0</v>
      </c>
      <c r="BG1862" s="60">
        <v>0</v>
      </c>
      <c r="BH1862" s="60">
        <v>0</v>
      </c>
      <c r="BI1862" s="84">
        <v>0</v>
      </c>
      <c r="BJ1862" s="63">
        <v>1</v>
      </c>
      <c r="BK1862" s="63">
        <v>0</v>
      </c>
      <c r="BL1862" s="63">
        <v>0</v>
      </c>
      <c r="BM1862" s="63">
        <v>0</v>
      </c>
      <c r="BN1862" s="63">
        <v>0</v>
      </c>
      <c r="BO1862" s="63">
        <v>1</v>
      </c>
      <c r="BP1862" s="8">
        <v>0</v>
      </c>
      <c r="BQ1862" s="43">
        <v>0</v>
      </c>
    </row>
    <row r="1863" spans="3:69" ht="19.5" customHeight="1">
      <c r="C1863" s="16">
        <v>80003006</v>
      </c>
      <c r="D1863" s="54" t="s">
        <v>2315</v>
      </c>
      <c r="E1863" s="60">
        <v>1</v>
      </c>
      <c r="F1863" s="16">
        <v>80003006</v>
      </c>
      <c r="G1863" s="60">
        <v>0</v>
      </c>
      <c r="H1863" s="61">
        <v>0</v>
      </c>
      <c r="I1863" s="60">
        <v>1</v>
      </c>
      <c r="J1863" s="60">
        <v>0</v>
      </c>
      <c r="K1863" s="60">
        <v>0</v>
      </c>
      <c r="L1863" s="55">
        <v>0</v>
      </c>
      <c r="M1863" s="55">
        <v>0</v>
      </c>
      <c r="N1863" s="55">
        <v>2</v>
      </c>
      <c r="O1863" s="55">
        <v>3</v>
      </c>
      <c r="P1863" s="55">
        <v>0.15</v>
      </c>
      <c r="Q1863" s="55">
        <v>0</v>
      </c>
      <c r="R1863" s="63">
        <v>0</v>
      </c>
      <c r="S1863" s="55">
        <v>0</v>
      </c>
      <c r="T1863" s="55">
        <v>1</v>
      </c>
      <c r="U1863" s="55">
        <v>1</v>
      </c>
      <c r="V1863" s="55">
        <v>0</v>
      </c>
      <c r="W1863" s="55">
        <v>2</v>
      </c>
      <c r="X1863" s="55">
        <v>0</v>
      </c>
      <c r="Y1863" s="55">
        <v>1</v>
      </c>
      <c r="Z1863" s="55">
        <v>0</v>
      </c>
      <c r="AA1863" s="55">
        <v>0</v>
      </c>
      <c r="AB1863" s="55">
        <v>0</v>
      </c>
      <c r="AC1863" s="55">
        <v>1</v>
      </c>
      <c r="AD1863" s="55">
        <v>0</v>
      </c>
      <c r="AE1863" s="55">
        <v>1</v>
      </c>
      <c r="AF1863" s="55">
        <v>4</v>
      </c>
      <c r="AG1863" s="63">
        <v>0</v>
      </c>
      <c r="AH1863" s="63">
        <v>1</v>
      </c>
      <c r="AI1863" s="63">
        <v>0</v>
      </c>
      <c r="AJ1863" s="63">
        <v>3</v>
      </c>
      <c r="AK1863" s="55">
        <v>0</v>
      </c>
      <c r="AL1863" s="55">
        <v>0</v>
      </c>
      <c r="AM1863" s="55">
        <v>0</v>
      </c>
      <c r="AN1863" s="55">
        <v>0</v>
      </c>
      <c r="AO1863" s="55">
        <v>3000</v>
      </c>
      <c r="AP1863" s="55">
        <v>0.2</v>
      </c>
      <c r="AQ1863" s="55">
        <v>0</v>
      </c>
      <c r="AR1863" s="63">
        <v>80005052</v>
      </c>
      <c r="AS1863" s="55">
        <v>80005051</v>
      </c>
      <c r="AT1863" s="59" t="s">
        <v>160</v>
      </c>
      <c r="AU1863" s="55" t="s">
        <v>351</v>
      </c>
      <c r="AV1863" s="60">
        <v>0</v>
      </c>
      <c r="AW1863" s="60">
        <v>23000104</v>
      </c>
      <c r="AX1863" s="54" t="s">
        <v>162</v>
      </c>
      <c r="AY1863" s="55">
        <v>0</v>
      </c>
      <c r="AZ1863" s="61">
        <v>0</v>
      </c>
      <c r="BA1863" s="61">
        <v>0</v>
      </c>
      <c r="BB1863" s="78" t="s">
        <v>2316</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20.100000000000001" customHeight="1">
      <c r="C1864" s="16">
        <v>80003007</v>
      </c>
      <c r="D1864" s="54" t="s">
        <v>2317</v>
      </c>
      <c r="E1864" s="55">
        <v>1</v>
      </c>
      <c r="F1864" s="16">
        <v>80003007</v>
      </c>
      <c r="G1864" s="55">
        <v>0</v>
      </c>
      <c r="H1864" s="61">
        <v>0</v>
      </c>
      <c r="I1864" s="60">
        <v>1</v>
      </c>
      <c r="J1864" s="55">
        <v>0</v>
      </c>
      <c r="K1864" s="55">
        <v>0</v>
      </c>
      <c r="L1864" s="55">
        <v>0</v>
      </c>
      <c r="M1864" s="55">
        <v>0</v>
      </c>
      <c r="N1864" s="55">
        <v>2</v>
      </c>
      <c r="O1864" s="55">
        <v>3</v>
      </c>
      <c r="P1864" s="55">
        <v>0.2</v>
      </c>
      <c r="Q1864" s="55">
        <v>0</v>
      </c>
      <c r="R1864" s="63">
        <v>3</v>
      </c>
      <c r="S1864" s="55">
        <v>0</v>
      </c>
      <c r="T1864" s="55">
        <v>1</v>
      </c>
      <c r="U1864" s="55">
        <v>1</v>
      </c>
      <c r="V1864" s="55">
        <v>0</v>
      </c>
      <c r="W1864" s="55">
        <v>2</v>
      </c>
      <c r="X1864" s="55">
        <v>0</v>
      </c>
      <c r="Y1864" s="55">
        <v>1</v>
      </c>
      <c r="Z1864" s="55">
        <v>0</v>
      </c>
      <c r="AA1864" s="55">
        <v>0</v>
      </c>
      <c r="AB1864" s="55">
        <v>0</v>
      </c>
      <c r="AC1864" s="55">
        <v>1</v>
      </c>
      <c r="AD1864" s="55">
        <v>0</v>
      </c>
      <c r="AE1864" s="55">
        <v>1</v>
      </c>
      <c r="AF1864" s="55">
        <v>3</v>
      </c>
      <c r="AG1864" s="63">
        <v>0</v>
      </c>
      <c r="AH1864" s="63">
        <v>1</v>
      </c>
      <c r="AI1864" s="63">
        <v>0</v>
      </c>
      <c r="AJ1864" s="63">
        <v>1.5</v>
      </c>
      <c r="AK1864" s="55">
        <v>0</v>
      </c>
      <c r="AL1864" s="55">
        <v>0</v>
      </c>
      <c r="AM1864" s="55">
        <v>0</v>
      </c>
      <c r="AN1864" s="55">
        <v>0.5</v>
      </c>
      <c r="AO1864" s="55">
        <v>3000</v>
      </c>
      <c r="AP1864" s="55">
        <v>0.9</v>
      </c>
      <c r="AQ1864" s="55">
        <v>0</v>
      </c>
      <c r="AR1864" s="63">
        <v>0</v>
      </c>
      <c r="AS1864" s="55">
        <v>80005061</v>
      </c>
      <c r="AT1864" s="54" t="s">
        <v>160</v>
      </c>
      <c r="AU1864" s="55" t="s">
        <v>351</v>
      </c>
      <c r="AV1864" s="60">
        <v>10000001</v>
      </c>
      <c r="AW1864" s="60">
        <v>23000105</v>
      </c>
      <c r="AX1864" s="54" t="s">
        <v>500</v>
      </c>
      <c r="AY1864" s="55">
        <v>0</v>
      </c>
      <c r="AZ1864" s="61">
        <v>0</v>
      </c>
      <c r="BA1864" s="61">
        <v>0</v>
      </c>
      <c r="BB1864" s="106" t="s">
        <v>2318</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19.5" customHeight="1">
      <c r="C1865" s="16">
        <v>80003008</v>
      </c>
      <c r="D1865" s="54" t="s">
        <v>2319</v>
      </c>
      <c r="E1865" s="60">
        <v>1</v>
      </c>
      <c r="F1865" s="16">
        <v>80003008</v>
      </c>
      <c r="G1865" s="60">
        <v>0</v>
      </c>
      <c r="H1865" s="61">
        <v>0</v>
      </c>
      <c r="I1865" s="60">
        <v>1</v>
      </c>
      <c r="J1865" s="60">
        <v>0</v>
      </c>
      <c r="K1865" s="60">
        <v>0</v>
      </c>
      <c r="L1865" s="55">
        <v>0</v>
      </c>
      <c r="M1865" s="55">
        <v>0</v>
      </c>
      <c r="N1865" s="55">
        <v>2</v>
      </c>
      <c r="O1865" s="55" t="s">
        <v>2320</v>
      </c>
      <c r="P1865" s="55" t="s">
        <v>2321</v>
      </c>
      <c r="Q1865" s="55">
        <v>0</v>
      </c>
      <c r="R1865" s="63">
        <v>0</v>
      </c>
      <c r="S1865" s="55">
        <v>0</v>
      </c>
      <c r="T1865" s="55">
        <v>1</v>
      </c>
      <c r="U1865" s="55">
        <v>1</v>
      </c>
      <c r="V1865" s="55">
        <v>0</v>
      </c>
      <c r="W1865" s="55">
        <v>0</v>
      </c>
      <c r="X1865" s="55">
        <v>0</v>
      </c>
      <c r="Y1865" s="55">
        <v>1</v>
      </c>
      <c r="Z1865" s="55">
        <v>0</v>
      </c>
      <c r="AA1865" s="55">
        <v>0</v>
      </c>
      <c r="AB1865" s="55">
        <v>0</v>
      </c>
      <c r="AC1865" s="55">
        <v>1</v>
      </c>
      <c r="AD1865" s="55">
        <v>0</v>
      </c>
      <c r="AE1865" s="55">
        <v>1</v>
      </c>
      <c r="AF1865" s="55">
        <v>6</v>
      </c>
      <c r="AG1865" s="63">
        <v>0</v>
      </c>
      <c r="AH1865" s="63">
        <v>1</v>
      </c>
      <c r="AI1865" s="63">
        <v>0</v>
      </c>
      <c r="AJ1865" s="63">
        <v>3</v>
      </c>
      <c r="AK1865" s="55">
        <v>0</v>
      </c>
      <c r="AL1865" s="55">
        <v>0</v>
      </c>
      <c r="AM1865" s="55">
        <v>0</v>
      </c>
      <c r="AN1865" s="55">
        <v>0</v>
      </c>
      <c r="AO1865" s="55">
        <v>2000</v>
      </c>
      <c r="AP1865" s="55">
        <v>0</v>
      </c>
      <c r="AQ1865" s="55">
        <v>0</v>
      </c>
      <c r="AR1865" s="294" t="s">
        <v>2322</v>
      </c>
      <c r="AS1865" s="55">
        <v>80005072</v>
      </c>
      <c r="AT1865" s="59" t="s">
        <v>160</v>
      </c>
      <c r="AU1865" s="55" t="s">
        <v>351</v>
      </c>
      <c r="AV1865" s="60">
        <v>0</v>
      </c>
      <c r="AW1865" s="60">
        <v>0</v>
      </c>
      <c r="AX1865" s="54" t="s">
        <v>162</v>
      </c>
      <c r="AY1865" s="55">
        <v>0</v>
      </c>
      <c r="AZ1865" s="61">
        <v>0</v>
      </c>
      <c r="BA1865" s="61">
        <v>0</v>
      </c>
      <c r="BB1865" s="78" t="s">
        <v>2323</v>
      </c>
      <c r="BC1865" s="55">
        <v>0</v>
      </c>
      <c r="BD1865" s="55">
        <v>0</v>
      </c>
      <c r="BE1865" s="55">
        <v>0</v>
      </c>
      <c r="BF1865" s="55">
        <v>0</v>
      </c>
      <c r="BG1865" s="55">
        <v>0</v>
      </c>
      <c r="BH1865" s="55">
        <v>0</v>
      </c>
      <c r="BI1865" s="84">
        <v>0</v>
      </c>
      <c r="BJ1865" s="63">
        <v>0</v>
      </c>
      <c r="BK1865" s="63">
        <v>0</v>
      </c>
      <c r="BL1865" s="63">
        <v>0</v>
      </c>
      <c r="BM1865" s="63">
        <v>0</v>
      </c>
      <c r="BN1865" s="63">
        <v>0</v>
      </c>
      <c r="BO1865" s="63">
        <v>1</v>
      </c>
      <c r="BP1865" s="8">
        <v>0</v>
      </c>
      <c r="BQ1865" s="43">
        <v>0</v>
      </c>
    </row>
    <row r="1866" spans="3:69" ht="20.100000000000001" customHeight="1">
      <c r="C1866" s="16">
        <v>80003101</v>
      </c>
      <c r="D1866" s="14" t="s">
        <v>2324</v>
      </c>
      <c r="E1866" s="13">
        <v>1</v>
      </c>
      <c r="F1866" s="13">
        <v>80003001</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2325</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80003102</v>
      </c>
      <c r="D1867" s="14" t="s">
        <v>2326</v>
      </c>
      <c r="E1867" s="13">
        <v>1</v>
      </c>
      <c r="F1867" s="13">
        <v>80003002</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2325</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80003103</v>
      </c>
      <c r="D1868" s="14" t="s">
        <v>2327</v>
      </c>
      <c r="E1868" s="13">
        <v>1</v>
      </c>
      <c r="F1868" s="13">
        <v>80003003</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2325</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80003104</v>
      </c>
      <c r="D1869" s="14" t="s">
        <v>2328</v>
      </c>
      <c r="E1869" s="13">
        <v>1</v>
      </c>
      <c r="F1869" s="13">
        <v>80003004</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2325</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80003105</v>
      </c>
      <c r="D1870" s="14" t="s">
        <v>2329</v>
      </c>
      <c r="E1870" s="13">
        <v>1</v>
      </c>
      <c r="F1870" s="13">
        <v>80003005</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2325</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80003106</v>
      </c>
      <c r="D1871" s="14" t="s">
        <v>2330</v>
      </c>
      <c r="E1871" s="13">
        <v>1</v>
      </c>
      <c r="F1871" s="13">
        <v>80003101</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2331</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80003107</v>
      </c>
      <c r="D1872" s="14" t="s">
        <v>2332</v>
      </c>
      <c r="E1872" s="13">
        <v>1</v>
      </c>
      <c r="F1872" s="13">
        <v>80003102</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2333</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80003108</v>
      </c>
      <c r="D1873" s="14" t="s">
        <v>2334</v>
      </c>
      <c r="E1873" s="13">
        <v>1</v>
      </c>
      <c r="F1873" s="13">
        <v>80003103</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2335</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80003109</v>
      </c>
      <c r="D1874" s="14" t="s">
        <v>2336</v>
      </c>
      <c r="E1874" s="13">
        <v>1</v>
      </c>
      <c r="F1874" s="13">
        <v>80003104</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2337</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80003110</v>
      </c>
      <c r="D1875" s="14" t="s">
        <v>2338</v>
      </c>
      <c r="E1875" s="13">
        <v>1</v>
      </c>
      <c r="F1875" s="13">
        <v>80003105</v>
      </c>
      <c r="G1875" s="16">
        <v>0</v>
      </c>
      <c r="H1875" s="15">
        <v>0</v>
      </c>
      <c r="I1875" s="16">
        <v>1</v>
      </c>
      <c r="J1875" s="16">
        <v>0</v>
      </c>
      <c r="K1875" s="16">
        <v>0</v>
      </c>
      <c r="L1875" s="13">
        <v>0</v>
      </c>
      <c r="M1875" s="13">
        <v>0</v>
      </c>
      <c r="N1875" s="13">
        <v>1</v>
      </c>
      <c r="O1875" s="13">
        <v>0</v>
      </c>
      <c r="P1875" s="13">
        <v>0</v>
      </c>
      <c r="Q1875" s="13">
        <v>0</v>
      </c>
      <c r="R1875" s="8">
        <v>0</v>
      </c>
      <c r="S1875" s="13">
        <v>0</v>
      </c>
      <c r="T1875" s="13">
        <v>1</v>
      </c>
      <c r="U1875" s="13">
        <v>2</v>
      </c>
      <c r="V1875" s="13">
        <v>0</v>
      </c>
      <c r="W1875" s="13">
        <v>0</v>
      </c>
      <c r="X1875" s="13">
        <v>0</v>
      </c>
      <c r="Y1875" s="13">
        <v>0</v>
      </c>
      <c r="Z1875" s="13">
        <v>0</v>
      </c>
      <c r="AA1875" s="13">
        <v>0</v>
      </c>
      <c r="AB1875" s="13">
        <v>0</v>
      </c>
      <c r="AC1875" s="13">
        <v>0</v>
      </c>
      <c r="AD1875" s="13">
        <v>9</v>
      </c>
      <c r="AE1875" s="13">
        <v>2</v>
      </c>
      <c r="AF1875" s="13" t="s">
        <v>169</v>
      </c>
      <c r="AG1875" s="8">
        <v>2</v>
      </c>
      <c r="AH1875" s="8">
        <v>2</v>
      </c>
      <c r="AI1875" s="8">
        <v>0</v>
      </c>
      <c r="AJ1875" s="8">
        <v>1.5</v>
      </c>
      <c r="AK1875" s="13">
        <v>0</v>
      </c>
      <c r="AL1875" s="13">
        <v>0</v>
      </c>
      <c r="AM1875" s="13">
        <v>0</v>
      </c>
      <c r="AN1875" s="13">
        <v>1</v>
      </c>
      <c r="AO1875" s="13">
        <v>3000</v>
      </c>
      <c r="AP1875" s="13">
        <v>0.5</v>
      </c>
      <c r="AQ1875" s="13">
        <v>0</v>
      </c>
      <c r="AR1875" s="8">
        <v>0</v>
      </c>
      <c r="AS1875" s="13" t="s">
        <v>160</v>
      </c>
      <c r="AT1875" s="14" t="s">
        <v>216</v>
      </c>
      <c r="AU1875" s="13">
        <v>0</v>
      </c>
      <c r="AV1875" s="16">
        <v>0</v>
      </c>
      <c r="AW1875" s="16">
        <v>0</v>
      </c>
      <c r="AX1875" s="14" t="s">
        <v>162</v>
      </c>
      <c r="AY1875" s="13">
        <v>0</v>
      </c>
      <c r="AZ1875" s="15">
        <v>0</v>
      </c>
      <c r="BA1875" s="15">
        <v>0</v>
      </c>
      <c r="BB1875" s="36" t="s">
        <v>2339</v>
      </c>
      <c r="BC1875" s="13"/>
      <c r="BD1875" s="13">
        <v>0</v>
      </c>
      <c r="BE1875" s="13"/>
      <c r="BF1875" s="13"/>
      <c r="BG1875" s="13"/>
      <c r="BH1875" s="13"/>
      <c r="BI1875" s="13">
        <v>0</v>
      </c>
      <c r="BJ1875" s="8">
        <v>0</v>
      </c>
      <c r="BK1875" s="8">
        <v>0</v>
      </c>
      <c r="BL1875" s="8">
        <v>0</v>
      </c>
      <c r="BM1875" s="8">
        <v>0</v>
      </c>
      <c r="BN1875" s="8">
        <v>0</v>
      </c>
      <c r="BO1875" s="8">
        <v>0</v>
      </c>
      <c r="BP1875" s="8">
        <v>0</v>
      </c>
      <c r="BQ1875" s="43">
        <v>0</v>
      </c>
    </row>
    <row r="1876" spans="3:69" ht="20.100000000000001" customHeight="1">
      <c r="C1876" s="16">
        <v>80004001</v>
      </c>
      <c r="D1876" s="54" t="s">
        <v>2340</v>
      </c>
      <c r="E1876" s="13">
        <v>1</v>
      </c>
      <c r="F1876" s="16">
        <v>80004001</v>
      </c>
      <c r="G1876" s="55">
        <v>0</v>
      </c>
      <c r="H1876" s="15">
        <v>0</v>
      </c>
      <c r="I1876" s="16">
        <v>1</v>
      </c>
      <c r="J1876" s="16">
        <v>0</v>
      </c>
      <c r="K1876" s="16">
        <v>0</v>
      </c>
      <c r="L1876" s="55">
        <v>0</v>
      </c>
      <c r="M1876" s="55">
        <v>0</v>
      </c>
      <c r="N1876" s="55">
        <v>2</v>
      </c>
      <c r="O1876" s="55">
        <v>1</v>
      </c>
      <c r="P1876" s="55">
        <v>0.2</v>
      </c>
      <c r="Q1876" s="55">
        <v>0</v>
      </c>
      <c r="R1876" s="8">
        <v>0</v>
      </c>
      <c r="S1876" s="55">
        <v>0</v>
      </c>
      <c r="T1876" s="13">
        <v>1</v>
      </c>
      <c r="U1876" s="55">
        <v>2</v>
      </c>
      <c r="V1876" s="55">
        <v>0</v>
      </c>
      <c r="W1876" s="55">
        <v>0</v>
      </c>
      <c r="X1876" s="55">
        <v>0</v>
      </c>
      <c r="Y1876" s="55">
        <v>0</v>
      </c>
      <c r="Z1876" s="55">
        <v>0</v>
      </c>
      <c r="AA1876" s="55">
        <v>0</v>
      </c>
      <c r="AB1876" s="55">
        <v>0</v>
      </c>
      <c r="AC1876" s="55">
        <v>0</v>
      </c>
      <c r="AD1876" s="55">
        <v>15</v>
      </c>
      <c r="AE1876" s="55">
        <v>1</v>
      </c>
      <c r="AF1876" s="55">
        <v>3</v>
      </c>
      <c r="AG1876" s="8">
        <v>0</v>
      </c>
      <c r="AH1876" s="8">
        <v>0</v>
      </c>
      <c r="AI1876" s="8">
        <v>0</v>
      </c>
      <c r="AJ1876" s="63">
        <v>6</v>
      </c>
      <c r="AK1876" s="55">
        <v>0</v>
      </c>
      <c r="AL1876" s="55">
        <v>0</v>
      </c>
      <c r="AM1876" s="55">
        <v>0</v>
      </c>
      <c r="AN1876" s="55">
        <v>0.5</v>
      </c>
      <c r="AO1876" s="55">
        <v>3000</v>
      </c>
      <c r="AP1876" s="55">
        <v>0.5</v>
      </c>
      <c r="AQ1876" s="55">
        <v>0</v>
      </c>
      <c r="AR1876" s="8">
        <v>0</v>
      </c>
      <c r="AS1876" s="55">
        <v>93000201</v>
      </c>
      <c r="AT1876" s="54" t="s">
        <v>216</v>
      </c>
      <c r="AU1876" s="13">
        <v>0</v>
      </c>
      <c r="AV1876" s="60">
        <v>10000007</v>
      </c>
      <c r="AW1876" s="16">
        <v>23000050</v>
      </c>
      <c r="AX1876" s="54" t="s">
        <v>162</v>
      </c>
      <c r="AY1876" s="55">
        <v>0</v>
      </c>
      <c r="AZ1876" s="61">
        <v>0</v>
      </c>
      <c r="BA1876" s="15">
        <v>0</v>
      </c>
      <c r="BB1876" s="36" t="s">
        <v>2341</v>
      </c>
      <c r="BC1876" s="55">
        <v>0</v>
      </c>
      <c r="BD1876" s="13">
        <v>0</v>
      </c>
      <c r="BE1876" s="55">
        <v>0</v>
      </c>
      <c r="BF1876" s="55">
        <v>0</v>
      </c>
      <c r="BG1876" s="55">
        <v>0</v>
      </c>
      <c r="BH1876" s="55">
        <v>0</v>
      </c>
      <c r="BI1876" s="13">
        <v>0</v>
      </c>
      <c r="BJ1876" s="8">
        <v>0</v>
      </c>
      <c r="BK1876" s="8">
        <v>0</v>
      </c>
      <c r="BL1876" s="8">
        <v>0</v>
      </c>
      <c r="BM1876" s="8">
        <v>0</v>
      </c>
      <c r="BN1876" s="8">
        <v>0</v>
      </c>
      <c r="BO1876" s="8">
        <v>0</v>
      </c>
      <c r="BP1876" s="8">
        <v>0</v>
      </c>
      <c r="BQ1876" s="43">
        <v>0</v>
      </c>
    </row>
    <row r="1877" spans="3:69" ht="19.5" customHeight="1">
      <c r="C1877" s="16">
        <v>80004002</v>
      </c>
      <c r="D1877" s="14" t="s">
        <v>2342</v>
      </c>
      <c r="E1877" s="16">
        <v>1</v>
      </c>
      <c r="F1877" s="16">
        <v>80004002</v>
      </c>
      <c r="G1877" s="16">
        <v>0</v>
      </c>
      <c r="H1877" s="15">
        <v>0</v>
      </c>
      <c r="I1877" s="16">
        <v>1</v>
      </c>
      <c r="J1877" s="16">
        <v>0</v>
      </c>
      <c r="K1877" s="16">
        <v>0</v>
      </c>
      <c r="L1877" s="13">
        <v>0</v>
      </c>
      <c r="M1877" s="13">
        <v>0</v>
      </c>
      <c r="N1877" s="13">
        <v>2</v>
      </c>
      <c r="O1877" s="13">
        <v>1</v>
      </c>
      <c r="P1877" s="13">
        <v>1</v>
      </c>
      <c r="Q1877" s="13">
        <v>0</v>
      </c>
      <c r="R1877" s="8">
        <v>0</v>
      </c>
      <c r="S1877" s="13">
        <v>0</v>
      </c>
      <c r="T1877" s="13">
        <v>1</v>
      </c>
      <c r="U1877" s="13">
        <v>2</v>
      </c>
      <c r="V1877" s="13">
        <v>0</v>
      </c>
      <c r="W1877" s="13">
        <v>1.2</v>
      </c>
      <c r="X1877" s="13">
        <v>0</v>
      </c>
      <c r="Y1877" s="13">
        <v>1</v>
      </c>
      <c r="Z1877" s="13">
        <v>0</v>
      </c>
      <c r="AA1877" s="13">
        <v>0</v>
      </c>
      <c r="AB1877" s="13">
        <v>0</v>
      </c>
      <c r="AC1877" s="13">
        <v>0</v>
      </c>
      <c r="AD1877" s="13">
        <v>3</v>
      </c>
      <c r="AE1877" s="13">
        <v>1</v>
      </c>
      <c r="AF1877" s="13" t="s">
        <v>394</v>
      </c>
      <c r="AG1877" s="8">
        <v>0</v>
      </c>
      <c r="AH1877" s="8">
        <v>1</v>
      </c>
      <c r="AI1877" s="8">
        <v>0</v>
      </c>
      <c r="AJ1877" s="8">
        <v>3</v>
      </c>
      <c r="AK1877" s="13">
        <v>0</v>
      </c>
      <c r="AL1877" s="13">
        <v>0</v>
      </c>
      <c r="AM1877" s="13">
        <v>0</v>
      </c>
      <c r="AN1877" s="13">
        <v>0.5</v>
      </c>
      <c r="AO1877" s="13">
        <v>5000</v>
      </c>
      <c r="AP1877" s="13">
        <v>0.5</v>
      </c>
      <c r="AQ1877" s="13">
        <v>0</v>
      </c>
      <c r="AR1877" s="8">
        <v>0</v>
      </c>
      <c r="AS1877" s="13" t="s">
        <v>428</v>
      </c>
      <c r="AT1877" s="17" t="s">
        <v>199</v>
      </c>
      <c r="AU1877" s="13">
        <v>0</v>
      </c>
      <c r="AV1877" s="16">
        <v>10000007</v>
      </c>
      <c r="AW1877" s="16">
        <v>70403003</v>
      </c>
      <c r="AX1877" s="14" t="s">
        <v>162</v>
      </c>
      <c r="AY1877" s="13">
        <v>0</v>
      </c>
      <c r="AZ1877" s="15">
        <v>0</v>
      </c>
      <c r="BA1877" s="15">
        <v>0</v>
      </c>
      <c r="BB1877" s="36" t="s">
        <v>2343</v>
      </c>
      <c r="BC1877" s="13">
        <v>0</v>
      </c>
      <c r="BD1877" s="13">
        <v>0</v>
      </c>
      <c r="BE1877" s="13">
        <v>0</v>
      </c>
      <c r="BF1877" s="13">
        <v>0</v>
      </c>
      <c r="BG1877" s="13">
        <v>0</v>
      </c>
      <c r="BH1877" s="13">
        <v>0</v>
      </c>
      <c r="BI1877" s="11">
        <v>0</v>
      </c>
      <c r="BJ1877" s="8">
        <v>0</v>
      </c>
      <c r="BK1877" s="8">
        <v>0</v>
      </c>
      <c r="BL1877" s="8">
        <v>0</v>
      </c>
      <c r="BM1877" s="8">
        <v>0</v>
      </c>
      <c r="BN1877" s="8">
        <v>0</v>
      </c>
      <c r="BO1877" s="8">
        <v>0</v>
      </c>
      <c r="BP1877" s="8">
        <v>0</v>
      </c>
      <c r="BQ1877" s="43">
        <v>0</v>
      </c>
    </row>
    <row r="1878" spans="3:69" ht="20.100000000000001" customHeight="1">
      <c r="C1878" s="16">
        <v>80004003</v>
      </c>
      <c r="D1878" s="14" t="s">
        <v>2344</v>
      </c>
      <c r="E1878" s="13">
        <v>1</v>
      </c>
      <c r="F1878" s="16">
        <v>80004003</v>
      </c>
      <c r="G1878" s="13">
        <v>0</v>
      </c>
      <c r="H1878" s="15">
        <v>0</v>
      </c>
      <c r="I1878" s="16">
        <v>1</v>
      </c>
      <c r="J1878" s="16">
        <v>0</v>
      </c>
      <c r="K1878" s="16">
        <v>0</v>
      </c>
      <c r="L1878" s="13">
        <v>0</v>
      </c>
      <c r="M1878" s="13">
        <v>0</v>
      </c>
      <c r="N1878" s="13">
        <v>2</v>
      </c>
      <c r="O1878" s="13">
        <v>1</v>
      </c>
      <c r="P1878" s="13">
        <v>0.3</v>
      </c>
      <c r="Q1878" s="13">
        <v>0</v>
      </c>
      <c r="R1878" s="8">
        <v>0</v>
      </c>
      <c r="S1878" s="13">
        <v>0</v>
      </c>
      <c r="T1878" s="13">
        <v>1</v>
      </c>
      <c r="U1878" s="13">
        <v>2</v>
      </c>
      <c r="V1878" s="13">
        <v>0</v>
      </c>
      <c r="W1878" s="13">
        <v>3</v>
      </c>
      <c r="X1878" s="13">
        <v>0</v>
      </c>
      <c r="Y1878" s="13">
        <v>0</v>
      </c>
      <c r="Z1878" s="13">
        <v>0</v>
      </c>
      <c r="AA1878" s="13">
        <v>0</v>
      </c>
      <c r="AB1878" s="13">
        <v>0</v>
      </c>
      <c r="AC1878" s="13">
        <v>0</v>
      </c>
      <c r="AD1878" s="13">
        <v>6</v>
      </c>
      <c r="AE1878" s="13">
        <v>2</v>
      </c>
      <c r="AF1878" s="13" t="s">
        <v>169</v>
      </c>
      <c r="AG1878" s="8">
        <v>0</v>
      </c>
      <c r="AH1878" s="8">
        <v>0</v>
      </c>
      <c r="AI1878" s="8">
        <v>0</v>
      </c>
      <c r="AJ1878" s="8">
        <v>1.5</v>
      </c>
      <c r="AK1878" s="13">
        <v>0</v>
      </c>
      <c r="AL1878" s="13">
        <v>0</v>
      </c>
      <c r="AM1878" s="13">
        <v>0</v>
      </c>
      <c r="AN1878" s="13">
        <v>0.5</v>
      </c>
      <c r="AO1878" s="13">
        <v>3000</v>
      </c>
      <c r="AP1878" s="13">
        <v>0.5</v>
      </c>
      <c r="AQ1878" s="13">
        <v>0</v>
      </c>
      <c r="AR1878" s="8">
        <v>0</v>
      </c>
      <c r="AS1878" s="13">
        <v>90001021</v>
      </c>
      <c r="AT1878" s="14" t="s">
        <v>216</v>
      </c>
      <c r="AU1878" s="13">
        <v>0</v>
      </c>
      <c r="AV1878" s="16">
        <v>10000007</v>
      </c>
      <c r="AW1878" s="16">
        <v>23000070</v>
      </c>
      <c r="AX1878" s="14" t="s">
        <v>162</v>
      </c>
      <c r="AY1878" s="13">
        <v>0</v>
      </c>
      <c r="AZ1878" s="15">
        <v>0</v>
      </c>
      <c r="BA1878" s="15">
        <v>0</v>
      </c>
      <c r="BB1878" s="36" t="s">
        <v>2345</v>
      </c>
      <c r="BC1878" s="13">
        <v>0</v>
      </c>
      <c r="BD1878" s="13">
        <v>0</v>
      </c>
      <c r="BE1878" s="13">
        <v>0</v>
      </c>
      <c r="BF1878" s="13">
        <v>0</v>
      </c>
      <c r="BG1878" s="13">
        <v>0</v>
      </c>
      <c r="BH1878" s="13">
        <v>0</v>
      </c>
      <c r="BI1878" s="13">
        <v>0</v>
      </c>
      <c r="BJ1878" s="8">
        <v>0</v>
      </c>
      <c r="BK1878" s="8">
        <v>0</v>
      </c>
      <c r="BL1878" s="8">
        <v>0</v>
      </c>
      <c r="BM1878" s="8">
        <v>0</v>
      </c>
      <c r="BN1878" s="8">
        <v>0</v>
      </c>
      <c r="BO1878" s="8">
        <v>0</v>
      </c>
      <c r="BP1878" s="8">
        <v>0</v>
      </c>
      <c r="BQ1878" s="43">
        <v>0</v>
      </c>
    </row>
    <row r="1879" spans="3:69" ht="20.100000000000001" customHeight="1">
      <c r="C1879" s="16">
        <v>80004004</v>
      </c>
      <c r="D1879" s="14" t="s">
        <v>2346</v>
      </c>
      <c r="E1879" s="13">
        <v>1</v>
      </c>
      <c r="F1879" s="13">
        <v>80004004</v>
      </c>
      <c r="G1879" s="16">
        <v>0</v>
      </c>
      <c r="H1879" s="15">
        <v>0</v>
      </c>
      <c r="I1879" s="16">
        <v>1</v>
      </c>
      <c r="J1879" s="16">
        <v>0</v>
      </c>
      <c r="K1879" s="16">
        <v>0</v>
      </c>
      <c r="L1879" s="13">
        <v>0</v>
      </c>
      <c r="M1879" s="13">
        <v>0</v>
      </c>
      <c r="N1879" s="13">
        <v>5</v>
      </c>
      <c r="O1879" s="13">
        <v>0</v>
      </c>
      <c r="P1879" s="13">
        <v>0</v>
      </c>
      <c r="Q1879" s="13">
        <v>0</v>
      </c>
      <c r="R1879" s="8">
        <v>0</v>
      </c>
      <c r="S1879" s="13">
        <v>0</v>
      </c>
      <c r="T1879" s="13">
        <v>1</v>
      </c>
      <c r="U1879" s="13">
        <v>2</v>
      </c>
      <c r="V1879" s="13">
        <v>0</v>
      </c>
      <c r="W1879" s="13">
        <v>0</v>
      </c>
      <c r="X1879" s="13">
        <v>0</v>
      </c>
      <c r="Y1879" s="13">
        <v>0</v>
      </c>
      <c r="Z1879" s="13">
        <v>0</v>
      </c>
      <c r="AA1879" s="13">
        <v>0</v>
      </c>
      <c r="AB1879" s="13">
        <v>0</v>
      </c>
      <c r="AC1879" s="13">
        <v>0</v>
      </c>
      <c r="AD1879" s="13">
        <v>9</v>
      </c>
      <c r="AE1879" s="13">
        <v>2</v>
      </c>
      <c r="AF1879" s="13" t="s">
        <v>169</v>
      </c>
      <c r="AG1879" s="8">
        <v>2</v>
      </c>
      <c r="AH1879" s="8">
        <v>2</v>
      </c>
      <c r="AI1879" s="8">
        <v>0</v>
      </c>
      <c r="AJ1879" s="8">
        <v>1.5</v>
      </c>
      <c r="AK1879" s="13">
        <v>0</v>
      </c>
      <c r="AL1879" s="13">
        <v>0</v>
      </c>
      <c r="AM1879" s="13">
        <v>0</v>
      </c>
      <c r="AN1879" s="13">
        <v>1</v>
      </c>
      <c r="AO1879" s="13">
        <v>3000</v>
      </c>
      <c r="AP1879" s="13">
        <v>0.5</v>
      </c>
      <c r="AQ1879" s="13">
        <v>0</v>
      </c>
      <c r="AR1879" s="8">
        <v>0</v>
      </c>
      <c r="AS1879" s="13" t="s">
        <v>160</v>
      </c>
      <c r="AT1879" s="14" t="s">
        <v>161</v>
      </c>
      <c r="AU1879" s="13">
        <v>0</v>
      </c>
      <c r="AV1879" s="16">
        <v>0</v>
      </c>
      <c r="AW1879" s="16">
        <v>0</v>
      </c>
      <c r="AX1879" s="14" t="s">
        <v>162</v>
      </c>
      <c r="AY1879" s="13" t="s">
        <v>2347</v>
      </c>
      <c r="AZ1879" s="15">
        <v>0</v>
      </c>
      <c r="BA1879" s="15">
        <v>0</v>
      </c>
      <c r="BB1879" s="36" t="s">
        <v>2348</v>
      </c>
      <c r="BC1879" s="13"/>
      <c r="BD1879" s="13">
        <v>0</v>
      </c>
      <c r="BE1879" s="13"/>
      <c r="BF1879" s="13"/>
      <c r="BG1879" s="13"/>
      <c r="BH1879" s="16"/>
      <c r="BI1879" s="13">
        <v>0</v>
      </c>
      <c r="BJ1879" s="8">
        <v>0</v>
      </c>
      <c r="BK1879" s="8">
        <v>0</v>
      </c>
      <c r="BL1879" s="8">
        <v>0</v>
      </c>
      <c r="BM1879" s="8">
        <v>0</v>
      </c>
      <c r="BN1879" s="8">
        <v>0</v>
      </c>
      <c r="BO1879" s="8">
        <v>0</v>
      </c>
      <c r="BP1879" s="8">
        <v>0</v>
      </c>
      <c r="BQ1879" s="43">
        <v>0</v>
      </c>
    </row>
    <row r="1880" spans="3:69" ht="19.5" customHeight="1">
      <c r="C1880" s="60">
        <v>80004005</v>
      </c>
      <c r="D1880" s="54" t="s">
        <v>2340</v>
      </c>
      <c r="E1880" s="60">
        <v>1</v>
      </c>
      <c r="F1880" s="60">
        <v>80004005</v>
      </c>
      <c r="G1880" s="60">
        <v>0</v>
      </c>
      <c r="H1880" s="61">
        <v>0</v>
      </c>
      <c r="I1880" s="60">
        <v>1</v>
      </c>
      <c r="J1880" s="60">
        <v>0</v>
      </c>
      <c r="K1880" s="60">
        <v>0</v>
      </c>
      <c r="L1880" s="55">
        <v>0</v>
      </c>
      <c r="M1880" s="55">
        <v>0</v>
      </c>
      <c r="N1880" s="55">
        <v>2</v>
      </c>
      <c r="O1880" s="55">
        <v>3</v>
      </c>
      <c r="P1880" s="55">
        <v>0.15</v>
      </c>
      <c r="Q1880" s="55">
        <v>0</v>
      </c>
      <c r="R1880" s="63">
        <v>0</v>
      </c>
      <c r="S1880" s="55">
        <v>0</v>
      </c>
      <c r="T1880" s="55">
        <v>1</v>
      </c>
      <c r="U1880" s="55">
        <v>2</v>
      </c>
      <c r="V1880" s="55">
        <v>0</v>
      </c>
      <c r="W1880" s="55">
        <v>0</v>
      </c>
      <c r="X1880" s="55">
        <v>0</v>
      </c>
      <c r="Y1880" s="55">
        <v>0</v>
      </c>
      <c r="Z1880" s="55">
        <v>0</v>
      </c>
      <c r="AA1880" s="55">
        <v>0</v>
      </c>
      <c r="AB1880" s="55">
        <v>0</v>
      </c>
      <c r="AC1880" s="55">
        <v>1</v>
      </c>
      <c r="AD1880" s="55">
        <v>16</v>
      </c>
      <c r="AE1880" s="55">
        <v>1</v>
      </c>
      <c r="AF1880" s="55">
        <v>5</v>
      </c>
      <c r="AG1880" s="63">
        <v>0</v>
      </c>
      <c r="AH1880" s="63">
        <v>1</v>
      </c>
      <c r="AI1880" s="63">
        <v>0</v>
      </c>
      <c r="AJ1880" s="63">
        <v>3</v>
      </c>
      <c r="AK1880" s="55">
        <v>0</v>
      </c>
      <c r="AL1880" s="55">
        <v>0</v>
      </c>
      <c r="AM1880" s="55">
        <v>0</v>
      </c>
      <c r="AN1880" s="55">
        <v>0</v>
      </c>
      <c r="AO1880" s="55">
        <v>5000</v>
      </c>
      <c r="AP1880" s="55">
        <v>0.1</v>
      </c>
      <c r="AQ1880" s="55">
        <v>0</v>
      </c>
      <c r="AR1880" s="294" t="s">
        <v>2349</v>
      </c>
      <c r="AS1880" s="71">
        <v>0</v>
      </c>
      <c r="AT1880" s="54" t="s">
        <v>160</v>
      </c>
      <c r="AU1880" s="55">
        <v>0</v>
      </c>
      <c r="AV1880" s="60">
        <v>0</v>
      </c>
      <c r="AW1880" s="60">
        <v>0</v>
      </c>
      <c r="AX1880" s="54" t="s">
        <v>162</v>
      </c>
      <c r="AY1880" s="55">
        <v>0</v>
      </c>
      <c r="AZ1880" s="61">
        <v>0</v>
      </c>
      <c r="BA1880" s="61">
        <v>0</v>
      </c>
      <c r="BB1880" s="78" t="s">
        <v>2350</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80004006</v>
      </c>
      <c r="D1881" s="54" t="s">
        <v>2351</v>
      </c>
      <c r="E1881" s="60">
        <v>1</v>
      </c>
      <c r="F1881" s="60">
        <v>80004006</v>
      </c>
      <c r="G1881" s="60">
        <v>0</v>
      </c>
      <c r="H1881" s="61">
        <v>0</v>
      </c>
      <c r="I1881" s="60">
        <v>1</v>
      </c>
      <c r="J1881" s="60">
        <v>0</v>
      </c>
      <c r="K1881" s="60">
        <v>0</v>
      </c>
      <c r="L1881" s="55">
        <v>0</v>
      </c>
      <c r="M1881" s="55">
        <v>0</v>
      </c>
      <c r="N1881" s="55">
        <v>2</v>
      </c>
      <c r="O1881" s="55">
        <v>1</v>
      </c>
      <c r="P1881" s="55">
        <v>0.15</v>
      </c>
      <c r="Q1881" s="55">
        <v>0</v>
      </c>
      <c r="R1881" s="63">
        <v>0</v>
      </c>
      <c r="S1881" s="55">
        <v>0</v>
      </c>
      <c r="T1881" s="55">
        <v>1</v>
      </c>
      <c r="U1881" s="55">
        <v>2</v>
      </c>
      <c r="V1881" s="55">
        <v>0</v>
      </c>
      <c r="W1881" s="55">
        <v>1.5</v>
      </c>
      <c r="X1881" s="55">
        <v>0</v>
      </c>
      <c r="Y1881" s="55">
        <v>1</v>
      </c>
      <c r="Z1881" s="55">
        <v>0</v>
      </c>
      <c r="AA1881" s="55">
        <v>0</v>
      </c>
      <c r="AB1881" s="55">
        <v>0</v>
      </c>
      <c r="AC1881" s="55">
        <v>1</v>
      </c>
      <c r="AD1881" s="55">
        <v>0</v>
      </c>
      <c r="AE1881" s="55">
        <v>1</v>
      </c>
      <c r="AF1881" s="55">
        <v>6</v>
      </c>
      <c r="AG1881" s="63">
        <v>0</v>
      </c>
      <c r="AH1881" s="63">
        <v>1</v>
      </c>
      <c r="AI1881" s="63">
        <v>0</v>
      </c>
      <c r="AJ1881" s="63">
        <v>3</v>
      </c>
      <c r="AK1881" s="55">
        <v>0</v>
      </c>
      <c r="AL1881" s="55">
        <v>0</v>
      </c>
      <c r="AM1881" s="55">
        <v>0</v>
      </c>
      <c r="AN1881" s="55">
        <v>0</v>
      </c>
      <c r="AO1881" s="55">
        <v>3000</v>
      </c>
      <c r="AP1881" s="55">
        <v>0.2</v>
      </c>
      <c r="AQ1881" s="55">
        <v>0</v>
      </c>
      <c r="AR1881" s="63">
        <v>0</v>
      </c>
      <c r="AS1881" s="55">
        <v>80005106</v>
      </c>
      <c r="AT1881" s="54" t="s">
        <v>161</v>
      </c>
      <c r="AU1881" s="55">
        <v>0</v>
      </c>
      <c r="AV1881" s="60">
        <v>0</v>
      </c>
      <c r="AW1881" s="60">
        <v>23000201</v>
      </c>
      <c r="AX1881" s="54" t="s">
        <v>162</v>
      </c>
      <c r="AY1881" s="55">
        <v>0</v>
      </c>
      <c r="AZ1881" s="61">
        <v>0</v>
      </c>
      <c r="BA1881" s="61">
        <v>0</v>
      </c>
      <c r="BB1881" s="78" t="s">
        <v>2352</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80004007</v>
      </c>
      <c r="D1882" s="54" t="s">
        <v>2353</v>
      </c>
      <c r="E1882" s="60">
        <v>1</v>
      </c>
      <c r="F1882" s="55">
        <v>60010100</v>
      </c>
      <c r="G1882" s="60">
        <v>0</v>
      </c>
      <c r="H1882" s="61">
        <v>0</v>
      </c>
      <c r="I1882" s="60">
        <v>1</v>
      </c>
      <c r="J1882" s="60">
        <v>0</v>
      </c>
      <c r="K1882" s="60">
        <v>0</v>
      </c>
      <c r="L1882" s="55">
        <v>0</v>
      </c>
      <c r="M1882" s="55">
        <v>0</v>
      </c>
      <c r="N1882" s="55">
        <v>2</v>
      </c>
      <c r="O1882" s="55">
        <v>3</v>
      </c>
      <c r="P1882" s="55">
        <v>0.15</v>
      </c>
      <c r="Q1882" s="55">
        <v>0</v>
      </c>
      <c r="R1882" s="63">
        <v>0</v>
      </c>
      <c r="S1882" s="55">
        <v>0</v>
      </c>
      <c r="T1882" s="55">
        <v>1</v>
      </c>
      <c r="U1882" s="55">
        <v>2</v>
      </c>
      <c r="V1882" s="55">
        <v>0</v>
      </c>
      <c r="W1882" s="55">
        <v>0</v>
      </c>
      <c r="X1882" s="55">
        <v>0</v>
      </c>
      <c r="Y1882" s="55">
        <v>0</v>
      </c>
      <c r="Z1882" s="55">
        <v>0</v>
      </c>
      <c r="AA1882" s="55">
        <v>0</v>
      </c>
      <c r="AB1882" s="55">
        <v>0</v>
      </c>
      <c r="AC1882" s="55">
        <v>1</v>
      </c>
      <c r="AD1882" s="55">
        <v>0</v>
      </c>
      <c r="AE1882" s="55">
        <v>1</v>
      </c>
      <c r="AF1882" s="55">
        <v>5</v>
      </c>
      <c r="AG1882" s="63">
        <v>0</v>
      </c>
      <c r="AH1882" s="63">
        <v>1</v>
      </c>
      <c r="AI1882" s="63">
        <v>0</v>
      </c>
      <c r="AJ1882" s="63">
        <v>3</v>
      </c>
      <c r="AK1882" s="55">
        <v>0</v>
      </c>
      <c r="AL1882" s="55">
        <v>0</v>
      </c>
      <c r="AM1882" s="55">
        <v>0</v>
      </c>
      <c r="AN1882" s="55">
        <v>1</v>
      </c>
      <c r="AO1882" s="55">
        <v>1000</v>
      </c>
      <c r="AP1882" s="55">
        <v>0</v>
      </c>
      <c r="AQ1882" s="55">
        <v>0</v>
      </c>
      <c r="AR1882" s="70">
        <v>0</v>
      </c>
      <c r="AS1882" s="286" t="s">
        <v>2354</v>
      </c>
      <c r="AT1882" s="54" t="s">
        <v>216</v>
      </c>
      <c r="AU1882" s="55">
        <v>0</v>
      </c>
      <c r="AV1882" s="60">
        <v>0</v>
      </c>
      <c r="AW1882" s="60">
        <v>23000202</v>
      </c>
      <c r="AX1882" s="54" t="s">
        <v>162</v>
      </c>
      <c r="AY1882" s="55">
        <v>0</v>
      </c>
      <c r="AZ1882" s="61">
        <v>0</v>
      </c>
      <c r="BA1882" s="61">
        <v>0</v>
      </c>
      <c r="BB1882" s="78" t="s">
        <v>2355</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80004008</v>
      </c>
      <c r="D1883" s="54" t="s">
        <v>2356</v>
      </c>
      <c r="E1883" s="60">
        <v>1</v>
      </c>
      <c r="F1883" s="60">
        <v>80004008</v>
      </c>
      <c r="G1883" s="60">
        <v>0</v>
      </c>
      <c r="H1883" s="61">
        <v>0</v>
      </c>
      <c r="I1883" s="60">
        <v>1</v>
      </c>
      <c r="J1883" s="60">
        <v>0</v>
      </c>
      <c r="K1883" s="60">
        <v>0</v>
      </c>
      <c r="L1883" s="55">
        <v>0</v>
      </c>
      <c r="M1883" s="55">
        <v>0</v>
      </c>
      <c r="N1883" s="55">
        <v>2</v>
      </c>
      <c r="O1883" s="55" t="s">
        <v>2320</v>
      </c>
      <c r="P1883" s="55" t="s">
        <v>2357</v>
      </c>
      <c r="Q1883" s="55">
        <v>0</v>
      </c>
      <c r="R1883" s="63">
        <v>0</v>
      </c>
      <c r="S1883" s="55">
        <v>0</v>
      </c>
      <c r="T1883" s="55">
        <v>1</v>
      </c>
      <c r="U1883" s="55">
        <v>2</v>
      </c>
      <c r="V1883" s="55">
        <v>0</v>
      </c>
      <c r="W1883" s="55">
        <v>0</v>
      </c>
      <c r="X1883" s="55">
        <v>0</v>
      </c>
      <c r="Y1883" s="55">
        <v>1</v>
      </c>
      <c r="Z1883" s="55">
        <v>0</v>
      </c>
      <c r="AA1883" s="55">
        <v>0</v>
      </c>
      <c r="AB1883" s="55">
        <v>0</v>
      </c>
      <c r="AC1883" s="55">
        <v>1</v>
      </c>
      <c r="AD1883" s="55">
        <v>8</v>
      </c>
      <c r="AE1883" s="55">
        <v>1</v>
      </c>
      <c r="AF1883" s="55">
        <v>6</v>
      </c>
      <c r="AG1883" s="63">
        <v>0</v>
      </c>
      <c r="AH1883" s="63">
        <v>1</v>
      </c>
      <c r="AI1883" s="63">
        <v>0</v>
      </c>
      <c r="AJ1883" s="63">
        <v>3</v>
      </c>
      <c r="AK1883" s="55">
        <v>0</v>
      </c>
      <c r="AL1883" s="55">
        <v>0</v>
      </c>
      <c r="AM1883" s="55">
        <v>0</v>
      </c>
      <c r="AN1883" s="55">
        <v>0</v>
      </c>
      <c r="AO1883" s="55">
        <v>1000</v>
      </c>
      <c r="AP1883" s="55">
        <v>0</v>
      </c>
      <c r="AQ1883" s="55">
        <v>0</v>
      </c>
      <c r="AR1883" s="285" t="s">
        <v>2358</v>
      </c>
      <c r="AS1883" s="286" t="s">
        <v>2359</v>
      </c>
      <c r="AT1883" s="54" t="s">
        <v>216</v>
      </c>
      <c r="AU1883" s="55">
        <v>0</v>
      </c>
      <c r="AV1883" s="60">
        <v>0</v>
      </c>
      <c r="AW1883" s="60">
        <v>23000211</v>
      </c>
      <c r="AX1883" s="54" t="s">
        <v>162</v>
      </c>
      <c r="AY1883" s="55">
        <v>0</v>
      </c>
      <c r="AZ1883" s="61">
        <v>0</v>
      </c>
      <c r="BA1883" s="61">
        <v>0</v>
      </c>
      <c r="BB1883" s="78" t="s">
        <v>2360</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19.5" customHeight="1">
      <c r="C1884" s="60">
        <v>80004009</v>
      </c>
      <c r="D1884" s="54" t="s">
        <v>2361</v>
      </c>
      <c r="E1884" s="60">
        <v>1</v>
      </c>
      <c r="F1884" s="60">
        <v>80004009</v>
      </c>
      <c r="G1884" s="60">
        <v>0</v>
      </c>
      <c r="H1884" s="61">
        <v>0</v>
      </c>
      <c r="I1884" s="60">
        <v>1</v>
      </c>
      <c r="J1884" s="60">
        <v>0</v>
      </c>
      <c r="K1884" s="60">
        <v>0</v>
      </c>
      <c r="L1884" s="55">
        <v>0</v>
      </c>
      <c r="M1884" s="55">
        <v>0</v>
      </c>
      <c r="N1884" s="55">
        <v>2</v>
      </c>
      <c r="O1884" s="55">
        <v>16</v>
      </c>
      <c r="P1884" s="55">
        <v>5</v>
      </c>
      <c r="Q1884" s="55">
        <v>0</v>
      </c>
      <c r="R1884" s="63">
        <v>0</v>
      </c>
      <c r="S1884" s="55">
        <v>0</v>
      </c>
      <c r="T1884" s="55">
        <v>1</v>
      </c>
      <c r="U1884" s="55">
        <v>2</v>
      </c>
      <c r="V1884" s="55">
        <v>0</v>
      </c>
      <c r="W1884" s="55">
        <v>1.2</v>
      </c>
      <c r="X1884" s="55">
        <v>0</v>
      </c>
      <c r="Y1884" s="55">
        <v>1</v>
      </c>
      <c r="Z1884" s="55">
        <v>0</v>
      </c>
      <c r="AA1884" s="55">
        <v>0</v>
      </c>
      <c r="AB1884" s="55">
        <v>0</v>
      </c>
      <c r="AC1884" s="55">
        <v>1</v>
      </c>
      <c r="AD1884" s="55">
        <v>0</v>
      </c>
      <c r="AE1884" s="55">
        <v>1</v>
      </c>
      <c r="AF1884" s="55">
        <v>2</v>
      </c>
      <c r="AG1884" s="63">
        <v>0</v>
      </c>
      <c r="AH1884" s="63">
        <v>2</v>
      </c>
      <c r="AI1884" s="63">
        <v>0</v>
      </c>
      <c r="AJ1884" s="63">
        <v>2</v>
      </c>
      <c r="AK1884" s="55">
        <v>0</v>
      </c>
      <c r="AL1884" s="55">
        <v>0</v>
      </c>
      <c r="AM1884" s="55">
        <v>0</v>
      </c>
      <c r="AN1884" s="55">
        <v>2</v>
      </c>
      <c r="AO1884" s="55">
        <v>8000</v>
      </c>
      <c r="AP1884" s="55">
        <v>0</v>
      </c>
      <c r="AQ1884" s="55">
        <v>10</v>
      </c>
      <c r="AR1884" s="70">
        <v>0</v>
      </c>
      <c r="AS1884" s="286" t="s">
        <v>160</v>
      </c>
      <c r="AT1884" s="54" t="s">
        <v>161</v>
      </c>
      <c r="AU1884" s="55" t="s">
        <v>351</v>
      </c>
      <c r="AV1884" s="60">
        <v>10000007</v>
      </c>
      <c r="AW1884" s="60">
        <v>23000212</v>
      </c>
      <c r="AX1884" s="54" t="s">
        <v>382</v>
      </c>
      <c r="AY1884" s="55" t="s">
        <v>823</v>
      </c>
      <c r="AZ1884" s="61">
        <v>0</v>
      </c>
      <c r="BA1884" s="61">
        <v>1</v>
      </c>
      <c r="BB1884" s="78" t="s">
        <v>816</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80004010</v>
      </c>
      <c r="D1885" s="54" t="s">
        <v>2362</v>
      </c>
      <c r="E1885" s="55">
        <v>1</v>
      </c>
      <c r="F1885" s="60">
        <v>80004010</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2363</v>
      </c>
      <c r="AS1885" s="286" t="s">
        <v>2364</v>
      </c>
      <c r="AT1885" s="54" t="s">
        <v>161</v>
      </c>
      <c r="AU1885" s="55" t="s">
        <v>171</v>
      </c>
      <c r="AV1885" s="60">
        <v>10000011</v>
      </c>
      <c r="AW1885" s="60">
        <v>23000221</v>
      </c>
      <c r="AX1885" s="54" t="s">
        <v>172</v>
      </c>
      <c r="AY1885" s="55">
        <v>0</v>
      </c>
      <c r="AZ1885" s="61">
        <v>0</v>
      </c>
      <c r="BA1885" s="61">
        <v>0</v>
      </c>
      <c r="BB1885" s="78" t="s">
        <v>2365</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20.100000000000001" customHeight="1">
      <c r="C1886" s="60">
        <v>80004011</v>
      </c>
      <c r="D1886" s="54" t="s">
        <v>2362</v>
      </c>
      <c r="E1886" s="55">
        <v>1</v>
      </c>
      <c r="F1886" s="55">
        <v>61012301</v>
      </c>
      <c r="G1886" s="55">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1.2</v>
      </c>
      <c r="X1886" s="55">
        <v>0</v>
      </c>
      <c r="Y1886" s="55">
        <v>1</v>
      </c>
      <c r="Z1886" s="55">
        <v>0</v>
      </c>
      <c r="AA1886" s="55">
        <v>0</v>
      </c>
      <c r="AB1886" s="55">
        <v>0</v>
      </c>
      <c r="AC1886" s="55">
        <v>1</v>
      </c>
      <c r="AD1886" s="55">
        <v>0</v>
      </c>
      <c r="AE1886" s="55">
        <v>2</v>
      </c>
      <c r="AF1886" s="55" t="s">
        <v>169</v>
      </c>
      <c r="AG1886" s="63">
        <v>0</v>
      </c>
      <c r="AH1886" s="63">
        <v>2</v>
      </c>
      <c r="AI1886" s="63">
        <v>0</v>
      </c>
      <c r="AJ1886" s="63">
        <v>1.5</v>
      </c>
      <c r="AK1886" s="55">
        <v>0</v>
      </c>
      <c r="AL1886" s="55">
        <v>0.1</v>
      </c>
      <c r="AM1886" s="55">
        <v>0</v>
      </c>
      <c r="AN1886" s="55">
        <v>0.5</v>
      </c>
      <c r="AO1886" s="55">
        <v>500</v>
      </c>
      <c r="AP1886" s="55">
        <v>0</v>
      </c>
      <c r="AQ1886" s="55">
        <v>15</v>
      </c>
      <c r="AR1886" s="294" t="s">
        <v>2366</v>
      </c>
      <c r="AS1886" s="286" t="s">
        <v>2364</v>
      </c>
      <c r="AT1886" s="54" t="s">
        <v>161</v>
      </c>
      <c r="AU1886" s="55" t="s">
        <v>171</v>
      </c>
      <c r="AV1886" s="60">
        <v>10000011</v>
      </c>
      <c r="AW1886" s="60">
        <v>23000221</v>
      </c>
      <c r="AX1886" s="54" t="s">
        <v>172</v>
      </c>
      <c r="AY1886" s="55">
        <v>0</v>
      </c>
      <c r="AZ1886" s="61">
        <v>0</v>
      </c>
      <c r="BA1886" s="61">
        <v>0</v>
      </c>
      <c r="BB1886" s="78" t="s">
        <v>2367</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19.5" customHeight="1">
      <c r="C1887" s="60">
        <v>80004012</v>
      </c>
      <c r="D1887" s="54" t="s">
        <v>1116</v>
      </c>
      <c r="E1887" s="60">
        <v>1</v>
      </c>
      <c r="F1887" s="55">
        <v>60010100</v>
      </c>
      <c r="G1887" s="60">
        <v>0</v>
      </c>
      <c r="H1887" s="61">
        <v>0</v>
      </c>
      <c r="I1887" s="60">
        <v>1</v>
      </c>
      <c r="J1887" s="60">
        <v>0</v>
      </c>
      <c r="K1887" s="60">
        <v>0</v>
      </c>
      <c r="L1887" s="55">
        <v>0</v>
      </c>
      <c r="M1887" s="55">
        <v>0</v>
      </c>
      <c r="N1887" s="55">
        <v>2</v>
      </c>
      <c r="O1887" s="55">
        <v>1</v>
      </c>
      <c r="P1887" s="55">
        <v>0.2</v>
      </c>
      <c r="Q1887" s="55">
        <v>0</v>
      </c>
      <c r="R1887" s="63">
        <v>0</v>
      </c>
      <c r="S1887" s="55">
        <v>0</v>
      </c>
      <c r="T1887" s="55">
        <v>1</v>
      </c>
      <c r="U1887" s="55">
        <v>1</v>
      </c>
      <c r="V1887" s="55">
        <v>0</v>
      </c>
      <c r="W1887" s="55">
        <v>0.3</v>
      </c>
      <c r="X1887" s="55">
        <v>0</v>
      </c>
      <c r="Y1887" s="55">
        <v>1</v>
      </c>
      <c r="Z1887" s="55">
        <v>0</v>
      </c>
      <c r="AA1887" s="55">
        <v>0</v>
      </c>
      <c r="AB1887" s="55">
        <v>0</v>
      </c>
      <c r="AC1887" s="55">
        <v>1</v>
      </c>
      <c r="AD1887" s="55">
        <v>0</v>
      </c>
      <c r="AE1887" s="55">
        <v>1</v>
      </c>
      <c r="AF1887" s="55" t="s">
        <v>554</v>
      </c>
      <c r="AG1887" s="63">
        <v>0</v>
      </c>
      <c r="AH1887" s="63">
        <v>0</v>
      </c>
      <c r="AI1887" s="63">
        <v>0</v>
      </c>
      <c r="AJ1887" s="63">
        <v>0</v>
      </c>
      <c r="AK1887" s="55">
        <v>0</v>
      </c>
      <c r="AL1887" s="55">
        <v>0</v>
      </c>
      <c r="AM1887" s="55">
        <v>0</v>
      </c>
      <c r="AN1887" s="55">
        <v>0</v>
      </c>
      <c r="AO1887" s="55">
        <v>5000</v>
      </c>
      <c r="AP1887" s="55">
        <v>0</v>
      </c>
      <c r="AQ1887" s="55">
        <v>0</v>
      </c>
      <c r="AR1887" s="63">
        <v>0</v>
      </c>
      <c r="AS1887" s="55">
        <v>80005302</v>
      </c>
      <c r="AT1887" s="54" t="s">
        <v>216</v>
      </c>
      <c r="AU1887" s="55" t="s">
        <v>351</v>
      </c>
      <c r="AV1887" s="60">
        <v>10000007</v>
      </c>
      <c r="AW1887" s="60">
        <v>23000222</v>
      </c>
      <c r="AX1887" s="59" t="s">
        <v>232</v>
      </c>
      <c r="AY1887" s="59" t="s">
        <v>262</v>
      </c>
      <c r="AZ1887" s="61">
        <v>0</v>
      </c>
      <c r="BA1887" s="61">
        <v>0</v>
      </c>
      <c r="BB1887" s="78" t="s">
        <v>2368</v>
      </c>
      <c r="BC1887" s="55">
        <v>0</v>
      </c>
      <c r="BD1887" s="55">
        <v>0</v>
      </c>
      <c r="BE1887" s="55">
        <v>0</v>
      </c>
      <c r="BF1887" s="55">
        <v>0</v>
      </c>
      <c r="BG1887" s="55">
        <v>0</v>
      </c>
      <c r="BH1887" s="55">
        <v>0</v>
      </c>
      <c r="BI1887" s="84">
        <v>0</v>
      </c>
      <c r="BJ1887" s="63">
        <v>0</v>
      </c>
      <c r="BK1887" s="63">
        <v>0</v>
      </c>
      <c r="BL1887" s="63">
        <v>0</v>
      </c>
      <c r="BM1887" s="63">
        <v>0</v>
      </c>
      <c r="BN1887" s="63">
        <v>0</v>
      </c>
      <c r="BO1887" s="63">
        <v>1</v>
      </c>
      <c r="BP1887" s="8">
        <v>0</v>
      </c>
      <c r="BQ1887" s="43">
        <v>0</v>
      </c>
    </row>
    <row r="1888" spans="3:69" ht="20.100000000000001" customHeight="1">
      <c r="C1888" s="60">
        <v>80004013</v>
      </c>
      <c r="D1888" s="54" t="s">
        <v>2344</v>
      </c>
      <c r="E1888" s="55">
        <v>1</v>
      </c>
      <c r="F1888" s="60">
        <v>80004013</v>
      </c>
      <c r="G1888" s="55">
        <v>0</v>
      </c>
      <c r="H1888" s="61">
        <v>0</v>
      </c>
      <c r="I1888" s="60">
        <v>1</v>
      </c>
      <c r="J1888" s="60">
        <v>0</v>
      </c>
      <c r="K1888" s="60">
        <v>0</v>
      </c>
      <c r="L1888" s="55">
        <v>0</v>
      </c>
      <c r="M1888" s="55">
        <v>0</v>
      </c>
      <c r="N1888" s="55">
        <v>2</v>
      </c>
      <c r="O1888" s="55">
        <v>1</v>
      </c>
      <c r="P1888" s="55">
        <v>0.3</v>
      </c>
      <c r="Q1888" s="55">
        <v>0</v>
      </c>
      <c r="R1888" s="63">
        <v>0</v>
      </c>
      <c r="S1888" s="55">
        <v>0</v>
      </c>
      <c r="T1888" s="55">
        <v>1</v>
      </c>
      <c r="U1888" s="55">
        <v>1</v>
      </c>
      <c r="V1888" s="55">
        <v>0</v>
      </c>
      <c r="W1888" s="55">
        <v>2</v>
      </c>
      <c r="X1888" s="55">
        <v>0</v>
      </c>
      <c r="Y1888" s="55">
        <v>0</v>
      </c>
      <c r="Z1888" s="55">
        <v>0</v>
      </c>
      <c r="AA1888" s="55">
        <v>0</v>
      </c>
      <c r="AB1888" s="55">
        <v>0</v>
      </c>
      <c r="AC1888" s="55">
        <v>0</v>
      </c>
      <c r="AD1888" s="55">
        <v>6</v>
      </c>
      <c r="AE1888" s="55">
        <v>2</v>
      </c>
      <c r="AF1888" s="55" t="s">
        <v>169</v>
      </c>
      <c r="AG1888" s="63">
        <v>0</v>
      </c>
      <c r="AH1888" s="63">
        <v>0</v>
      </c>
      <c r="AI1888" s="63">
        <v>0</v>
      </c>
      <c r="AJ1888" s="63">
        <v>1.5</v>
      </c>
      <c r="AK1888" s="55">
        <v>0</v>
      </c>
      <c r="AL1888" s="55">
        <v>0</v>
      </c>
      <c r="AM1888" s="55">
        <v>0</v>
      </c>
      <c r="AN1888" s="55">
        <v>0.5</v>
      </c>
      <c r="AO1888" s="55">
        <v>3000</v>
      </c>
      <c r="AP1888" s="55">
        <v>0.5</v>
      </c>
      <c r="AQ1888" s="55">
        <v>0</v>
      </c>
      <c r="AR1888" s="63">
        <v>0</v>
      </c>
      <c r="AS1888" s="55">
        <v>80005305</v>
      </c>
      <c r="AT1888" s="54" t="s">
        <v>216</v>
      </c>
      <c r="AU1888" s="55">
        <v>0</v>
      </c>
      <c r="AV1888" s="60">
        <v>10000007</v>
      </c>
      <c r="AW1888" s="60">
        <v>23000223</v>
      </c>
      <c r="AX1888" s="54" t="s">
        <v>162</v>
      </c>
      <c r="AY1888" s="55">
        <v>0</v>
      </c>
      <c r="AZ1888" s="61">
        <v>0</v>
      </c>
      <c r="BA1888" s="61">
        <v>0</v>
      </c>
      <c r="BB1888" s="78" t="s">
        <v>2369</v>
      </c>
      <c r="BC1888" s="55">
        <v>0</v>
      </c>
      <c r="BD1888" s="55">
        <v>0</v>
      </c>
      <c r="BE1888" s="55">
        <v>0</v>
      </c>
      <c r="BF1888" s="55">
        <v>0</v>
      </c>
      <c r="BG1888" s="55">
        <v>0</v>
      </c>
      <c r="BH1888" s="55">
        <v>0</v>
      </c>
      <c r="BI1888" s="55">
        <v>0</v>
      </c>
      <c r="BJ1888" s="63">
        <v>0</v>
      </c>
      <c r="BK1888" s="63">
        <v>0</v>
      </c>
      <c r="BL1888" s="63">
        <v>0</v>
      </c>
      <c r="BM1888" s="63">
        <v>0</v>
      </c>
      <c r="BN1888" s="63">
        <v>0</v>
      </c>
      <c r="BO1888" s="63">
        <v>0</v>
      </c>
      <c r="BP1888" s="8">
        <v>0</v>
      </c>
      <c r="BQ1888" s="43">
        <v>0</v>
      </c>
    </row>
    <row r="1889" spans="3:69" ht="20.100000000000001" customHeight="1">
      <c r="C1889" s="16">
        <v>81000110</v>
      </c>
      <c r="D1889" s="17" t="s">
        <v>818</v>
      </c>
      <c r="E1889" s="13">
        <v>1</v>
      </c>
      <c r="F1889" s="16">
        <v>61023101</v>
      </c>
      <c r="G1889" s="16">
        <v>0</v>
      </c>
      <c r="H1889" s="15">
        <v>0</v>
      </c>
      <c r="I1889" s="13">
        <v>1</v>
      </c>
      <c r="J1889" s="13">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1</v>
      </c>
      <c r="AF1889" s="16">
        <v>3.5</v>
      </c>
      <c r="AG1889" s="8">
        <v>0</v>
      </c>
      <c r="AH1889" s="8">
        <v>0</v>
      </c>
      <c r="AI1889" s="8">
        <v>0</v>
      </c>
      <c r="AJ1889" s="8">
        <v>3</v>
      </c>
      <c r="AK1889" s="16">
        <v>0</v>
      </c>
      <c r="AL1889" s="16">
        <v>0</v>
      </c>
      <c r="AM1889" s="16">
        <v>0</v>
      </c>
      <c r="AN1889" s="16">
        <v>0</v>
      </c>
      <c r="AO1889" s="16">
        <v>2000</v>
      </c>
      <c r="AP1889" s="16">
        <v>0</v>
      </c>
      <c r="AQ1889" s="16">
        <v>0</v>
      </c>
      <c r="AR1889" s="8">
        <v>0</v>
      </c>
      <c r="AS1889" s="301" t="s">
        <v>2370</v>
      </c>
      <c r="AT1889" s="17" t="s">
        <v>161</v>
      </c>
      <c r="AU1889" s="16" t="s">
        <v>351</v>
      </c>
      <c r="AV1889" s="16">
        <v>10000007</v>
      </c>
      <c r="AW1889" s="16">
        <v>70403003</v>
      </c>
      <c r="AX1889" s="14" t="s">
        <v>888</v>
      </c>
      <c r="AY1889" s="17">
        <v>0</v>
      </c>
      <c r="AZ1889" s="15">
        <v>0</v>
      </c>
      <c r="BA1889" s="15">
        <v>0</v>
      </c>
      <c r="BB1889" s="165" t="s">
        <v>2371</v>
      </c>
      <c r="BC1889" s="16">
        <v>0</v>
      </c>
      <c r="BD1889" s="13">
        <v>0</v>
      </c>
      <c r="BE1889" s="16">
        <v>0</v>
      </c>
      <c r="BF1889" s="16">
        <v>0</v>
      </c>
      <c r="BG1889" s="16">
        <v>0</v>
      </c>
      <c r="BH1889" s="16">
        <v>0</v>
      </c>
      <c r="BI1889" s="11">
        <v>0</v>
      </c>
      <c r="BJ1889" s="8">
        <v>1</v>
      </c>
      <c r="BK1889" s="8">
        <v>0</v>
      </c>
      <c r="BL1889" s="8">
        <v>0</v>
      </c>
      <c r="BM1889" s="8">
        <v>0</v>
      </c>
      <c r="BN1889" s="8">
        <v>0</v>
      </c>
      <c r="BO1889" s="8">
        <v>0</v>
      </c>
      <c r="BP1889" s="8">
        <v>0</v>
      </c>
      <c r="BQ1889" s="43">
        <v>0</v>
      </c>
    </row>
    <row r="1890" spans="3:69" ht="19.5" customHeight="1">
      <c r="C1890" s="16">
        <v>81000120</v>
      </c>
      <c r="D1890" s="17" t="s">
        <v>2142</v>
      </c>
      <c r="E1890" s="13">
        <v>1</v>
      </c>
      <c r="F1890" s="16">
        <v>61021301</v>
      </c>
      <c r="G1890" s="16">
        <v>0</v>
      </c>
      <c r="H1890" s="15">
        <v>0</v>
      </c>
      <c r="I1890" s="13">
        <v>1</v>
      </c>
      <c r="J1890" s="16">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2</v>
      </c>
      <c r="AF1890" s="16" t="s">
        <v>892</v>
      </c>
      <c r="AG1890" s="8">
        <v>2</v>
      </c>
      <c r="AH1890" s="8">
        <v>3</v>
      </c>
      <c r="AI1890" s="8">
        <v>0</v>
      </c>
      <c r="AJ1890" s="8">
        <v>3</v>
      </c>
      <c r="AK1890" s="16">
        <v>0</v>
      </c>
      <c r="AL1890" s="16">
        <v>0</v>
      </c>
      <c r="AM1890" s="16">
        <v>0</v>
      </c>
      <c r="AN1890" s="16">
        <v>0</v>
      </c>
      <c r="AO1890" s="16">
        <v>3000</v>
      </c>
      <c r="AP1890" s="16">
        <v>0</v>
      </c>
      <c r="AQ1890" s="16">
        <v>0</v>
      </c>
      <c r="AR1890" s="8">
        <v>0</v>
      </c>
      <c r="AS1890" s="16">
        <v>81000120</v>
      </c>
      <c r="AT1890" s="17" t="s">
        <v>161</v>
      </c>
      <c r="AU1890" s="16" t="s">
        <v>358</v>
      </c>
      <c r="AV1890" s="16">
        <v>10001007</v>
      </c>
      <c r="AW1890" s="16">
        <v>21010030</v>
      </c>
      <c r="AX1890" s="17" t="s">
        <v>162</v>
      </c>
      <c r="AY1890" s="17">
        <v>0</v>
      </c>
      <c r="AZ1890" s="15">
        <v>0</v>
      </c>
      <c r="BA1890" s="15">
        <v>0</v>
      </c>
      <c r="BB1890" s="165" t="s">
        <v>2372</v>
      </c>
      <c r="BC1890" s="16">
        <v>0</v>
      </c>
      <c r="BD1890" s="13">
        <v>0</v>
      </c>
      <c r="BE1890" s="16">
        <v>0</v>
      </c>
      <c r="BF1890" s="16">
        <v>0</v>
      </c>
      <c r="BG1890" s="16">
        <v>0</v>
      </c>
      <c r="BH1890" s="16">
        <v>0</v>
      </c>
      <c r="BI1890" s="11">
        <v>0</v>
      </c>
      <c r="BJ1890" s="8">
        <v>0</v>
      </c>
      <c r="BK1890" s="8">
        <v>0</v>
      </c>
      <c r="BL1890" s="8">
        <v>0</v>
      </c>
      <c r="BM1890" s="8">
        <v>0</v>
      </c>
      <c r="BN1890" s="8">
        <v>0</v>
      </c>
      <c r="BO1890" s="8">
        <v>0</v>
      </c>
      <c r="BP1890" s="8">
        <v>0</v>
      </c>
      <c r="BQ1890" s="43">
        <v>0</v>
      </c>
    </row>
    <row r="1891" spans="3:69" ht="20.100000000000001" customHeight="1">
      <c r="C1891" s="16">
        <v>81000130</v>
      </c>
      <c r="D1891" s="17" t="s">
        <v>2373</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81000130</v>
      </c>
      <c r="AT1891" s="17" t="s">
        <v>161</v>
      </c>
      <c r="AU1891" s="16" t="s">
        <v>351</v>
      </c>
      <c r="AV1891" s="16">
        <v>10000009</v>
      </c>
      <c r="AW1891" s="16">
        <v>21030010</v>
      </c>
      <c r="AX1891" s="14" t="s">
        <v>888</v>
      </c>
      <c r="AY1891" s="17">
        <v>0</v>
      </c>
      <c r="AZ1891" s="15">
        <v>0</v>
      </c>
      <c r="BA1891" s="15">
        <v>0</v>
      </c>
      <c r="BB1891" s="165" t="s">
        <v>2374</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81000140</v>
      </c>
      <c r="D1892" s="17" t="s">
        <v>2375</v>
      </c>
      <c r="E1892" s="13">
        <v>1</v>
      </c>
      <c r="F1892" s="16">
        <v>61023101</v>
      </c>
      <c r="G1892" s="16">
        <v>0</v>
      </c>
      <c r="H1892" s="15">
        <v>0</v>
      </c>
      <c r="I1892" s="13">
        <v>1</v>
      </c>
      <c r="J1892" s="13">
        <v>0</v>
      </c>
      <c r="K1892" s="13">
        <v>0</v>
      </c>
      <c r="L1892" s="16">
        <v>0</v>
      </c>
      <c r="M1892" s="16">
        <v>0</v>
      </c>
      <c r="N1892" s="16">
        <v>1</v>
      </c>
      <c r="O1892" s="16">
        <v>0</v>
      </c>
      <c r="P1892" s="16">
        <v>0</v>
      </c>
      <c r="Q1892" s="16">
        <v>0</v>
      </c>
      <c r="R1892" s="8">
        <v>0</v>
      </c>
      <c r="S1892" s="15">
        <v>0</v>
      </c>
      <c r="T1892" s="13">
        <v>1</v>
      </c>
      <c r="U1892" s="16">
        <v>2</v>
      </c>
      <c r="V1892" s="16">
        <v>0</v>
      </c>
      <c r="W1892" s="16">
        <v>0</v>
      </c>
      <c r="X1892" s="16">
        <v>0</v>
      </c>
      <c r="Y1892" s="16">
        <v>1</v>
      </c>
      <c r="Z1892" s="16">
        <v>0</v>
      </c>
      <c r="AA1892" s="16">
        <v>0</v>
      </c>
      <c r="AB1892" s="16">
        <v>0</v>
      </c>
      <c r="AC1892" s="16">
        <v>0</v>
      </c>
      <c r="AD1892" s="16">
        <v>9</v>
      </c>
      <c r="AE1892" s="16">
        <v>1</v>
      </c>
      <c r="AF1892" s="16">
        <v>3.5</v>
      </c>
      <c r="AG1892" s="8">
        <v>0</v>
      </c>
      <c r="AH1892" s="8">
        <v>0</v>
      </c>
      <c r="AI1892" s="8">
        <v>0</v>
      </c>
      <c r="AJ1892" s="8">
        <v>3</v>
      </c>
      <c r="AK1892" s="16">
        <v>0</v>
      </c>
      <c r="AL1892" s="16">
        <v>0</v>
      </c>
      <c r="AM1892" s="16">
        <v>0</v>
      </c>
      <c r="AN1892" s="16">
        <v>0</v>
      </c>
      <c r="AO1892" s="16">
        <v>2000</v>
      </c>
      <c r="AP1892" s="16">
        <v>0</v>
      </c>
      <c r="AQ1892" s="16">
        <v>0</v>
      </c>
      <c r="AR1892" s="8">
        <v>0</v>
      </c>
      <c r="AS1892" s="16">
        <v>81000140</v>
      </c>
      <c r="AT1892" s="17" t="s">
        <v>161</v>
      </c>
      <c r="AU1892" s="16" t="s">
        <v>351</v>
      </c>
      <c r="AV1892" s="16">
        <v>10000015</v>
      </c>
      <c r="AW1892" s="16">
        <v>21000030</v>
      </c>
      <c r="AX1892" s="14" t="s">
        <v>888</v>
      </c>
      <c r="AY1892" s="17">
        <v>0</v>
      </c>
      <c r="AZ1892" s="15">
        <v>0</v>
      </c>
      <c r="BA1892" s="15">
        <v>0</v>
      </c>
      <c r="BB1892" s="165" t="s">
        <v>2376</v>
      </c>
      <c r="BC1892" s="16">
        <v>0</v>
      </c>
      <c r="BD1892" s="13">
        <v>0</v>
      </c>
      <c r="BE1892" s="16">
        <v>0</v>
      </c>
      <c r="BF1892" s="16">
        <v>0</v>
      </c>
      <c r="BG1892" s="16">
        <v>0</v>
      </c>
      <c r="BH1892" s="16">
        <v>0</v>
      </c>
      <c r="BI1892" s="11">
        <v>0</v>
      </c>
      <c r="BJ1892" s="8">
        <v>1</v>
      </c>
      <c r="BK1892" s="8">
        <v>0</v>
      </c>
      <c r="BL1892" s="8">
        <v>0</v>
      </c>
      <c r="BM1892" s="8">
        <v>0</v>
      </c>
      <c r="BN1892" s="8">
        <v>0</v>
      </c>
      <c r="BO1892" s="8">
        <v>0</v>
      </c>
      <c r="BP1892" s="8">
        <v>0</v>
      </c>
      <c r="BQ1892" s="43">
        <v>0</v>
      </c>
    </row>
    <row r="1893" spans="3:69" ht="20.100000000000001" customHeight="1">
      <c r="C1893" s="16">
        <v>81000150</v>
      </c>
      <c r="D1893" s="59" t="s">
        <v>2377</v>
      </c>
      <c r="E1893" s="60">
        <v>1</v>
      </c>
      <c r="F1893" s="60">
        <v>63021201</v>
      </c>
      <c r="G1893" s="60">
        <v>0</v>
      </c>
      <c r="H1893" s="61">
        <v>0</v>
      </c>
      <c r="I1893" s="55">
        <v>1</v>
      </c>
      <c r="J1893" s="55">
        <v>0</v>
      </c>
      <c r="K1893" s="60">
        <v>0</v>
      </c>
      <c r="L1893" s="60">
        <v>0</v>
      </c>
      <c r="M1893" s="60">
        <v>0</v>
      </c>
      <c r="N1893" s="60">
        <v>1</v>
      </c>
      <c r="O1893" s="60">
        <v>0</v>
      </c>
      <c r="P1893" s="60">
        <v>0</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0</v>
      </c>
      <c r="AJ1893" s="63">
        <v>8</v>
      </c>
      <c r="AK1893" s="60">
        <v>0</v>
      </c>
      <c r="AL1893" s="60">
        <v>0</v>
      </c>
      <c r="AM1893" s="60">
        <v>0</v>
      </c>
      <c r="AN1893" s="60">
        <v>0</v>
      </c>
      <c r="AO1893" s="60">
        <v>360000</v>
      </c>
      <c r="AP1893" s="60">
        <v>0</v>
      </c>
      <c r="AQ1893" s="60">
        <v>0</v>
      </c>
      <c r="AR1893" s="63">
        <v>0</v>
      </c>
      <c r="AS1893" s="60">
        <v>0</v>
      </c>
      <c r="AT1893" s="17" t="s">
        <v>161</v>
      </c>
      <c r="AU1893" s="60" t="s">
        <v>1001</v>
      </c>
      <c r="AV1893" s="60">
        <v>10002001</v>
      </c>
      <c r="AW1893" s="60">
        <v>21201020</v>
      </c>
      <c r="AX1893" s="59" t="s">
        <v>743</v>
      </c>
      <c r="AY1893" s="59" t="s">
        <v>2378</v>
      </c>
      <c r="AZ1893" s="61">
        <v>0</v>
      </c>
      <c r="BA1893" s="61">
        <v>0</v>
      </c>
      <c r="BB1893" s="83" t="s">
        <v>2379</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81000151</v>
      </c>
      <c r="D1894" s="59" t="s">
        <v>2380</v>
      </c>
      <c r="E1894" s="55">
        <v>1</v>
      </c>
      <c r="F1894" s="60">
        <v>62011101</v>
      </c>
      <c r="G1894" s="55">
        <v>0</v>
      </c>
      <c r="H1894" s="61">
        <v>0</v>
      </c>
      <c r="I1894" s="55">
        <v>1</v>
      </c>
      <c r="J1894" s="55">
        <v>0</v>
      </c>
      <c r="K1894" s="55">
        <v>0</v>
      </c>
      <c r="L1894" s="60">
        <v>0</v>
      </c>
      <c r="M1894" s="60">
        <v>0</v>
      </c>
      <c r="N1894" s="60">
        <v>2</v>
      </c>
      <c r="O1894" s="60">
        <v>10</v>
      </c>
      <c r="P1894" s="60">
        <v>0.8</v>
      </c>
      <c r="Q1894" s="60">
        <v>0</v>
      </c>
      <c r="R1894" s="63">
        <v>0</v>
      </c>
      <c r="S1894" s="61">
        <v>0</v>
      </c>
      <c r="T1894" s="55">
        <v>1</v>
      </c>
      <c r="U1894" s="60">
        <v>2</v>
      </c>
      <c r="V1894" s="60">
        <v>0</v>
      </c>
      <c r="W1894" s="16">
        <v>0</v>
      </c>
      <c r="X1894" s="16">
        <v>0</v>
      </c>
      <c r="Y1894" s="60">
        <v>1</v>
      </c>
      <c r="Z1894" s="60">
        <v>0</v>
      </c>
      <c r="AA1894" s="60">
        <v>0</v>
      </c>
      <c r="AB1894" s="60">
        <v>0</v>
      </c>
      <c r="AC1894" s="60">
        <v>0</v>
      </c>
      <c r="AD1894" s="60">
        <v>9</v>
      </c>
      <c r="AE1894" s="60">
        <v>1</v>
      </c>
      <c r="AF1894" s="60">
        <v>4</v>
      </c>
      <c r="AG1894" s="63">
        <v>2</v>
      </c>
      <c r="AH1894" s="63">
        <v>1</v>
      </c>
      <c r="AI1894" s="63">
        <v>1</v>
      </c>
      <c r="AJ1894" s="63">
        <v>2</v>
      </c>
      <c r="AK1894" s="60">
        <v>0</v>
      </c>
      <c r="AL1894" s="60">
        <v>0</v>
      </c>
      <c r="AM1894" s="60">
        <v>0</v>
      </c>
      <c r="AN1894" s="60">
        <v>0</v>
      </c>
      <c r="AO1894" s="60">
        <v>3000</v>
      </c>
      <c r="AP1894" s="60">
        <v>0</v>
      </c>
      <c r="AQ1894" s="60">
        <v>0</v>
      </c>
      <c r="AR1894" s="63">
        <v>0</v>
      </c>
      <c r="AS1894" s="60">
        <v>81000120</v>
      </c>
      <c r="AT1894" s="17" t="s">
        <v>161</v>
      </c>
      <c r="AU1894" s="60" t="s">
        <v>941</v>
      </c>
      <c r="AV1894" s="60">
        <v>10002001</v>
      </c>
      <c r="AW1894" s="60">
        <v>21201020</v>
      </c>
      <c r="AX1894" s="59" t="s">
        <v>162</v>
      </c>
      <c r="AY1894" s="59">
        <v>0</v>
      </c>
      <c r="AZ1894" s="61">
        <v>0</v>
      </c>
      <c r="BA1894" s="61">
        <v>0</v>
      </c>
      <c r="BB1894" s="188" t="s">
        <v>2381</v>
      </c>
      <c r="BC1894" s="60">
        <v>0</v>
      </c>
      <c r="BD1894" s="55">
        <v>0</v>
      </c>
      <c r="BE1894" s="60">
        <v>0</v>
      </c>
      <c r="BF1894" s="60">
        <v>0</v>
      </c>
      <c r="BG1894" s="60">
        <v>0</v>
      </c>
      <c r="BH1894" s="60">
        <v>0</v>
      </c>
      <c r="BI1894" s="84">
        <v>0</v>
      </c>
      <c r="BJ1894" s="63">
        <v>0</v>
      </c>
      <c r="BK1894" s="63">
        <v>0</v>
      </c>
      <c r="BL1894" s="63">
        <v>0</v>
      </c>
      <c r="BM1894" s="63">
        <v>0</v>
      </c>
      <c r="BN1894" s="63">
        <v>0</v>
      </c>
      <c r="BO1894" s="63">
        <v>0</v>
      </c>
      <c r="BP1894" s="8">
        <v>0</v>
      </c>
      <c r="BQ1894" s="43">
        <v>0</v>
      </c>
    </row>
    <row r="1895" spans="3:69" ht="19.5" customHeight="1">
      <c r="C1895" s="16">
        <v>81000160</v>
      </c>
      <c r="D1895" s="14" t="s">
        <v>2382</v>
      </c>
      <c r="E1895" s="13">
        <v>1</v>
      </c>
      <c r="F1895" s="13">
        <v>62011201</v>
      </c>
      <c r="G1895" s="13">
        <v>0</v>
      </c>
      <c r="H1895" s="15">
        <v>0</v>
      </c>
      <c r="I1895" s="13">
        <v>1</v>
      </c>
      <c r="J1895" s="13">
        <v>0</v>
      </c>
      <c r="K1895" s="13">
        <v>0</v>
      </c>
      <c r="L1895" s="13">
        <v>0</v>
      </c>
      <c r="M1895" s="13">
        <v>0</v>
      </c>
      <c r="N1895" s="13">
        <v>1</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2</v>
      </c>
      <c r="AG1895" s="8">
        <v>7</v>
      </c>
      <c r="AH1895" s="8">
        <v>0</v>
      </c>
      <c r="AI1895" s="8">
        <v>0</v>
      </c>
      <c r="AJ1895" s="8">
        <v>15</v>
      </c>
      <c r="AK1895" s="13">
        <v>0</v>
      </c>
      <c r="AL1895" s="13">
        <v>0</v>
      </c>
      <c r="AM1895" s="13">
        <v>0</v>
      </c>
      <c r="AN1895" s="13">
        <v>0</v>
      </c>
      <c r="AO1895" s="13">
        <v>3000</v>
      </c>
      <c r="AP1895" s="13">
        <v>0</v>
      </c>
      <c r="AQ1895" s="13">
        <v>0</v>
      </c>
      <c r="AR1895" s="8">
        <v>0</v>
      </c>
      <c r="AS1895" s="301" t="s">
        <v>2370</v>
      </c>
      <c r="AT1895" s="17" t="s">
        <v>161</v>
      </c>
      <c r="AU1895" s="13" t="s">
        <v>351</v>
      </c>
      <c r="AV1895" s="16">
        <v>10000007</v>
      </c>
      <c r="AW1895" s="16">
        <v>21101050</v>
      </c>
      <c r="AX1895" s="14" t="s">
        <v>2383</v>
      </c>
      <c r="AY1895" s="13">
        <v>0</v>
      </c>
      <c r="AZ1895" s="15">
        <v>0</v>
      </c>
      <c r="BA1895" s="15">
        <v>0</v>
      </c>
      <c r="BB1895" s="165" t="s">
        <v>2384</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81000170</v>
      </c>
      <c r="D1896" s="14" t="s">
        <v>2385</v>
      </c>
      <c r="E1896" s="13">
        <v>1</v>
      </c>
      <c r="F1896" s="13">
        <v>61011301</v>
      </c>
      <c r="G1896" s="13">
        <v>0</v>
      </c>
      <c r="H1896" s="15">
        <v>0</v>
      </c>
      <c r="I1896" s="13">
        <v>1</v>
      </c>
      <c r="J1896" s="13">
        <v>0</v>
      </c>
      <c r="K1896" s="13">
        <v>0</v>
      </c>
      <c r="L1896" s="13">
        <v>0</v>
      </c>
      <c r="M1896" s="13">
        <v>0</v>
      </c>
      <c r="N1896" s="13">
        <v>6</v>
      </c>
      <c r="O1896" s="13">
        <v>0</v>
      </c>
      <c r="P1896" s="13">
        <v>0</v>
      </c>
      <c r="Q1896" s="13">
        <v>0</v>
      </c>
      <c r="R1896" s="8">
        <v>0</v>
      </c>
      <c r="S1896" s="13">
        <v>0</v>
      </c>
      <c r="T1896" s="13">
        <v>1</v>
      </c>
      <c r="U1896" s="13">
        <v>2</v>
      </c>
      <c r="V1896" s="13">
        <v>0</v>
      </c>
      <c r="W1896" s="16">
        <v>0</v>
      </c>
      <c r="X1896" s="16">
        <v>0</v>
      </c>
      <c r="Y1896" s="13">
        <v>1</v>
      </c>
      <c r="Z1896" s="13">
        <v>0</v>
      </c>
      <c r="AA1896" s="13">
        <v>0</v>
      </c>
      <c r="AB1896" s="13">
        <v>0</v>
      </c>
      <c r="AC1896" s="13">
        <v>0</v>
      </c>
      <c r="AD1896" s="13">
        <v>9</v>
      </c>
      <c r="AE1896" s="13">
        <v>1</v>
      </c>
      <c r="AF1896" s="13">
        <v>3</v>
      </c>
      <c r="AG1896" s="8">
        <v>2</v>
      </c>
      <c r="AH1896" s="8">
        <v>1</v>
      </c>
      <c r="AI1896" s="8">
        <v>0</v>
      </c>
      <c r="AJ1896" s="8">
        <v>6</v>
      </c>
      <c r="AK1896" s="13">
        <v>0</v>
      </c>
      <c r="AL1896" s="13">
        <v>0</v>
      </c>
      <c r="AM1896" s="13">
        <v>0</v>
      </c>
      <c r="AN1896" s="13">
        <v>0</v>
      </c>
      <c r="AO1896" s="13">
        <v>3000</v>
      </c>
      <c r="AP1896" s="13">
        <v>0</v>
      </c>
      <c r="AQ1896" s="13">
        <v>0</v>
      </c>
      <c r="AR1896" s="8">
        <v>0</v>
      </c>
      <c r="AS1896" s="13" t="s">
        <v>160</v>
      </c>
      <c r="AT1896" s="17" t="s">
        <v>161</v>
      </c>
      <c r="AU1896" s="13" t="s">
        <v>171</v>
      </c>
      <c r="AV1896" s="16">
        <v>10000015</v>
      </c>
      <c r="AW1896" s="16">
        <v>21000030</v>
      </c>
      <c r="AX1896" s="14" t="s">
        <v>849</v>
      </c>
      <c r="AY1896" s="13">
        <v>0</v>
      </c>
      <c r="AZ1896" s="15">
        <v>0</v>
      </c>
      <c r="BA1896" s="15">
        <v>0</v>
      </c>
      <c r="BB1896" s="152" t="s">
        <v>2386</v>
      </c>
      <c r="BC1896" s="13">
        <v>0</v>
      </c>
      <c r="BD1896" s="13">
        <v>0</v>
      </c>
      <c r="BE1896" s="13">
        <v>0</v>
      </c>
      <c r="BF1896" s="13">
        <v>0</v>
      </c>
      <c r="BG1896" s="13">
        <v>0</v>
      </c>
      <c r="BH1896" s="13">
        <v>0</v>
      </c>
      <c r="BI1896" s="11">
        <v>0</v>
      </c>
      <c r="BJ1896" s="8">
        <v>0</v>
      </c>
      <c r="BK1896" s="8">
        <v>0</v>
      </c>
      <c r="BL1896" s="8">
        <v>0</v>
      </c>
      <c r="BM1896" s="8">
        <v>0</v>
      </c>
      <c r="BN1896" s="8">
        <v>0</v>
      </c>
      <c r="BO1896" s="8">
        <v>0</v>
      </c>
      <c r="BP1896" s="8">
        <v>0</v>
      </c>
      <c r="BQ1896" s="43">
        <v>0</v>
      </c>
    </row>
    <row r="1897" spans="3:69" ht="20.100000000000001" customHeight="1">
      <c r="C1897" s="16">
        <v>81000310</v>
      </c>
      <c r="D1897" s="14" t="s">
        <v>2387</v>
      </c>
      <c r="E1897" s="8">
        <v>1</v>
      </c>
      <c r="F1897" s="16">
        <v>81000310</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81000310</v>
      </c>
      <c r="AS1897" s="8" t="s">
        <v>160</v>
      </c>
      <c r="AT1897" s="9" t="s">
        <v>161</v>
      </c>
      <c r="AU1897" s="8" t="s">
        <v>1091</v>
      </c>
      <c r="AV1897" s="8">
        <v>0</v>
      </c>
      <c r="AW1897" s="8">
        <v>0</v>
      </c>
      <c r="AX1897" s="9" t="s">
        <v>162</v>
      </c>
      <c r="AY1897" s="9" t="s">
        <v>160</v>
      </c>
      <c r="AZ1897" s="8">
        <v>0</v>
      </c>
      <c r="BA1897" s="8">
        <v>0</v>
      </c>
      <c r="BB1897" s="34" t="s">
        <v>2388</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20.100000000000001" customHeight="1">
      <c r="C1898" s="16">
        <v>81000320</v>
      </c>
      <c r="D1898" s="14" t="s">
        <v>2389</v>
      </c>
      <c r="E1898" s="8">
        <v>1</v>
      </c>
      <c r="F1898" s="8">
        <v>68000011</v>
      </c>
      <c r="G1898" s="8">
        <v>0</v>
      </c>
      <c r="H1898" s="8">
        <v>0</v>
      </c>
      <c r="I1898" s="8">
        <v>1</v>
      </c>
      <c r="J1898" s="8">
        <v>0</v>
      </c>
      <c r="K1898" s="13">
        <v>0</v>
      </c>
      <c r="L1898" s="8">
        <v>0</v>
      </c>
      <c r="M1898" s="8">
        <v>0</v>
      </c>
      <c r="N1898" s="8">
        <v>1</v>
      </c>
      <c r="O1898" s="8">
        <v>0</v>
      </c>
      <c r="P1898" s="8">
        <v>0</v>
      </c>
      <c r="Q1898" s="8">
        <v>0</v>
      </c>
      <c r="R1898" s="8">
        <v>0</v>
      </c>
      <c r="S1898" s="8">
        <v>0</v>
      </c>
      <c r="T1898" s="8">
        <v>1</v>
      </c>
      <c r="U1898" s="8">
        <v>2</v>
      </c>
      <c r="V1898" s="8">
        <v>0</v>
      </c>
      <c r="W1898" s="8">
        <v>0</v>
      </c>
      <c r="X1898" s="8">
        <v>0</v>
      </c>
      <c r="Y1898" s="8">
        <v>1</v>
      </c>
      <c r="Z1898" s="8">
        <v>0</v>
      </c>
      <c r="AA1898" s="8">
        <v>0</v>
      </c>
      <c r="AB1898" s="8">
        <v>0</v>
      </c>
      <c r="AC1898" s="8">
        <v>0</v>
      </c>
      <c r="AD1898" s="8">
        <v>1</v>
      </c>
      <c r="AE1898" s="8">
        <v>0</v>
      </c>
      <c r="AF1898" s="8">
        <v>0</v>
      </c>
      <c r="AG1898" s="8">
        <v>2</v>
      </c>
      <c r="AH1898" s="8">
        <v>0</v>
      </c>
      <c r="AI1898" s="8">
        <v>0</v>
      </c>
      <c r="AJ1898" s="8">
        <v>0</v>
      </c>
      <c r="AK1898" s="8">
        <v>0</v>
      </c>
      <c r="AL1898" s="8">
        <v>0</v>
      </c>
      <c r="AM1898" s="8">
        <v>0</v>
      </c>
      <c r="AN1898" s="8">
        <v>0</v>
      </c>
      <c r="AO1898" s="8">
        <v>1000</v>
      </c>
      <c r="AP1898" s="8">
        <v>0</v>
      </c>
      <c r="AQ1898" s="8">
        <v>0</v>
      </c>
      <c r="AR1898" s="8">
        <v>81000320</v>
      </c>
      <c r="AS1898" s="8" t="s">
        <v>160</v>
      </c>
      <c r="AT1898" s="9" t="s">
        <v>161</v>
      </c>
      <c r="AU1898" s="8" t="s">
        <v>1091</v>
      </c>
      <c r="AV1898" s="8">
        <v>0</v>
      </c>
      <c r="AW1898" s="8">
        <v>0</v>
      </c>
      <c r="AX1898" s="9" t="s">
        <v>162</v>
      </c>
      <c r="AY1898" s="9" t="s">
        <v>160</v>
      </c>
      <c r="AZ1898" s="8">
        <v>0</v>
      </c>
      <c r="BA1898" s="8">
        <v>0</v>
      </c>
      <c r="BB1898" s="34" t="s">
        <v>2390</v>
      </c>
      <c r="BC1898" s="8">
        <v>0</v>
      </c>
      <c r="BD1898" s="8">
        <v>0</v>
      </c>
      <c r="BE1898" s="8">
        <v>0</v>
      </c>
      <c r="BF1898" s="8">
        <v>0</v>
      </c>
      <c r="BG1898" s="8">
        <v>0</v>
      </c>
      <c r="BH1898" s="8">
        <v>0</v>
      </c>
      <c r="BI1898" s="168">
        <v>0</v>
      </c>
      <c r="BJ1898" s="8">
        <v>1</v>
      </c>
      <c r="BK1898" s="8">
        <v>0</v>
      </c>
      <c r="BL1898" s="8">
        <v>0</v>
      </c>
      <c r="BM1898" s="8">
        <v>0</v>
      </c>
      <c r="BN1898" s="8">
        <v>0</v>
      </c>
      <c r="BO1898" s="8">
        <v>0</v>
      </c>
      <c r="BP1898" s="8">
        <v>0</v>
      </c>
      <c r="BQ1898" s="43">
        <v>0</v>
      </c>
    </row>
    <row r="1899" spans="3:69" ht="19.5" customHeight="1">
      <c r="C1899" s="16">
        <v>81000330</v>
      </c>
      <c r="D1899" s="14" t="s">
        <v>2391</v>
      </c>
      <c r="E1899" s="13">
        <v>1</v>
      </c>
      <c r="F1899" s="13">
        <v>66001008</v>
      </c>
      <c r="G1899" s="8">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v>
      </c>
      <c r="AG1899" s="8">
        <v>2</v>
      </c>
      <c r="AH1899" s="8">
        <v>2</v>
      </c>
      <c r="AI1899" s="8">
        <v>0</v>
      </c>
      <c r="AJ1899" s="8">
        <v>4</v>
      </c>
      <c r="AK1899" s="16">
        <v>0</v>
      </c>
      <c r="AL1899" s="16">
        <v>0</v>
      </c>
      <c r="AM1899" s="16">
        <v>0</v>
      </c>
      <c r="AN1899" s="16">
        <v>0</v>
      </c>
      <c r="AO1899" s="16">
        <v>2000</v>
      </c>
      <c r="AP1899" s="16">
        <v>0</v>
      </c>
      <c r="AQ1899" s="16">
        <v>10</v>
      </c>
      <c r="AR1899" s="8">
        <v>0</v>
      </c>
      <c r="AS1899" s="16">
        <v>92002001</v>
      </c>
      <c r="AT1899" s="17" t="s">
        <v>161</v>
      </c>
      <c r="AU1899" s="16" t="s">
        <v>943</v>
      </c>
      <c r="AV1899" s="16">
        <v>10003002</v>
      </c>
      <c r="AW1899" s="16">
        <v>21100020</v>
      </c>
      <c r="AX1899" s="14" t="s">
        <v>888</v>
      </c>
      <c r="AY1899" s="17">
        <v>0</v>
      </c>
      <c r="AZ1899" s="15">
        <v>0</v>
      </c>
      <c r="BA1899" s="15">
        <v>0</v>
      </c>
      <c r="BB1899" s="165" t="s">
        <v>2392</v>
      </c>
      <c r="BC1899" s="16">
        <v>0</v>
      </c>
      <c r="BD1899" s="13">
        <v>0</v>
      </c>
      <c r="BE1899" s="16">
        <v>0</v>
      </c>
      <c r="BF1899" s="16">
        <v>0</v>
      </c>
      <c r="BG1899" s="16">
        <v>0</v>
      </c>
      <c r="BH1899" s="16">
        <v>0</v>
      </c>
      <c r="BI1899" s="11">
        <v>0</v>
      </c>
      <c r="BJ1899" s="8">
        <v>0</v>
      </c>
      <c r="BK1899" s="8">
        <v>0</v>
      </c>
      <c r="BL1899" s="8">
        <v>0</v>
      </c>
      <c r="BM1899" s="8">
        <v>0</v>
      </c>
      <c r="BN1899" s="8">
        <v>0</v>
      </c>
      <c r="BO1899" s="8">
        <v>0</v>
      </c>
      <c r="BP1899" s="8">
        <v>0</v>
      </c>
      <c r="BQ1899" s="43">
        <v>0</v>
      </c>
    </row>
    <row r="1900" spans="3:69" ht="20.100000000000001" customHeight="1">
      <c r="C1900" s="16">
        <v>81000340</v>
      </c>
      <c r="D1900" s="17" t="s">
        <v>818</v>
      </c>
      <c r="E1900" s="13">
        <v>1</v>
      </c>
      <c r="F1900" s="16">
        <v>61023101</v>
      </c>
      <c r="G1900" s="16">
        <v>0</v>
      </c>
      <c r="H1900" s="15">
        <v>0</v>
      </c>
      <c r="I1900" s="13">
        <v>1</v>
      </c>
      <c r="J1900" s="13">
        <v>0</v>
      </c>
      <c r="K1900" s="13">
        <v>0</v>
      </c>
      <c r="L1900" s="16">
        <v>0</v>
      </c>
      <c r="M1900" s="16">
        <v>0</v>
      </c>
      <c r="N1900" s="16">
        <v>1</v>
      </c>
      <c r="O1900" s="16">
        <v>0</v>
      </c>
      <c r="P1900" s="16">
        <v>0</v>
      </c>
      <c r="Q1900" s="16">
        <v>0</v>
      </c>
      <c r="R1900" s="8">
        <v>0</v>
      </c>
      <c r="S1900" s="15">
        <v>0</v>
      </c>
      <c r="T1900" s="13">
        <v>1</v>
      </c>
      <c r="U1900" s="16">
        <v>2</v>
      </c>
      <c r="V1900" s="16">
        <v>0</v>
      </c>
      <c r="W1900" s="16">
        <v>0</v>
      </c>
      <c r="X1900" s="16">
        <v>0</v>
      </c>
      <c r="Y1900" s="16">
        <v>1</v>
      </c>
      <c r="Z1900" s="16">
        <v>0</v>
      </c>
      <c r="AA1900" s="16">
        <v>0</v>
      </c>
      <c r="AB1900" s="16">
        <v>0</v>
      </c>
      <c r="AC1900" s="16">
        <v>0</v>
      </c>
      <c r="AD1900" s="16">
        <v>1</v>
      </c>
      <c r="AE1900" s="16">
        <v>1</v>
      </c>
      <c r="AF1900" s="16">
        <v>3.5</v>
      </c>
      <c r="AG1900" s="8">
        <v>0</v>
      </c>
      <c r="AH1900" s="8">
        <v>0</v>
      </c>
      <c r="AI1900" s="8">
        <v>0</v>
      </c>
      <c r="AJ1900" s="8">
        <v>3</v>
      </c>
      <c r="AK1900" s="16">
        <v>0</v>
      </c>
      <c r="AL1900" s="16">
        <v>0</v>
      </c>
      <c r="AM1900" s="16">
        <v>0</v>
      </c>
      <c r="AN1900" s="16">
        <v>0</v>
      </c>
      <c r="AO1900" s="16">
        <v>2000</v>
      </c>
      <c r="AP1900" s="16">
        <v>0</v>
      </c>
      <c r="AQ1900" s="16">
        <v>0</v>
      </c>
      <c r="AR1900" s="8">
        <v>0</v>
      </c>
      <c r="AS1900" s="16">
        <v>81000130</v>
      </c>
      <c r="AT1900" s="17" t="s">
        <v>161</v>
      </c>
      <c r="AU1900" s="16" t="s">
        <v>351</v>
      </c>
      <c r="AV1900" s="16">
        <v>10000007</v>
      </c>
      <c r="AW1900" s="16">
        <v>70204001</v>
      </c>
      <c r="AX1900" s="59" t="s">
        <v>162</v>
      </c>
      <c r="AY1900" s="17">
        <v>0</v>
      </c>
      <c r="AZ1900" s="15">
        <v>0</v>
      </c>
      <c r="BA1900" s="15">
        <v>0</v>
      </c>
      <c r="BB1900" s="165" t="s">
        <v>2393</v>
      </c>
      <c r="BC1900" s="16">
        <v>0</v>
      </c>
      <c r="BD1900" s="13">
        <v>0</v>
      </c>
      <c r="BE1900" s="16">
        <v>0</v>
      </c>
      <c r="BF1900" s="16">
        <v>0</v>
      </c>
      <c r="BG1900" s="16">
        <v>0</v>
      </c>
      <c r="BH1900" s="16">
        <v>0</v>
      </c>
      <c r="BI1900" s="11">
        <v>0</v>
      </c>
      <c r="BJ1900" s="8">
        <v>1</v>
      </c>
      <c r="BK1900" s="8">
        <v>0</v>
      </c>
      <c r="BL1900" s="8">
        <v>0</v>
      </c>
      <c r="BM1900" s="8">
        <v>0</v>
      </c>
      <c r="BN1900" s="8">
        <v>0</v>
      </c>
      <c r="BO1900" s="8">
        <v>0</v>
      </c>
      <c r="BP1900" s="8">
        <v>0</v>
      </c>
      <c r="BQ1900" s="43">
        <v>0</v>
      </c>
    </row>
    <row r="1901" spans="3:69" ht="19.5" customHeight="1">
      <c r="C1901" s="16">
        <v>81000350</v>
      </c>
      <c r="D1901" s="14" t="s">
        <v>2394</v>
      </c>
      <c r="E1901" s="13">
        <v>1</v>
      </c>
      <c r="F1901" s="13">
        <v>68000014</v>
      </c>
      <c r="G1901" s="13">
        <v>0</v>
      </c>
      <c r="H1901" s="15">
        <v>0</v>
      </c>
      <c r="I1901" s="13">
        <v>1</v>
      </c>
      <c r="J1901" s="13">
        <v>0</v>
      </c>
      <c r="K1901" s="13">
        <v>0</v>
      </c>
      <c r="L1901" s="13">
        <v>0</v>
      </c>
      <c r="M1901" s="13">
        <v>0</v>
      </c>
      <c r="N1901" s="13">
        <v>1</v>
      </c>
      <c r="O1901" s="13">
        <v>0</v>
      </c>
      <c r="P1901" s="13">
        <v>0</v>
      </c>
      <c r="Q1901" s="13">
        <v>0</v>
      </c>
      <c r="R1901" s="8">
        <v>0</v>
      </c>
      <c r="S1901" s="13">
        <v>0</v>
      </c>
      <c r="T1901" s="13">
        <v>1</v>
      </c>
      <c r="U1901" s="13">
        <v>2</v>
      </c>
      <c r="V1901" s="13">
        <v>0</v>
      </c>
      <c r="W1901" s="16">
        <v>0</v>
      </c>
      <c r="X1901" s="16">
        <v>0</v>
      </c>
      <c r="Y1901" s="13">
        <v>1</v>
      </c>
      <c r="Z1901" s="13">
        <v>0</v>
      </c>
      <c r="AA1901" s="13">
        <v>0</v>
      </c>
      <c r="AB1901" s="13">
        <v>0</v>
      </c>
      <c r="AC1901" s="13">
        <v>0</v>
      </c>
      <c r="AD1901" s="13">
        <v>1</v>
      </c>
      <c r="AE1901" s="13">
        <v>1</v>
      </c>
      <c r="AF1901" s="13">
        <v>0</v>
      </c>
      <c r="AG1901" s="8">
        <v>7</v>
      </c>
      <c r="AH1901" s="8">
        <v>0</v>
      </c>
      <c r="AI1901" s="8">
        <v>0</v>
      </c>
      <c r="AJ1901" s="8">
        <v>15</v>
      </c>
      <c r="AK1901" s="13">
        <v>0</v>
      </c>
      <c r="AL1901" s="13">
        <v>0</v>
      </c>
      <c r="AM1901" s="13">
        <v>0</v>
      </c>
      <c r="AN1901" s="13">
        <v>0</v>
      </c>
      <c r="AO1901" s="13">
        <v>3000</v>
      </c>
      <c r="AP1901" s="13">
        <v>0</v>
      </c>
      <c r="AQ1901" s="13">
        <v>0</v>
      </c>
      <c r="AR1901" s="8">
        <v>0</v>
      </c>
      <c r="AS1901" s="16">
        <v>81000130</v>
      </c>
      <c r="AT1901" s="17" t="s">
        <v>161</v>
      </c>
      <c r="AU1901" s="13" t="s">
        <v>351</v>
      </c>
      <c r="AV1901" s="16">
        <v>10000007</v>
      </c>
      <c r="AW1901" s="16">
        <v>21101050</v>
      </c>
      <c r="AX1901" s="14" t="s">
        <v>2383</v>
      </c>
      <c r="AY1901" s="13">
        <v>0</v>
      </c>
      <c r="AZ1901" s="15">
        <v>0</v>
      </c>
      <c r="BA1901" s="15">
        <v>0</v>
      </c>
      <c r="BB1901" s="165" t="s">
        <v>2395</v>
      </c>
      <c r="BC1901" s="13">
        <v>0</v>
      </c>
      <c r="BD1901" s="13">
        <v>0</v>
      </c>
      <c r="BE1901" s="13">
        <v>0</v>
      </c>
      <c r="BF1901" s="13">
        <v>0</v>
      </c>
      <c r="BG1901" s="13">
        <v>0</v>
      </c>
      <c r="BH1901" s="13">
        <v>0</v>
      </c>
      <c r="BI1901" s="11">
        <v>0</v>
      </c>
      <c r="BJ1901" s="8">
        <v>0</v>
      </c>
      <c r="BK1901" s="8">
        <v>0</v>
      </c>
      <c r="BL1901" s="8">
        <v>0</v>
      </c>
      <c r="BM1901" s="8">
        <v>0</v>
      </c>
      <c r="BN1901" s="8">
        <v>0</v>
      </c>
      <c r="BO1901" s="8">
        <v>0</v>
      </c>
      <c r="BP1901" s="8">
        <v>0</v>
      </c>
      <c r="BQ1901" s="43">
        <v>0</v>
      </c>
    </row>
    <row r="1902" spans="3:69" ht="19.5" customHeight="1">
      <c r="C1902" s="16">
        <v>81000360</v>
      </c>
      <c r="D1902" s="169" t="s">
        <v>2396</v>
      </c>
      <c r="E1902" s="170">
        <v>1</v>
      </c>
      <c r="F1902" s="8">
        <v>68000006</v>
      </c>
      <c r="G1902" s="13">
        <v>0</v>
      </c>
      <c r="H1902" s="172">
        <v>0</v>
      </c>
      <c r="I1902" s="170">
        <v>1</v>
      </c>
      <c r="J1902" s="170">
        <v>0</v>
      </c>
      <c r="K1902" s="170">
        <v>0</v>
      </c>
      <c r="L1902" s="174">
        <v>0</v>
      </c>
      <c r="M1902" s="174">
        <v>0</v>
      </c>
      <c r="N1902" s="174">
        <v>1</v>
      </c>
      <c r="O1902" s="174">
        <v>0</v>
      </c>
      <c r="P1902" s="174">
        <v>0</v>
      </c>
      <c r="Q1902" s="174">
        <v>0</v>
      </c>
      <c r="R1902" s="176">
        <v>0</v>
      </c>
      <c r="S1902" s="172">
        <v>0</v>
      </c>
      <c r="T1902" s="170">
        <v>1</v>
      </c>
      <c r="U1902" s="174">
        <v>2</v>
      </c>
      <c r="V1902" s="174">
        <v>0</v>
      </c>
      <c r="W1902" s="174">
        <v>0</v>
      </c>
      <c r="X1902" s="170">
        <v>0</v>
      </c>
      <c r="Y1902" s="174">
        <v>1</v>
      </c>
      <c r="Z1902" s="174">
        <v>0</v>
      </c>
      <c r="AA1902" s="174">
        <v>0</v>
      </c>
      <c r="AB1902" s="174">
        <v>0</v>
      </c>
      <c r="AC1902" s="174">
        <v>0</v>
      </c>
      <c r="AD1902" s="174">
        <v>1</v>
      </c>
      <c r="AE1902" s="174">
        <v>1</v>
      </c>
      <c r="AF1902" s="174">
        <v>4</v>
      </c>
      <c r="AG1902" s="176">
        <v>2</v>
      </c>
      <c r="AH1902" s="176">
        <v>1</v>
      </c>
      <c r="AI1902" s="176">
        <v>0</v>
      </c>
      <c r="AJ1902" s="176">
        <v>7</v>
      </c>
      <c r="AK1902" s="174">
        <v>0</v>
      </c>
      <c r="AL1902" s="174">
        <v>0</v>
      </c>
      <c r="AM1902" s="174">
        <v>0</v>
      </c>
      <c r="AN1902" s="174">
        <v>0</v>
      </c>
      <c r="AO1902" s="174">
        <v>2000</v>
      </c>
      <c r="AP1902" s="174">
        <v>0</v>
      </c>
      <c r="AQ1902" s="174">
        <v>0</v>
      </c>
      <c r="AR1902" s="176">
        <v>0</v>
      </c>
      <c r="AS1902" s="174"/>
      <c r="AT1902" s="17" t="s">
        <v>161</v>
      </c>
      <c r="AU1902" s="174" t="s">
        <v>887</v>
      </c>
      <c r="AV1902" s="174">
        <v>10000006</v>
      </c>
      <c r="AW1902" s="174">
        <v>21101022</v>
      </c>
      <c r="AX1902" s="178" t="s">
        <v>663</v>
      </c>
      <c r="AY1902" s="169">
        <v>0</v>
      </c>
      <c r="AZ1902" s="172">
        <v>0</v>
      </c>
      <c r="BA1902" s="172">
        <v>0</v>
      </c>
      <c r="BB1902" s="179" t="str">
        <f>"立即将附近玩家全部拉到当前位置"</f>
        <v>立即将附近玩家全部拉到当前位置</v>
      </c>
      <c r="BC1902" s="174">
        <v>0</v>
      </c>
      <c r="BD1902" s="170">
        <v>0</v>
      </c>
      <c r="BE1902" s="174">
        <v>0</v>
      </c>
      <c r="BF1902" s="174">
        <v>0</v>
      </c>
      <c r="BG1902" s="174">
        <v>0</v>
      </c>
      <c r="BH1902" s="174">
        <v>0</v>
      </c>
      <c r="BI1902" s="180">
        <v>0</v>
      </c>
      <c r="BJ1902" s="176">
        <v>0</v>
      </c>
      <c r="BK1902" s="176">
        <v>0</v>
      </c>
      <c r="BL1902" s="176">
        <v>0</v>
      </c>
      <c r="BM1902" s="176">
        <v>0</v>
      </c>
      <c r="BN1902" s="176">
        <v>0</v>
      </c>
      <c r="BO1902" s="176">
        <v>0</v>
      </c>
      <c r="BP1902" s="8">
        <v>0</v>
      </c>
      <c r="BQ1902" s="43">
        <v>0</v>
      </c>
    </row>
    <row r="1903" spans="3:69" ht="19.5" customHeight="1">
      <c r="C1903" s="16">
        <v>81000370</v>
      </c>
      <c r="D1903" s="17" t="s">
        <v>2397</v>
      </c>
      <c r="E1903" s="13">
        <v>1</v>
      </c>
      <c r="F1903" s="16">
        <v>68000007</v>
      </c>
      <c r="G1903" s="16">
        <v>0</v>
      </c>
      <c r="H1903" s="15">
        <v>0</v>
      </c>
      <c r="I1903" s="13">
        <v>1</v>
      </c>
      <c r="J1903" s="13">
        <v>0</v>
      </c>
      <c r="K1903" s="13">
        <v>0</v>
      </c>
      <c r="L1903" s="16">
        <v>0</v>
      </c>
      <c r="M1903" s="16">
        <v>0</v>
      </c>
      <c r="N1903" s="16">
        <v>1</v>
      </c>
      <c r="O1903" s="16">
        <v>0</v>
      </c>
      <c r="P1903" s="16">
        <v>0</v>
      </c>
      <c r="Q1903" s="16">
        <v>0</v>
      </c>
      <c r="R1903" s="8">
        <v>0</v>
      </c>
      <c r="S1903" s="15">
        <v>0</v>
      </c>
      <c r="T1903" s="13">
        <v>1</v>
      </c>
      <c r="U1903" s="16">
        <v>2</v>
      </c>
      <c r="V1903" s="16">
        <v>0</v>
      </c>
      <c r="W1903" s="16">
        <v>0</v>
      </c>
      <c r="X1903" s="16">
        <v>0</v>
      </c>
      <c r="Y1903" s="16">
        <v>1</v>
      </c>
      <c r="Z1903" s="16">
        <v>0</v>
      </c>
      <c r="AA1903" s="16">
        <v>0</v>
      </c>
      <c r="AB1903" s="16">
        <v>0</v>
      </c>
      <c r="AC1903" s="16">
        <v>0</v>
      </c>
      <c r="AD1903" s="16">
        <v>1</v>
      </c>
      <c r="AE1903" s="16">
        <v>1</v>
      </c>
      <c r="AF1903" s="16">
        <v>3</v>
      </c>
      <c r="AG1903" s="8">
        <v>2</v>
      </c>
      <c r="AH1903" s="8">
        <v>1</v>
      </c>
      <c r="AI1903" s="8">
        <v>0</v>
      </c>
      <c r="AJ1903" s="8">
        <v>4</v>
      </c>
      <c r="AK1903" s="16">
        <v>0</v>
      </c>
      <c r="AL1903" s="16">
        <v>0</v>
      </c>
      <c r="AM1903" s="16">
        <v>0</v>
      </c>
      <c r="AN1903" s="16">
        <v>0</v>
      </c>
      <c r="AO1903" s="16">
        <v>30000</v>
      </c>
      <c r="AP1903" s="16">
        <v>0</v>
      </c>
      <c r="AQ1903" s="16">
        <v>0</v>
      </c>
      <c r="AR1903" s="8">
        <v>0</v>
      </c>
      <c r="AS1903" s="245">
        <v>81000370</v>
      </c>
      <c r="AT1903" s="17" t="s">
        <v>161</v>
      </c>
      <c r="AU1903" s="16" t="s">
        <v>351</v>
      </c>
      <c r="AV1903" s="16">
        <v>10003002</v>
      </c>
      <c r="AW1903" s="16">
        <v>21100060</v>
      </c>
      <c r="AX1903" s="17" t="s">
        <v>162</v>
      </c>
      <c r="AY1903" s="17">
        <v>0</v>
      </c>
      <c r="AZ1903" s="15">
        <v>0</v>
      </c>
      <c r="BA1903" s="15">
        <v>0</v>
      </c>
      <c r="BB1903" s="165" t="s">
        <v>2398</v>
      </c>
      <c r="BC1903" s="16">
        <v>0</v>
      </c>
      <c r="BD1903" s="13">
        <v>0</v>
      </c>
      <c r="BE1903" s="16">
        <v>0</v>
      </c>
      <c r="BF1903" s="16">
        <v>0</v>
      </c>
      <c r="BG1903" s="16">
        <v>0</v>
      </c>
      <c r="BH1903" s="16">
        <v>0</v>
      </c>
      <c r="BI1903" s="11">
        <v>0</v>
      </c>
      <c r="BJ1903" s="8">
        <v>0</v>
      </c>
      <c r="BK1903" s="8">
        <v>0</v>
      </c>
      <c r="BL1903" s="8">
        <v>0</v>
      </c>
      <c r="BM1903" s="8">
        <v>0</v>
      </c>
      <c r="BN1903" s="8">
        <v>0</v>
      </c>
      <c r="BO1903" s="8">
        <v>0</v>
      </c>
      <c r="BP1903" s="8">
        <v>0</v>
      </c>
      <c r="BQ1903" s="43">
        <v>0</v>
      </c>
    </row>
    <row r="1904" spans="3:69" ht="20.100000000000001" customHeight="1">
      <c r="C1904" s="16">
        <v>67000262</v>
      </c>
      <c r="D1904" s="14" t="s">
        <v>2399</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0</v>
      </c>
      <c r="AH1904" s="8">
        <v>0</v>
      </c>
      <c r="AI1904" s="8">
        <v>0</v>
      </c>
      <c r="AJ1904" s="8">
        <v>1.5</v>
      </c>
      <c r="AK1904" s="13">
        <v>0</v>
      </c>
      <c r="AL1904" s="13">
        <v>0</v>
      </c>
      <c r="AM1904" s="13">
        <v>0</v>
      </c>
      <c r="AN1904" s="13">
        <v>1</v>
      </c>
      <c r="AO1904" s="13">
        <v>3000</v>
      </c>
      <c r="AP1904" s="13">
        <v>0.5</v>
      </c>
      <c r="AQ1904" s="13">
        <v>0</v>
      </c>
      <c r="AR1904" s="8">
        <v>93000201</v>
      </c>
      <c r="AS1904" s="13" t="s">
        <v>160</v>
      </c>
      <c r="AT1904" s="14" t="s">
        <v>161</v>
      </c>
      <c r="AU1904" s="13">
        <v>0</v>
      </c>
      <c r="AV1904" s="16">
        <v>0</v>
      </c>
      <c r="AW1904" s="16">
        <v>0</v>
      </c>
      <c r="AX1904" s="14" t="s">
        <v>2400</v>
      </c>
      <c r="AY1904" s="13">
        <v>0</v>
      </c>
      <c r="AZ1904" s="15">
        <v>0</v>
      </c>
      <c r="BA1904" s="15">
        <v>1</v>
      </c>
      <c r="BB1904" s="36" t="s">
        <v>2401</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67000263</v>
      </c>
      <c r="D1905" s="14" t="s">
        <v>2402</v>
      </c>
      <c r="E1905" s="13">
        <v>1</v>
      </c>
      <c r="F1905" s="13">
        <v>90002001</v>
      </c>
      <c r="G1905" s="13">
        <v>0</v>
      </c>
      <c r="H1905" s="15">
        <v>0</v>
      </c>
      <c r="I1905" s="16">
        <v>1</v>
      </c>
      <c r="J1905" s="16">
        <v>0</v>
      </c>
      <c r="K1905" s="16">
        <v>0</v>
      </c>
      <c r="L1905" s="13">
        <v>0</v>
      </c>
      <c r="M1905" s="13">
        <v>0</v>
      </c>
      <c r="N1905" s="13">
        <v>1</v>
      </c>
      <c r="O1905" s="13">
        <v>1</v>
      </c>
      <c r="P1905" s="13">
        <v>0.1</v>
      </c>
      <c r="Q1905" s="13">
        <v>0</v>
      </c>
      <c r="R1905" s="8">
        <v>0</v>
      </c>
      <c r="S1905" s="13">
        <v>0</v>
      </c>
      <c r="T1905" s="13">
        <v>1</v>
      </c>
      <c r="U1905" s="13">
        <v>2</v>
      </c>
      <c r="V1905" s="13">
        <v>0</v>
      </c>
      <c r="W1905" s="13">
        <v>0</v>
      </c>
      <c r="X1905" s="13">
        <v>0</v>
      </c>
      <c r="Y1905" s="13">
        <v>0</v>
      </c>
      <c r="Z1905" s="13">
        <v>0</v>
      </c>
      <c r="AA1905" s="13">
        <v>0</v>
      </c>
      <c r="AB1905" s="13">
        <v>0</v>
      </c>
      <c r="AC1905" s="13">
        <v>0</v>
      </c>
      <c r="AD1905" s="13">
        <v>3</v>
      </c>
      <c r="AE1905" s="13">
        <v>2</v>
      </c>
      <c r="AF1905" s="13" t="s">
        <v>169</v>
      </c>
      <c r="AG1905" s="8">
        <v>1</v>
      </c>
      <c r="AH1905" s="8">
        <v>0</v>
      </c>
      <c r="AI1905" s="8">
        <v>0</v>
      </c>
      <c r="AJ1905" s="8">
        <v>1.5</v>
      </c>
      <c r="AK1905" s="13">
        <v>0</v>
      </c>
      <c r="AL1905" s="13">
        <v>0</v>
      </c>
      <c r="AM1905" s="13">
        <v>0</v>
      </c>
      <c r="AN1905" s="13">
        <v>1</v>
      </c>
      <c r="AO1905" s="13">
        <v>3000</v>
      </c>
      <c r="AP1905" s="13">
        <v>0.5</v>
      </c>
      <c r="AQ1905" s="13">
        <v>0</v>
      </c>
      <c r="AR1905" s="8">
        <v>0</v>
      </c>
      <c r="AS1905" s="13" t="s">
        <v>2403</v>
      </c>
      <c r="AT1905" s="14" t="s">
        <v>216</v>
      </c>
      <c r="AU1905" s="13">
        <v>0</v>
      </c>
      <c r="AV1905" s="16">
        <v>0</v>
      </c>
      <c r="AW1905" s="16">
        <v>0</v>
      </c>
      <c r="AX1905" s="14" t="s">
        <v>162</v>
      </c>
      <c r="AY1905" s="13">
        <v>0</v>
      </c>
      <c r="AZ1905" s="15">
        <v>0</v>
      </c>
      <c r="BA1905" s="15">
        <v>1</v>
      </c>
      <c r="BB1905" s="36" t="s">
        <v>2404</v>
      </c>
      <c r="BC1905" s="13">
        <v>0</v>
      </c>
      <c r="BD1905" s="13">
        <v>0</v>
      </c>
      <c r="BE1905" s="13">
        <v>0</v>
      </c>
      <c r="BF1905" s="13">
        <v>0</v>
      </c>
      <c r="BG1905" s="13">
        <v>0</v>
      </c>
      <c r="BH1905" s="13">
        <v>0</v>
      </c>
      <c r="BI1905" s="13">
        <v>0</v>
      </c>
      <c r="BJ1905" s="8">
        <v>0</v>
      </c>
      <c r="BK1905" s="8">
        <v>0</v>
      </c>
      <c r="BL1905" s="8">
        <v>0</v>
      </c>
      <c r="BM1905" s="8">
        <v>0</v>
      </c>
      <c r="BN1905" s="8">
        <v>0</v>
      </c>
      <c r="BO1905" s="8">
        <v>0</v>
      </c>
      <c r="BP1905" s="8">
        <v>0</v>
      </c>
      <c r="BQ1905" s="43">
        <v>0</v>
      </c>
    </row>
    <row r="1906" spans="3:69" ht="20.100000000000001" customHeight="1">
      <c r="C1906" s="16">
        <v>67000264</v>
      </c>
      <c r="D1906" s="54" t="s">
        <v>2405</v>
      </c>
      <c r="E1906" s="13">
        <v>1</v>
      </c>
      <c r="F1906" s="13">
        <v>90002001</v>
      </c>
      <c r="G1906" s="55">
        <v>0</v>
      </c>
      <c r="H1906" s="15">
        <v>0</v>
      </c>
      <c r="I1906" s="16">
        <v>1</v>
      </c>
      <c r="J1906" s="16">
        <v>0</v>
      </c>
      <c r="K1906" s="16">
        <v>0</v>
      </c>
      <c r="L1906" s="55">
        <v>0</v>
      </c>
      <c r="M1906" s="55">
        <v>0</v>
      </c>
      <c r="N1906" s="55">
        <v>1</v>
      </c>
      <c r="O1906" s="13">
        <v>1</v>
      </c>
      <c r="P1906" s="13">
        <v>0.1</v>
      </c>
      <c r="Q1906" s="55">
        <v>0</v>
      </c>
      <c r="R1906" s="8">
        <v>0</v>
      </c>
      <c r="S1906" s="55">
        <v>0</v>
      </c>
      <c r="T1906" s="13">
        <v>1</v>
      </c>
      <c r="U1906" s="55">
        <v>2</v>
      </c>
      <c r="V1906" s="55">
        <v>0</v>
      </c>
      <c r="W1906" s="55">
        <v>1.5</v>
      </c>
      <c r="X1906" s="13">
        <v>0</v>
      </c>
      <c r="Y1906" s="55">
        <v>0</v>
      </c>
      <c r="Z1906" s="55">
        <v>0</v>
      </c>
      <c r="AA1906" s="55">
        <v>0</v>
      </c>
      <c r="AB1906" s="55">
        <v>0</v>
      </c>
      <c r="AC1906" s="55">
        <v>0</v>
      </c>
      <c r="AD1906" s="55">
        <v>10</v>
      </c>
      <c r="AE1906" s="55">
        <v>2</v>
      </c>
      <c r="AF1906" s="55" t="s">
        <v>1122</v>
      </c>
      <c r="AG1906" s="63">
        <v>0</v>
      </c>
      <c r="AH1906" s="8">
        <v>0</v>
      </c>
      <c r="AI1906" s="8">
        <v>0</v>
      </c>
      <c r="AJ1906" s="63">
        <v>1.5</v>
      </c>
      <c r="AK1906" s="55">
        <v>0</v>
      </c>
      <c r="AL1906" s="55">
        <v>0</v>
      </c>
      <c r="AM1906" s="55">
        <v>0</v>
      </c>
      <c r="AN1906" s="55">
        <v>2</v>
      </c>
      <c r="AO1906" s="55">
        <v>3000</v>
      </c>
      <c r="AP1906" s="55">
        <v>0.5</v>
      </c>
      <c r="AQ1906" s="55">
        <v>0</v>
      </c>
      <c r="AR1906" s="8">
        <v>0</v>
      </c>
      <c r="AS1906" s="55" t="s">
        <v>160</v>
      </c>
      <c r="AT1906" s="54" t="s">
        <v>216</v>
      </c>
      <c r="AU1906" s="13">
        <v>0</v>
      </c>
      <c r="AV1906" s="60">
        <v>10000007</v>
      </c>
      <c r="AW1906" s="16">
        <v>23000010</v>
      </c>
      <c r="AX1906" s="54" t="s">
        <v>162</v>
      </c>
      <c r="AY1906" s="55">
        <v>0</v>
      </c>
      <c r="AZ1906" s="61">
        <v>0</v>
      </c>
      <c r="BA1906" s="15">
        <v>1</v>
      </c>
      <c r="BB1906" s="78" t="s">
        <v>2406</v>
      </c>
      <c r="BC1906" s="55">
        <v>0</v>
      </c>
      <c r="BD1906" s="13">
        <v>0</v>
      </c>
      <c r="BE1906" s="55">
        <v>0</v>
      </c>
      <c r="BF1906" s="55">
        <v>0</v>
      </c>
      <c r="BG1906" s="55">
        <v>0</v>
      </c>
      <c r="BH1906" s="55">
        <v>0</v>
      </c>
      <c r="BI1906" s="13">
        <v>0</v>
      </c>
      <c r="BJ1906" s="8">
        <v>0</v>
      </c>
      <c r="BK1906" s="8">
        <v>0</v>
      </c>
      <c r="BL1906" s="8">
        <v>0</v>
      </c>
      <c r="BM1906" s="8">
        <v>0</v>
      </c>
      <c r="BN1906" s="8">
        <v>0</v>
      </c>
      <c r="BO1906" s="8">
        <v>0</v>
      </c>
      <c r="BP1906" s="8">
        <v>0</v>
      </c>
      <c r="BQ1906" s="43">
        <v>0</v>
      </c>
    </row>
    <row r="1907" spans="3:69" ht="20.100000000000001" customHeight="1">
      <c r="C1907" s="16">
        <v>67000265</v>
      </c>
      <c r="D1907" s="14" t="s">
        <v>2407</v>
      </c>
      <c r="E1907" s="13">
        <v>1</v>
      </c>
      <c r="F1907" s="13">
        <v>90002001</v>
      </c>
      <c r="G1907" s="13">
        <v>0</v>
      </c>
      <c r="H1907" s="15">
        <v>0</v>
      </c>
      <c r="I1907" s="16">
        <v>1</v>
      </c>
      <c r="J1907" s="16">
        <v>0</v>
      </c>
      <c r="K1907" s="16">
        <v>0</v>
      </c>
      <c r="L1907" s="13">
        <v>0</v>
      </c>
      <c r="M1907" s="13">
        <v>0</v>
      </c>
      <c r="N1907" s="13">
        <v>1</v>
      </c>
      <c r="O1907" s="13">
        <v>2</v>
      </c>
      <c r="P1907" s="13">
        <v>1</v>
      </c>
      <c r="Q1907" s="13">
        <v>0</v>
      </c>
      <c r="R1907" s="8">
        <v>0</v>
      </c>
      <c r="S1907" s="13">
        <v>0</v>
      </c>
      <c r="T1907" s="13">
        <v>1</v>
      </c>
      <c r="U1907" s="13">
        <v>2</v>
      </c>
      <c r="V1907" s="13">
        <v>0</v>
      </c>
      <c r="W1907" s="13">
        <v>0</v>
      </c>
      <c r="X1907" s="13">
        <v>0</v>
      </c>
      <c r="Y1907" s="13">
        <v>0</v>
      </c>
      <c r="Z1907" s="13">
        <v>0</v>
      </c>
      <c r="AA1907" s="13">
        <v>0</v>
      </c>
      <c r="AB1907" s="13">
        <v>0</v>
      </c>
      <c r="AC1907" s="13">
        <v>0</v>
      </c>
      <c r="AD1907" s="13">
        <v>30</v>
      </c>
      <c r="AE1907" s="13">
        <v>2</v>
      </c>
      <c r="AF1907" s="13" t="s">
        <v>169</v>
      </c>
      <c r="AG1907" s="8">
        <v>0</v>
      </c>
      <c r="AH1907" s="8">
        <v>0</v>
      </c>
      <c r="AI1907" s="8">
        <v>0</v>
      </c>
      <c r="AJ1907" s="8">
        <v>1.5</v>
      </c>
      <c r="AK1907" s="13">
        <v>0</v>
      </c>
      <c r="AL1907" s="13">
        <v>0</v>
      </c>
      <c r="AM1907" s="13">
        <v>0</v>
      </c>
      <c r="AN1907" s="13">
        <v>1</v>
      </c>
      <c r="AO1907" s="13">
        <v>3000</v>
      </c>
      <c r="AP1907" s="13">
        <v>0.5</v>
      </c>
      <c r="AQ1907" s="13">
        <v>0</v>
      </c>
      <c r="AR1907" s="8">
        <v>93000203</v>
      </c>
      <c r="AS1907" s="13" t="s">
        <v>160</v>
      </c>
      <c r="AT1907" s="14" t="s">
        <v>161</v>
      </c>
      <c r="AU1907" s="13">
        <v>0</v>
      </c>
      <c r="AV1907" s="16">
        <v>0</v>
      </c>
      <c r="AW1907" s="16">
        <v>0</v>
      </c>
      <c r="AX1907" s="14" t="s">
        <v>2400</v>
      </c>
      <c r="AY1907" s="13">
        <v>0</v>
      </c>
      <c r="AZ1907" s="15">
        <v>0</v>
      </c>
      <c r="BA1907" s="15">
        <v>1</v>
      </c>
      <c r="BB1907" s="36" t="s">
        <v>2408</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67000266</v>
      </c>
      <c r="D1908" s="14" t="s">
        <v>2409</v>
      </c>
      <c r="E1908" s="13">
        <v>1</v>
      </c>
      <c r="F1908" s="13">
        <v>90002001</v>
      </c>
      <c r="G1908" s="13">
        <v>0</v>
      </c>
      <c r="H1908" s="15">
        <v>0</v>
      </c>
      <c r="I1908" s="16">
        <v>1</v>
      </c>
      <c r="J1908" s="16">
        <v>0</v>
      </c>
      <c r="K1908" s="16">
        <v>0</v>
      </c>
      <c r="L1908" s="13">
        <v>0</v>
      </c>
      <c r="M1908" s="13">
        <v>0</v>
      </c>
      <c r="N1908" s="13">
        <v>1</v>
      </c>
      <c r="O1908" s="13">
        <v>1</v>
      </c>
      <c r="P1908" s="13">
        <v>0.1</v>
      </c>
      <c r="Q1908" s="13">
        <v>0</v>
      </c>
      <c r="R1908" s="8">
        <v>0</v>
      </c>
      <c r="S1908" s="13">
        <v>0</v>
      </c>
      <c r="T1908" s="13">
        <v>1</v>
      </c>
      <c r="U1908" s="13">
        <v>2</v>
      </c>
      <c r="V1908" s="13">
        <v>0</v>
      </c>
      <c r="W1908" s="13">
        <v>1.5</v>
      </c>
      <c r="X1908" s="13">
        <v>0</v>
      </c>
      <c r="Y1908" s="13">
        <v>0</v>
      </c>
      <c r="Z1908" s="13">
        <v>0</v>
      </c>
      <c r="AA1908" s="13">
        <v>0</v>
      </c>
      <c r="AB1908" s="13">
        <v>0</v>
      </c>
      <c r="AC1908" s="13">
        <v>0</v>
      </c>
      <c r="AD1908" s="13">
        <v>3</v>
      </c>
      <c r="AE1908" s="13">
        <v>2</v>
      </c>
      <c r="AF1908" s="13" t="s">
        <v>169</v>
      </c>
      <c r="AG1908" s="8">
        <v>7</v>
      </c>
      <c r="AH1908" s="8">
        <v>0</v>
      </c>
      <c r="AI1908" s="8">
        <v>0</v>
      </c>
      <c r="AJ1908" s="8">
        <v>1.5</v>
      </c>
      <c r="AK1908" s="13">
        <v>0</v>
      </c>
      <c r="AL1908" s="13">
        <v>0</v>
      </c>
      <c r="AM1908" s="13">
        <v>0</v>
      </c>
      <c r="AN1908" s="13">
        <v>1</v>
      </c>
      <c r="AO1908" s="13">
        <v>3000</v>
      </c>
      <c r="AP1908" s="13">
        <v>0.5</v>
      </c>
      <c r="AQ1908" s="13">
        <v>0</v>
      </c>
      <c r="AR1908" s="8">
        <v>0</v>
      </c>
      <c r="AS1908" s="13" t="s">
        <v>893</v>
      </c>
      <c r="AT1908" s="14" t="s">
        <v>216</v>
      </c>
      <c r="AU1908" s="13">
        <v>0</v>
      </c>
      <c r="AV1908" s="16">
        <v>0</v>
      </c>
      <c r="AW1908" s="16">
        <v>0</v>
      </c>
      <c r="AX1908" s="14" t="s">
        <v>162</v>
      </c>
      <c r="AY1908" s="13">
        <v>0</v>
      </c>
      <c r="AZ1908" s="15">
        <v>0</v>
      </c>
      <c r="BA1908" s="15">
        <v>1</v>
      </c>
      <c r="BB1908" s="36" t="s">
        <v>2410</v>
      </c>
      <c r="BC1908" s="13">
        <v>0</v>
      </c>
      <c r="BD1908" s="13">
        <v>0</v>
      </c>
      <c r="BE1908" s="13">
        <v>0</v>
      </c>
      <c r="BF1908" s="13">
        <v>0</v>
      </c>
      <c r="BG1908" s="13">
        <v>0</v>
      </c>
      <c r="BH1908" s="13">
        <v>0</v>
      </c>
      <c r="BI1908" s="13">
        <v>0</v>
      </c>
      <c r="BJ1908" s="8">
        <v>0</v>
      </c>
      <c r="BK1908" s="8">
        <v>0</v>
      </c>
      <c r="BL1908" s="8">
        <v>0</v>
      </c>
      <c r="BM1908" s="8">
        <v>0</v>
      </c>
      <c r="BN1908" s="8">
        <v>0</v>
      </c>
      <c r="BO1908" s="8">
        <v>0</v>
      </c>
      <c r="BP1908" s="8">
        <v>0</v>
      </c>
      <c r="BQ1908" s="43">
        <v>0</v>
      </c>
    </row>
    <row r="1909" spans="3:69" ht="20.100000000000001" customHeight="1">
      <c r="C1909" s="16">
        <v>67000267</v>
      </c>
      <c r="D1909" s="54" t="s">
        <v>2411</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1.5</v>
      </c>
      <c r="X1909" s="55">
        <v>0</v>
      </c>
      <c r="Y1909" s="55">
        <v>0</v>
      </c>
      <c r="Z1909" s="55">
        <v>0</v>
      </c>
      <c r="AA1909" s="55">
        <v>0</v>
      </c>
      <c r="AB1909" s="55">
        <v>0</v>
      </c>
      <c r="AC1909" s="55">
        <v>0</v>
      </c>
      <c r="AD1909" s="55">
        <v>3</v>
      </c>
      <c r="AE1909" s="55">
        <v>1</v>
      </c>
      <c r="AF1909" s="55" t="s">
        <v>554</v>
      </c>
      <c r="AG1909" s="63">
        <v>0</v>
      </c>
      <c r="AH1909" s="63">
        <v>0</v>
      </c>
      <c r="AI1909" s="8">
        <v>0</v>
      </c>
      <c r="AJ1909" s="63">
        <v>1.5</v>
      </c>
      <c r="AK1909" s="55">
        <v>0</v>
      </c>
      <c r="AL1909" s="55">
        <v>0</v>
      </c>
      <c r="AM1909" s="55">
        <v>0</v>
      </c>
      <c r="AN1909" s="55">
        <v>1</v>
      </c>
      <c r="AO1909" s="55">
        <v>3000</v>
      </c>
      <c r="AP1909" s="55">
        <v>1</v>
      </c>
      <c r="AQ1909" s="55">
        <v>0</v>
      </c>
      <c r="AR1909" s="8">
        <v>0</v>
      </c>
      <c r="AS1909" s="55" t="s">
        <v>160</v>
      </c>
      <c r="AT1909" s="54" t="s">
        <v>161</v>
      </c>
      <c r="AU1909" s="13">
        <v>0</v>
      </c>
      <c r="AV1909" s="60">
        <v>10000007</v>
      </c>
      <c r="AW1909" s="16">
        <v>23000020</v>
      </c>
      <c r="AX1909" s="54" t="s">
        <v>162</v>
      </c>
      <c r="AY1909" s="55">
        <v>0</v>
      </c>
      <c r="AZ1909" s="61">
        <v>0</v>
      </c>
      <c r="BA1909" s="15">
        <v>1</v>
      </c>
      <c r="BB1909" s="78" t="s">
        <v>2412</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67000268</v>
      </c>
      <c r="D1910" s="54" t="s">
        <v>2413</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1</v>
      </c>
      <c r="AI1910" s="8">
        <v>0</v>
      </c>
      <c r="AJ1910" s="63">
        <v>1.5</v>
      </c>
      <c r="AK1910" s="55">
        <v>0</v>
      </c>
      <c r="AL1910" s="55">
        <v>0</v>
      </c>
      <c r="AM1910" s="55">
        <v>0</v>
      </c>
      <c r="AN1910" s="55">
        <v>1</v>
      </c>
      <c r="AO1910" s="55">
        <v>3000</v>
      </c>
      <c r="AP1910" s="55">
        <v>0.5</v>
      </c>
      <c r="AQ1910" s="55">
        <v>0</v>
      </c>
      <c r="AR1910" s="8">
        <v>0</v>
      </c>
      <c r="AS1910" s="55" t="s">
        <v>2414</v>
      </c>
      <c r="AT1910" s="54" t="s">
        <v>216</v>
      </c>
      <c r="AU1910" s="13">
        <v>0</v>
      </c>
      <c r="AV1910" s="60">
        <v>10000007</v>
      </c>
      <c r="AW1910" s="16">
        <v>23000030</v>
      </c>
      <c r="AX1910" s="54" t="s">
        <v>162</v>
      </c>
      <c r="AY1910" s="55">
        <v>0</v>
      </c>
      <c r="AZ1910" s="61">
        <v>0</v>
      </c>
      <c r="BA1910" s="15">
        <v>1</v>
      </c>
      <c r="BB1910" s="78" t="s">
        <v>2415</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67000269</v>
      </c>
      <c r="D1911" s="54" t="s">
        <v>2416</v>
      </c>
      <c r="E1911" s="13">
        <v>1</v>
      </c>
      <c r="F1911" s="13">
        <v>90002001</v>
      </c>
      <c r="G1911" s="55">
        <v>0</v>
      </c>
      <c r="H1911" s="15">
        <v>0</v>
      </c>
      <c r="I1911" s="16">
        <v>1</v>
      </c>
      <c r="J1911" s="16">
        <v>0</v>
      </c>
      <c r="K1911" s="16">
        <v>0</v>
      </c>
      <c r="L1911" s="55">
        <v>0</v>
      </c>
      <c r="M1911" s="55">
        <v>0</v>
      </c>
      <c r="N1911" s="55">
        <v>1</v>
      </c>
      <c r="O1911" s="55">
        <v>1</v>
      </c>
      <c r="P1911" s="55">
        <v>0.1</v>
      </c>
      <c r="Q1911" s="55">
        <v>0</v>
      </c>
      <c r="R1911" s="8">
        <v>0</v>
      </c>
      <c r="S1911" s="55">
        <v>0</v>
      </c>
      <c r="T1911" s="13">
        <v>1</v>
      </c>
      <c r="U1911" s="55">
        <v>2</v>
      </c>
      <c r="V1911" s="55">
        <v>0</v>
      </c>
      <c r="W1911" s="55">
        <v>1</v>
      </c>
      <c r="X1911" s="55">
        <v>0</v>
      </c>
      <c r="Y1911" s="55">
        <v>0</v>
      </c>
      <c r="Z1911" s="55">
        <v>0</v>
      </c>
      <c r="AA1911" s="55">
        <v>0</v>
      </c>
      <c r="AB1911" s="55">
        <v>0</v>
      </c>
      <c r="AC1911" s="55">
        <v>0</v>
      </c>
      <c r="AD1911" s="55">
        <v>3</v>
      </c>
      <c r="AE1911" s="55">
        <v>2</v>
      </c>
      <c r="AF1911" s="55" t="s">
        <v>169</v>
      </c>
      <c r="AG1911" s="63">
        <v>0</v>
      </c>
      <c r="AH1911" s="63">
        <v>0</v>
      </c>
      <c r="AI1911" s="8">
        <v>0</v>
      </c>
      <c r="AJ1911" s="63">
        <v>1.5</v>
      </c>
      <c r="AK1911" s="55">
        <v>0</v>
      </c>
      <c r="AL1911" s="55">
        <v>0</v>
      </c>
      <c r="AM1911" s="55">
        <v>0</v>
      </c>
      <c r="AN1911" s="55">
        <v>1</v>
      </c>
      <c r="AO1911" s="55">
        <v>3000</v>
      </c>
      <c r="AP1911" s="55">
        <v>0.5</v>
      </c>
      <c r="AQ1911" s="55">
        <v>0</v>
      </c>
      <c r="AR1911" s="8">
        <v>0</v>
      </c>
      <c r="AS1911" s="55" t="s">
        <v>864</v>
      </c>
      <c r="AT1911" s="54" t="s">
        <v>216</v>
      </c>
      <c r="AU1911" s="13">
        <v>0</v>
      </c>
      <c r="AV1911" s="60">
        <v>10000007</v>
      </c>
      <c r="AW1911" s="16">
        <v>23000040</v>
      </c>
      <c r="AX1911" s="54" t="s">
        <v>162</v>
      </c>
      <c r="AY1911" s="55">
        <v>0</v>
      </c>
      <c r="AZ1911" s="61">
        <v>0</v>
      </c>
      <c r="BA1911" s="15">
        <v>1</v>
      </c>
      <c r="BB1911" s="78" t="s">
        <v>2417</v>
      </c>
      <c r="BC1911" s="55">
        <v>0</v>
      </c>
      <c r="BD1911" s="13">
        <v>0</v>
      </c>
      <c r="BE1911" s="55">
        <v>0</v>
      </c>
      <c r="BF1911" s="55">
        <v>0</v>
      </c>
      <c r="BG1911" s="55">
        <v>0</v>
      </c>
      <c r="BH1911" s="55">
        <v>0</v>
      </c>
      <c r="BI1911" s="13">
        <v>0</v>
      </c>
      <c r="BJ1911" s="8">
        <v>0</v>
      </c>
      <c r="BK1911" s="8">
        <v>0</v>
      </c>
      <c r="BL1911" s="8">
        <v>0</v>
      </c>
      <c r="BM1911" s="8">
        <v>0</v>
      </c>
      <c r="BN1911" s="8">
        <v>0</v>
      </c>
      <c r="BO1911" s="8">
        <v>0</v>
      </c>
      <c r="BP1911" s="8">
        <v>0</v>
      </c>
      <c r="BQ1911" s="43">
        <v>0</v>
      </c>
    </row>
    <row r="1912" spans="3:69" ht="20.100000000000001" customHeight="1">
      <c r="C1912" s="16">
        <v>67000270</v>
      </c>
      <c r="D1912" s="14" t="s">
        <v>2418</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2419</v>
      </c>
      <c r="AT1912" s="14" t="s">
        <v>216</v>
      </c>
      <c r="AU1912" s="13">
        <v>0</v>
      </c>
      <c r="AV1912" s="16">
        <v>0</v>
      </c>
      <c r="AW1912" s="16">
        <v>0</v>
      </c>
      <c r="AX1912" s="14" t="s">
        <v>162</v>
      </c>
      <c r="AY1912" s="13">
        <v>0</v>
      </c>
      <c r="AZ1912" s="15">
        <v>0</v>
      </c>
      <c r="BA1912" s="15">
        <v>1</v>
      </c>
      <c r="BB1912" s="36" t="s">
        <v>2420</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67000271</v>
      </c>
      <c r="D1913" s="14" t="s">
        <v>2421</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2422</v>
      </c>
      <c r="AT1913" s="14" t="s">
        <v>216</v>
      </c>
      <c r="AU1913" s="13">
        <v>0</v>
      </c>
      <c r="AV1913" s="16">
        <v>0</v>
      </c>
      <c r="AW1913" s="16">
        <v>0</v>
      </c>
      <c r="AX1913" s="14" t="s">
        <v>162</v>
      </c>
      <c r="AY1913" s="13">
        <v>0</v>
      </c>
      <c r="AZ1913" s="15">
        <v>0</v>
      </c>
      <c r="BA1913" s="15">
        <v>1</v>
      </c>
      <c r="BB1913" s="36" t="s">
        <v>2423</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67000272</v>
      </c>
      <c r="D1914" s="14" t="s">
        <v>2424</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1.5</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2425</v>
      </c>
      <c r="AT1914" s="14" t="s">
        <v>216</v>
      </c>
      <c r="AU1914" s="13">
        <v>0</v>
      </c>
      <c r="AV1914" s="16">
        <v>0</v>
      </c>
      <c r="AW1914" s="16">
        <v>0</v>
      </c>
      <c r="AX1914" s="14" t="s">
        <v>162</v>
      </c>
      <c r="AY1914" s="13">
        <v>0</v>
      </c>
      <c r="AZ1914" s="15">
        <v>0</v>
      </c>
      <c r="BA1914" s="15">
        <v>1</v>
      </c>
      <c r="BB1914" s="36" t="s">
        <v>2426</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67000273</v>
      </c>
      <c r="D1915" s="14" t="s">
        <v>2427</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2</v>
      </c>
      <c r="X1915" s="13">
        <v>0</v>
      </c>
      <c r="Y1915" s="13">
        <v>0</v>
      </c>
      <c r="Z1915" s="13">
        <v>0</v>
      </c>
      <c r="AA1915" s="13">
        <v>0</v>
      </c>
      <c r="AB1915" s="13">
        <v>0</v>
      </c>
      <c r="AC1915" s="13">
        <v>0</v>
      </c>
      <c r="AD1915" s="13">
        <v>3</v>
      </c>
      <c r="AE1915" s="13">
        <v>2</v>
      </c>
      <c r="AF1915" s="13" t="s">
        <v>169</v>
      </c>
      <c r="AG1915" s="8">
        <v>7</v>
      </c>
      <c r="AH1915" s="8">
        <v>2</v>
      </c>
      <c r="AI1915" s="8">
        <v>0</v>
      </c>
      <c r="AJ1915" s="8">
        <v>1.5</v>
      </c>
      <c r="AK1915" s="13">
        <v>0</v>
      </c>
      <c r="AL1915" s="13">
        <v>0</v>
      </c>
      <c r="AM1915" s="13">
        <v>0</v>
      </c>
      <c r="AN1915" s="13">
        <v>1</v>
      </c>
      <c r="AO1915" s="13">
        <v>3000</v>
      </c>
      <c r="AP1915" s="13">
        <v>0.5</v>
      </c>
      <c r="AQ1915" s="13">
        <v>0</v>
      </c>
      <c r="AR1915" s="8">
        <v>0</v>
      </c>
      <c r="AS1915" s="13" t="s">
        <v>160</v>
      </c>
      <c r="AT1915" s="14" t="s">
        <v>216</v>
      </c>
      <c r="AU1915" s="13">
        <v>0</v>
      </c>
      <c r="AV1915" s="16">
        <v>0</v>
      </c>
      <c r="AW1915" s="16">
        <v>0</v>
      </c>
      <c r="AX1915" s="14" t="s">
        <v>162</v>
      </c>
      <c r="AY1915" s="13">
        <v>0</v>
      </c>
      <c r="AZ1915" s="15">
        <v>0</v>
      </c>
      <c r="BA1915" s="15">
        <v>1</v>
      </c>
      <c r="BB1915" s="36" t="s">
        <v>2428</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67000274</v>
      </c>
      <c r="D1916" s="14" t="s">
        <v>2429</v>
      </c>
      <c r="E1916" s="13">
        <v>1</v>
      </c>
      <c r="F1916" s="13">
        <v>90002001</v>
      </c>
      <c r="G1916" s="13">
        <v>0</v>
      </c>
      <c r="H1916" s="15">
        <v>0</v>
      </c>
      <c r="I1916" s="16">
        <v>1</v>
      </c>
      <c r="J1916" s="16">
        <v>0</v>
      </c>
      <c r="K1916" s="16">
        <v>0</v>
      </c>
      <c r="L1916" s="13">
        <v>0</v>
      </c>
      <c r="M1916" s="13">
        <v>0</v>
      </c>
      <c r="N1916" s="13">
        <v>1</v>
      </c>
      <c r="O1916" s="13">
        <v>1</v>
      </c>
      <c r="P1916" s="13">
        <v>0.1</v>
      </c>
      <c r="Q1916" s="13">
        <v>0</v>
      </c>
      <c r="R1916" s="8">
        <v>0</v>
      </c>
      <c r="S1916" s="13">
        <v>0</v>
      </c>
      <c r="T1916" s="13">
        <v>1</v>
      </c>
      <c r="U1916" s="13">
        <v>2</v>
      </c>
      <c r="V1916" s="13">
        <v>0</v>
      </c>
      <c r="W1916" s="13">
        <v>1</v>
      </c>
      <c r="X1916" s="13">
        <v>0</v>
      </c>
      <c r="Y1916" s="13">
        <v>0</v>
      </c>
      <c r="Z1916" s="13">
        <v>0</v>
      </c>
      <c r="AA1916" s="13">
        <v>0</v>
      </c>
      <c r="AB1916" s="13">
        <v>0</v>
      </c>
      <c r="AC1916" s="13">
        <v>0</v>
      </c>
      <c r="AD1916" s="13">
        <v>10</v>
      </c>
      <c r="AE1916" s="13">
        <v>2</v>
      </c>
      <c r="AF1916" s="13" t="s">
        <v>169</v>
      </c>
      <c r="AG1916" s="8">
        <v>0</v>
      </c>
      <c r="AH1916" s="8">
        <v>0</v>
      </c>
      <c r="AI1916" s="8">
        <v>0</v>
      </c>
      <c r="AJ1916" s="8">
        <v>1.5</v>
      </c>
      <c r="AK1916" s="13">
        <v>0</v>
      </c>
      <c r="AL1916" s="13">
        <v>0</v>
      </c>
      <c r="AM1916" s="13">
        <v>0</v>
      </c>
      <c r="AN1916" s="13">
        <v>1</v>
      </c>
      <c r="AO1916" s="13">
        <v>3000</v>
      </c>
      <c r="AP1916" s="13">
        <v>0.5</v>
      </c>
      <c r="AQ1916" s="13">
        <v>0</v>
      </c>
      <c r="AR1916" s="8">
        <v>0</v>
      </c>
      <c r="AS1916" s="13" t="s">
        <v>864</v>
      </c>
      <c r="AT1916" s="14" t="s">
        <v>216</v>
      </c>
      <c r="AU1916" s="13">
        <v>0</v>
      </c>
      <c r="AV1916" s="16">
        <v>10000007</v>
      </c>
      <c r="AW1916" s="16">
        <v>23000070</v>
      </c>
      <c r="AX1916" s="14" t="s">
        <v>162</v>
      </c>
      <c r="AY1916" s="13">
        <v>0</v>
      </c>
      <c r="AZ1916" s="15">
        <v>0</v>
      </c>
      <c r="BA1916" s="15">
        <v>1</v>
      </c>
      <c r="BB1916" s="36" t="s">
        <v>2430</v>
      </c>
      <c r="BC1916" s="13">
        <v>0</v>
      </c>
      <c r="BD1916" s="13">
        <v>0</v>
      </c>
      <c r="BE1916" s="13">
        <v>0</v>
      </c>
      <c r="BF1916" s="13">
        <v>0</v>
      </c>
      <c r="BG1916" s="13">
        <v>0</v>
      </c>
      <c r="BH1916" s="13">
        <v>0</v>
      </c>
      <c r="BI1916" s="13">
        <v>0</v>
      </c>
      <c r="BJ1916" s="8">
        <v>0</v>
      </c>
      <c r="BK1916" s="8">
        <v>0</v>
      </c>
      <c r="BL1916" s="8">
        <v>0</v>
      </c>
      <c r="BM1916" s="8">
        <v>0</v>
      </c>
      <c r="BN1916" s="8">
        <v>0</v>
      </c>
      <c r="BO1916" s="8">
        <v>0</v>
      </c>
      <c r="BP1916" s="8">
        <v>0</v>
      </c>
      <c r="BQ1916" s="43">
        <v>0</v>
      </c>
    </row>
    <row r="1917" spans="3:69" ht="20.100000000000001" customHeight="1">
      <c r="C1917" s="16">
        <v>67000275</v>
      </c>
      <c r="D1917" s="54" t="s">
        <v>2431</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20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2432</v>
      </c>
      <c r="AT1917" s="54" t="s">
        <v>216</v>
      </c>
      <c r="AU1917" s="13">
        <v>0</v>
      </c>
      <c r="AV1917" s="60">
        <v>10000007</v>
      </c>
      <c r="AW1917" s="16">
        <v>23000050</v>
      </c>
      <c r="AX1917" s="54" t="s">
        <v>162</v>
      </c>
      <c r="AY1917" s="55">
        <v>0</v>
      </c>
      <c r="AZ1917" s="61">
        <v>0</v>
      </c>
      <c r="BA1917" s="15">
        <v>1</v>
      </c>
      <c r="BB1917" s="78" t="s">
        <v>2433</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67000276</v>
      </c>
      <c r="D1918" s="54" t="s">
        <v>2434</v>
      </c>
      <c r="E1918" s="13">
        <v>1</v>
      </c>
      <c r="F1918" s="13">
        <v>90002001</v>
      </c>
      <c r="G1918" s="55">
        <v>0</v>
      </c>
      <c r="H1918" s="15">
        <v>0</v>
      </c>
      <c r="I1918" s="16">
        <v>1</v>
      </c>
      <c r="J1918" s="16">
        <v>0</v>
      </c>
      <c r="K1918" s="16">
        <v>0</v>
      </c>
      <c r="L1918" s="55">
        <v>0</v>
      </c>
      <c r="M1918" s="55">
        <v>0</v>
      </c>
      <c r="N1918" s="55">
        <v>1</v>
      </c>
      <c r="O1918" s="55">
        <v>2</v>
      </c>
      <c r="P1918" s="55">
        <v>1</v>
      </c>
      <c r="Q1918" s="55">
        <v>0</v>
      </c>
      <c r="R1918" s="8">
        <v>0</v>
      </c>
      <c r="S1918" s="55">
        <v>0</v>
      </c>
      <c r="T1918" s="13">
        <v>1</v>
      </c>
      <c r="U1918" s="55">
        <v>2</v>
      </c>
      <c r="V1918" s="55">
        <v>0</v>
      </c>
      <c r="W1918" s="55">
        <v>0</v>
      </c>
      <c r="X1918" s="55">
        <v>0</v>
      </c>
      <c r="Y1918" s="55">
        <v>0</v>
      </c>
      <c r="Z1918" s="55">
        <v>0</v>
      </c>
      <c r="AA1918" s="55">
        <v>0</v>
      </c>
      <c r="AB1918" s="55">
        <v>0</v>
      </c>
      <c r="AC1918" s="55">
        <v>0</v>
      </c>
      <c r="AD1918" s="55">
        <v>30</v>
      </c>
      <c r="AE1918" s="55">
        <v>2</v>
      </c>
      <c r="AF1918" s="55" t="s">
        <v>169</v>
      </c>
      <c r="AG1918" s="8">
        <v>0</v>
      </c>
      <c r="AH1918" s="8">
        <v>0</v>
      </c>
      <c r="AI1918" s="8">
        <v>0</v>
      </c>
      <c r="AJ1918" s="63">
        <v>1.5</v>
      </c>
      <c r="AK1918" s="55">
        <v>0</v>
      </c>
      <c r="AL1918" s="55">
        <v>0</v>
      </c>
      <c r="AM1918" s="55">
        <v>0</v>
      </c>
      <c r="AN1918" s="55">
        <v>1</v>
      </c>
      <c r="AO1918" s="55">
        <v>3000</v>
      </c>
      <c r="AP1918" s="55">
        <v>0.5</v>
      </c>
      <c r="AQ1918" s="55">
        <v>0</v>
      </c>
      <c r="AR1918" s="8">
        <v>0</v>
      </c>
      <c r="AS1918" s="55" t="s">
        <v>2435</v>
      </c>
      <c r="AT1918" s="54" t="s">
        <v>216</v>
      </c>
      <c r="AU1918" s="13">
        <v>0</v>
      </c>
      <c r="AV1918" s="60">
        <v>10000007</v>
      </c>
      <c r="AW1918" s="16">
        <v>23000060</v>
      </c>
      <c r="AX1918" s="54" t="s">
        <v>162</v>
      </c>
      <c r="AY1918" s="55">
        <v>0</v>
      </c>
      <c r="AZ1918" s="61">
        <v>0</v>
      </c>
      <c r="BA1918" s="61">
        <v>0</v>
      </c>
      <c r="BB1918" s="78" t="s">
        <v>2436</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67000277</v>
      </c>
      <c r="D1919" s="54" t="s">
        <v>405</v>
      </c>
      <c r="E1919" s="13">
        <v>1</v>
      </c>
      <c r="F1919" s="13">
        <v>90002001</v>
      </c>
      <c r="G1919" s="55">
        <v>0</v>
      </c>
      <c r="H1919" s="15">
        <v>0</v>
      </c>
      <c r="I1919" s="16">
        <v>1</v>
      </c>
      <c r="J1919" s="16">
        <v>0</v>
      </c>
      <c r="K1919" s="16">
        <v>0</v>
      </c>
      <c r="L1919" s="55">
        <v>0</v>
      </c>
      <c r="M1919" s="55">
        <v>0</v>
      </c>
      <c r="N1919" s="55">
        <v>1</v>
      </c>
      <c r="O1919" s="55">
        <v>0</v>
      </c>
      <c r="P1919" s="55">
        <v>0</v>
      </c>
      <c r="Q1919" s="55">
        <v>0</v>
      </c>
      <c r="R1919" s="8">
        <v>0</v>
      </c>
      <c r="S1919" s="55">
        <v>0</v>
      </c>
      <c r="T1919" s="13">
        <v>1</v>
      </c>
      <c r="U1919" s="55">
        <v>2</v>
      </c>
      <c r="V1919" s="55">
        <v>0</v>
      </c>
      <c r="W1919" s="55">
        <v>1</v>
      </c>
      <c r="X1919" s="55">
        <v>0</v>
      </c>
      <c r="Y1919" s="55">
        <v>0</v>
      </c>
      <c r="Z1919" s="55">
        <v>0</v>
      </c>
      <c r="AA1919" s="55">
        <v>0</v>
      </c>
      <c r="AB1919" s="55">
        <v>0</v>
      </c>
      <c r="AC1919" s="55">
        <v>0</v>
      </c>
      <c r="AD1919" s="55">
        <v>30</v>
      </c>
      <c r="AE1919" s="55">
        <v>2</v>
      </c>
      <c r="AF1919" s="55" t="s">
        <v>406</v>
      </c>
      <c r="AG1919" s="8">
        <v>0</v>
      </c>
      <c r="AH1919" s="8">
        <v>2</v>
      </c>
      <c r="AI1919" s="8">
        <v>0</v>
      </c>
      <c r="AJ1919" s="63">
        <v>0</v>
      </c>
      <c r="AK1919" s="55">
        <v>0</v>
      </c>
      <c r="AL1919" s="55">
        <v>0</v>
      </c>
      <c r="AM1919" s="55">
        <v>0</v>
      </c>
      <c r="AN1919" s="55">
        <v>5</v>
      </c>
      <c r="AO1919" s="55">
        <v>5000</v>
      </c>
      <c r="AP1919" s="55">
        <v>0</v>
      </c>
      <c r="AQ1919" s="55">
        <v>0</v>
      </c>
      <c r="AR1919" s="8">
        <v>0</v>
      </c>
      <c r="AS1919" s="55">
        <v>0</v>
      </c>
      <c r="AT1919" s="54" t="s">
        <v>216</v>
      </c>
      <c r="AU1919" s="13">
        <v>0</v>
      </c>
      <c r="AV1919" s="60">
        <v>0</v>
      </c>
      <c r="AW1919" s="16">
        <v>21000010</v>
      </c>
      <c r="AX1919" s="54" t="s">
        <v>407</v>
      </c>
      <c r="AY1919" s="55" t="s">
        <v>2437</v>
      </c>
      <c r="AZ1919" s="61">
        <v>0</v>
      </c>
      <c r="BA1919" s="61">
        <v>0</v>
      </c>
      <c r="BB1919" s="78" t="s">
        <v>2436</v>
      </c>
      <c r="BC1919" s="55">
        <v>0</v>
      </c>
      <c r="BD1919" s="13">
        <v>0</v>
      </c>
      <c r="BE1919" s="55">
        <v>0</v>
      </c>
      <c r="BF1919" s="55">
        <v>0</v>
      </c>
      <c r="BG1919" s="55">
        <v>0</v>
      </c>
      <c r="BH1919" s="55">
        <v>0</v>
      </c>
      <c r="BI1919" s="13">
        <v>0</v>
      </c>
      <c r="BJ1919" s="8">
        <v>0</v>
      </c>
      <c r="BK1919" s="8">
        <v>0</v>
      </c>
      <c r="BL1919" s="8">
        <v>0</v>
      </c>
      <c r="BM1919" s="8">
        <v>0</v>
      </c>
      <c r="BN1919" s="8">
        <v>0</v>
      </c>
      <c r="BO1919" s="8">
        <v>0</v>
      </c>
      <c r="BP1919" s="8">
        <v>0</v>
      </c>
      <c r="BQ1919" s="43">
        <v>0</v>
      </c>
    </row>
    <row r="1920" spans="3:69" ht="20.100000000000001" customHeight="1">
      <c r="C1920" s="16">
        <v>67000278</v>
      </c>
      <c r="D1920" s="17" t="s">
        <v>2438</v>
      </c>
      <c r="E1920" s="13">
        <v>1</v>
      </c>
      <c r="F1920" s="16">
        <v>63001001</v>
      </c>
      <c r="G1920" s="16">
        <v>0</v>
      </c>
      <c r="H1920" s="15">
        <v>0</v>
      </c>
      <c r="I1920" s="16">
        <v>1</v>
      </c>
      <c r="J1920" s="16">
        <v>0</v>
      </c>
      <c r="K1920" s="13">
        <v>0</v>
      </c>
      <c r="L1920" s="16">
        <v>0</v>
      </c>
      <c r="M1920" s="16">
        <v>0</v>
      </c>
      <c r="N1920" s="16">
        <v>1</v>
      </c>
      <c r="O1920" s="16">
        <v>0</v>
      </c>
      <c r="P1920" s="16">
        <v>1</v>
      </c>
      <c r="Q1920" s="16">
        <v>0</v>
      </c>
      <c r="R1920" s="8">
        <v>0</v>
      </c>
      <c r="S1920" s="15">
        <v>0</v>
      </c>
      <c r="T1920" s="13">
        <v>1</v>
      </c>
      <c r="U1920" s="16">
        <v>2</v>
      </c>
      <c r="V1920" s="16">
        <v>0</v>
      </c>
      <c r="W1920" s="16">
        <v>0</v>
      </c>
      <c r="X1920" s="16">
        <v>0</v>
      </c>
      <c r="Y1920" s="16">
        <v>0</v>
      </c>
      <c r="Z1920" s="16">
        <v>0</v>
      </c>
      <c r="AA1920" s="16">
        <v>0</v>
      </c>
      <c r="AB1920" s="16">
        <v>1</v>
      </c>
      <c r="AC1920" s="16">
        <v>0</v>
      </c>
      <c r="AD1920" s="16">
        <v>60</v>
      </c>
      <c r="AE1920" s="16">
        <v>2</v>
      </c>
      <c r="AF1920" s="16" t="s">
        <v>2439</v>
      </c>
      <c r="AG1920" s="8">
        <v>0</v>
      </c>
      <c r="AH1920" s="8">
        <v>0</v>
      </c>
      <c r="AI1920" s="8">
        <v>0</v>
      </c>
      <c r="AJ1920" s="8">
        <v>0</v>
      </c>
      <c r="AK1920" s="16">
        <v>0</v>
      </c>
      <c r="AL1920" s="16">
        <v>0</v>
      </c>
      <c r="AM1920" s="16">
        <v>0</v>
      </c>
      <c r="AN1920" s="16">
        <v>1</v>
      </c>
      <c r="AO1920" s="16">
        <v>1800000</v>
      </c>
      <c r="AP1920" s="16">
        <v>0</v>
      </c>
      <c r="AQ1920" s="16">
        <v>0</v>
      </c>
      <c r="AR1920" s="8">
        <v>0</v>
      </c>
      <c r="AS1920" s="16">
        <v>90106002</v>
      </c>
      <c r="AT1920" s="17" t="s">
        <v>160</v>
      </c>
      <c r="AU1920" s="16">
        <v>0</v>
      </c>
      <c r="AV1920" s="16">
        <v>0</v>
      </c>
      <c r="AW1920" s="16">
        <v>0</v>
      </c>
      <c r="AX1920" s="17" t="s">
        <v>1291</v>
      </c>
      <c r="AY1920" s="17">
        <v>0</v>
      </c>
      <c r="AZ1920" s="15">
        <v>0</v>
      </c>
      <c r="BA1920" s="15">
        <v>0</v>
      </c>
      <c r="BB1920" s="165" t="s">
        <v>2440</v>
      </c>
      <c r="BC1920" s="16">
        <v>0</v>
      </c>
      <c r="BD1920" s="13">
        <v>0</v>
      </c>
      <c r="BE1920" s="16">
        <v>0</v>
      </c>
      <c r="BF1920" s="16">
        <v>0</v>
      </c>
      <c r="BG1920" s="16">
        <v>0</v>
      </c>
      <c r="BH1920" s="16">
        <v>0</v>
      </c>
      <c r="BI1920" s="11">
        <v>0</v>
      </c>
      <c r="BJ1920" s="8">
        <v>0</v>
      </c>
      <c r="BK1920" s="8">
        <v>0</v>
      </c>
      <c r="BL1920" s="8">
        <v>0</v>
      </c>
      <c r="BM1920" s="8">
        <v>0</v>
      </c>
      <c r="BN1920" s="8">
        <v>0</v>
      </c>
      <c r="BO1920" s="8">
        <v>0</v>
      </c>
      <c r="BP1920" s="8">
        <v>0</v>
      </c>
      <c r="BQ1920" s="43">
        <v>0</v>
      </c>
    </row>
    <row r="1921" spans="3:69" ht="19.5" customHeight="1">
      <c r="C1921" s="16">
        <v>67000279</v>
      </c>
      <c r="D1921" s="14" t="s">
        <v>2441</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13">
        <v>10</v>
      </c>
      <c r="AG1921" s="8">
        <v>0</v>
      </c>
      <c r="AH1921" s="8">
        <v>0</v>
      </c>
      <c r="AI1921" s="8">
        <v>0</v>
      </c>
      <c r="AJ1921" s="8">
        <v>0</v>
      </c>
      <c r="AK1921" s="13">
        <v>0</v>
      </c>
      <c r="AL1921" s="13">
        <v>0</v>
      </c>
      <c r="AM1921" s="13">
        <v>0</v>
      </c>
      <c r="AN1921" s="13">
        <v>0.5</v>
      </c>
      <c r="AO1921" s="13">
        <v>3000</v>
      </c>
      <c r="AP1921" s="13">
        <v>0.2</v>
      </c>
      <c r="AQ1921" s="13">
        <v>0</v>
      </c>
      <c r="AR1921" s="8">
        <v>0</v>
      </c>
      <c r="AS1921" s="13" t="s">
        <v>160</v>
      </c>
      <c r="AT1921" s="14" t="s">
        <v>400</v>
      </c>
      <c r="AU1921" s="13" t="s">
        <v>351</v>
      </c>
      <c r="AV1921" s="16">
        <v>10000007</v>
      </c>
      <c r="AW1921" s="16">
        <v>21000020</v>
      </c>
      <c r="AX1921" s="14" t="s">
        <v>888</v>
      </c>
      <c r="AY1921" s="13">
        <v>0</v>
      </c>
      <c r="AZ1921" s="15">
        <v>0</v>
      </c>
      <c r="BA1921" s="15">
        <v>0</v>
      </c>
      <c r="BB1921" s="165" t="s">
        <v>2442</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67000280</v>
      </c>
      <c r="D1922" s="14" t="s">
        <v>2443</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2</v>
      </c>
      <c r="AH1922" s="8">
        <v>1</v>
      </c>
      <c r="AI1922" s="8">
        <v>0</v>
      </c>
      <c r="AJ1922" s="8">
        <v>8</v>
      </c>
      <c r="AK1922" s="13">
        <v>0</v>
      </c>
      <c r="AL1922" s="13">
        <v>0</v>
      </c>
      <c r="AM1922" s="13">
        <v>0</v>
      </c>
      <c r="AN1922" s="13">
        <v>0.5</v>
      </c>
      <c r="AO1922" s="13">
        <v>10000</v>
      </c>
      <c r="AP1922" s="13">
        <v>0.2</v>
      </c>
      <c r="AQ1922" s="13">
        <v>0</v>
      </c>
      <c r="AR1922" s="8">
        <v>0</v>
      </c>
      <c r="AS1922" s="13" t="s">
        <v>160</v>
      </c>
      <c r="AT1922" s="14" t="s">
        <v>400</v>
      </c>
      <c r="AU1922" s="13" t="s">
        <v>351</v>
      </c>
      <c r="AV1922" s="16">
        <v>10000007</v>
      </c>
      <c r="AW1922" s="16">
        <v>21102020</v>
      </c>
      <c r="AX1922" s="14" t="s">
        <v>888</v>
      </c>
      <c r="AY1922" s="13">
        <v>0</v>
      </c>
      <c r="AZ1922" s="15">
        <v>0</v>
      </c>
      <c r="BA1922" s="15">
        <v>0</v>
      </c>
      <c r="BB1922" s="165" t="s">
        <v>2444</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20.100000000000001" customHeight="1">
      <c r="C1923" s="16">
        <v>67000281</v>
      </c>
      <c r="D1923" s="14" t="s">
        <v>2445</v>
      </c>
      <c r="E1923" s="13">
        <v>1</v>
      </c>
      <c r="F1923" s="13">
        <v>62011201</v>
      </c>
      <c r="G1923" s="13">
        <v>0</v>
      </c>
      <c r="H1923" s="15">
        <v>0</v>
      </c>
      <c r="I1923" s="13">
        <v>5</v>
      </c>
      <c r="J1923" s="13">
        <v>3</v>
      </c>
      <c r="K1923" s="13">
        <v>0</v>
      </c>
      <c r="L1923" s="13">
        <v>0</v>
      </c>
      <c r="M1923" s="13">
        <v>0</v>
      </c>
      <c r="N1923" s="13">
        <v>1</v>
      </c>
      <c r="O1923" s="13">
        <v>0</v>
      </c>
      <c r="P1923" s="13">
        <v>0</v>
      </c>
      <c r="Q1923" s="13">
        <v>0</v>
      </c>
      <c r="R1923" s="8">
        <v>0</v>
      </c>
      <c r="S1923" s="13">
        <v>0</v>
      </c>
      <c r="T1923" s="13">
        <v>1</v>
      </c>
      <c r="U1923" s="13">
        <v>2</v>
      </c>
      <c r="V1923" s="13">
        <v>0</v>
      </c>
      <c r="W1923" s="13">
        <v>1.5</v>
      </c>
      <c r="X1923" s="13">
        <v>10</v>
      </c>
      <c r="Y1923" s="13">
        <v>1</v>
      </c>
      <c r="Z1923" s="13">
        <v>0</v>
      </c>
      <c r="AA1923" s="13">
        <v>0</v>
      </c>
      <c r="AB1923" s="13">
        <v>0</v>
      </c>
      <c r="AC1923" s="13">
        <v>0</v>
      </c>
      <c r="AD1923" s="13">
        <v>5</v>
      </c>
      <c r="AE1923" s="13">
        <v>1</v>
      </c>
      <c r="AF1923" s="55">
        <v>3</v>
      </c>
      <c r="AG1923" s="8">
        <v>0</v>
      </c>
      <c r="AH1923" s="8">
        <v>2</v>
      </c>
      <c r="AI1923" s="8">
        <v>0</v>
      </c>
      <c r="AJ1923" s="8">
        <v>3</v>
      </c>
      <c r="AK1923" s="13">
        <v>0</v>
      </c>
      <c r="AL1923" s="13">
        <v>0</v>
      </c>
      <c r="AM1923" s="13">
        <v>0</v>
      </c>
      <c r="AN1923" s="13">
        <v>0.5</v>
      </c>
      <c r="AO1923" s="13">
        <v>10000</v>
      </c>
      <c r="AP1923" s="13">
        <v>0.2</v>
      </c>
      <c r="AQ1923" s="13">
        <v>3</v>
      </c>
      <c r="AR1923" s="8">
        <v>0</v>
      </c>
      <c r="AS1923" s="13" t="s">
        <v>160</v>
      </c>
      <c r="AT1923" s="14" t="s">
        <v>400</v>
      </c>
      <c r="AU1923" s="13" t="s">
        <v>351</v>
      </c>
      <c r="AV1923" s="16">
        <v>10000007</v>
      </c>
      <c r="AW1923" s="16">
        <v>21102020</v>
      </c>
      <c r="AX1923" s="14" t="s">
        <v>895</v>
      </c>
      <c r="AY1923" s="13">
        <v>0</v>
      </c>
      <c r="AZ1923" s="15">
        <v>0</v>
      </c>
      <c r="BA1923" s="15">
        <v>0</v>
      </c>
      <c r="BB1923" s="165" t="s">
        <v>2446</v>
      </c>
      <c r="BC1923" s="13">
        <v>0</v>
      </c>
      <c r="BD1923" s="13">
        <v>0</v>
      </c>
      <c r="BE1923" s="13">
        <v>0</v>
      </c>
      <c r="BF1923" s="13">
        <v>0</v>
      </c>
      <c r="BG1923" s="13">
        <v>0</v>
      </c>
      <c r="BH1923" s="13">
        <v>0</v>
      </c>
      <c r="BI1923" s="11">
        <v>0</v>
      </c>
      <c r="BJ1923" s="8">
        <v>0</v>
      </c>
      <c r="BK1923" s="8">
        <v>0</v>
      </c>
      <c r="BL1923" s="8">
        <v>0</v>
      </c>
      <c r="BM1923" s="8">
        <v>0</v>
      </c>
      <c r="BN1923" s="8">
        <v>0</v>
      </c>
      <c r="BO1923" s="8">
        <v>0</v>
      </c>
      <c r="BP1923" s="8">
        <v>0</v>
      </c>
      <c r="BQ1923" s="43">
        <v>0</v>
      </c>
    </row>
    <row r="1924" spans="3:69" ht="19.5" customHeight="1">
      <c r="C1924" s="16">
        <v>67000282</v>
      </c>
      <c r="D1924" s="14" t="s">
        <v>2447</v>
      </c>
      <c r="E1924" s="13">
        <v>1</v>
      </c>
      <c r="F1924" s="16">
        <v>61021201</v>
      </c>
      <c r="G1924" s="16">
        <v>0</v>
      </c>
      <c r="H1924" s="15">
        <v>0</v>
      </c>
      <c r="I1924" s="13">
        <f>I1918+5</f>
        <v>6</v>
      </c>
      <c r="J1924" s="13">
        <v>5</v>
      </c>
      <c r="K1924" s="13">
        <v>0</v>
      </c>
      <c r="L1924" s="16">
        <v>0</v>
      </c>
      <c r="M1924" s="16">
        <v>0</v>
      </c>
      <c r="N1924" s="16">
        <v>1</v>
      </c>
      <c r="O1924" s="16">
        <v>0</v>
      </c>
      <c r="P1924" s="16">
        <v>0</v>
      </c>
      <c r="Q1924" s="16">
        <v>0</v>
      </c>
      <c r="R1924" s="8">
        <v>0</v>
      </c>
      <c r="S1924" s="15">
        <v>0</v>
      </c>
      <c r="T1924" s="13">
        <v>1</v>
      </c>
      <c r="U1924" s="16">
        <v>2</v>
      </c>
      <c r="V1924" s="16">
        <v>0</v>
      </c>
      <c r="W1924" s="13">
        <v>3.5</v>
      </c>
      <c r="X1924" s="13">
        <v>500</v>
      </c>
      <c r="Y1924" s="16">
        <v>1</v>
      </c>
      <c r="Z1924" s="16">
        <v>0</v>
      </c>
      <c r="AA1924" s="16">
        <v>0</v>
      </c>
      <c r="AB1924" s="16">
        <v>0</v>
      </c>
      <c r="AC1924" s="16">
        <v>0</v>
      </c>
      <c r="AD1924" s="16">
        <v>7</v>
      </c>
      <c r="AE1924" s="16">
        <v>1</v>
      </c>
      <c r="AF1924" s="16">
        <v>3</v>
      </c>
      <c r="AG1924" s="8">
        <v>2</v>
      </c>
      <c r="AH1924" s="8">
        <v>1</v>
      </c>
      <c r="AI1924" s="8">
        <v>0</v>
      </c>
      <c r="AJ1924" s="8">
        <v>8</v>
      </c>
      <c r="AK1924" s="16">
        <v>0</v>
      </c>
      <c r="AL1924" s="16">
        <v>0.5</v>
      </c>
      <c r="AM1924" s="16">
        <v>0</v>
      </c>
      <c r="AN1924" s="16">
        <v>0.25</v>
      </c>
      <c r="AO1924" s="16">
        <v>9000</v>
      </c>
      <c r="AP1924" s="16">
        <v>0.5</v>
      </c>
      <c r="AQ1924" s="16">
        <v>0</v>
      </c>
      <c r="AR1924" s="8">
        <v>0</v>
      </c>
      <c r="AS1924" s="16">
        <v>0</v>
      </c>
      <c r="AT1924" s="17" t="s">
        <v>890</v>
      </c>
      <c r="AU1924" s="16" t="s">
        <v>662</v>
      </c>
      <c r="AV1924" s="16">
        <v>10003002</v>
      </c>
      <c r="AW1924" s="16">
        <v>21010020</v>
      </c>
      <c r="AX1924" s="17" t="s">
        <v>895</v>
      </c>
      <c r="AY1924" s="17">
        <v>0</v>
      </c>
      <c r="AZ1924" s="15">
        <v>0</v>
      </c>
      <c r="BA1924" s="15">
        <v>0</v>
      </c>
      <c r="BB1924" s="165" t="s">
        <v>2448</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67000283</v>
      </c>
      <c r="D1925" s="17" t="s">
        <v>2449</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2450</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1291</v>
      </c>
      <c r="AY1925" s="17">
        <v>0</v>
      </c>
      <c r="AZ1925" s="15">
        <v>0</v>
      </c>
      <c r="BA1925" s="15">
        <v>0</v>
      </c>
      <c r="BB1925" s="165" t="s">
        <v>2440</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0.100000000000001" customHeight="1">
      <c r="C1926" s="16">
        <v>67000284</v>
      </c>
      <c r="D1926" s="17" t="s">
        <v>2451</v>
      </c>
      <c r="E1926" s="13">
        <v>1</v>
      </c>
      <c r="F1926" s="16">
        <v>63001001</v>
      </c>
      <c r="G1926" s="16">
        <v>0</v>
      </c>
      <c r="H1926" s="15">
        <v>0</v>
      </c>
      <c r="I1926" s="16">
        <v>1</v>
      </c>
      <c r="J1926" s="16">
        <v>0</v>
      </c>
      <c r="K1926" s="13">
        <v>0</v>
      </c>
      <c r="L1926" s="16">
        <v>0</v>
      </c>
      <c r="M1926" s="16">
        <v>0</v>
      </c>
      <c r="N1926" s="16">
        <v>1</v>
      </c>
      <c r="O1926" s="16">
        <v>0</v>
      </c>
      <c r="P1926" s="16">
        <v>1</v>
      </c>
      <c r="Q1926" s="16">
        <v>0</v>
      </c>
      <c r="R1926" s="8">
        <v>0</v>
      </c>
      <c r="S1926" s="15">
        <v>0</v>
      </c>
      <c r="T1926" s="13">
        <v>1</v>
      </c>
      <c r="U1926" s="16">
        <v>2</v>
      </c>
      <c r="V1926" s="16">
        <v>0</v>
      </c>
      <c r="W1926" s="16">
        <v>0</v>
      </c>
      <c r="X1926" s="16">
        <v>0</v>
      </c>
      <c r="Y1926" s="16">
        <v>0</v>
      </c>
      <c r="Z1926" s="16">
        <v>0</v>
      </c>
      <c r="AA1926" s="16">
        <v>0</v>
      </c>
      <c r="AB1926" s="16">
        <v>1</v>
      </c>
      <c r="AC1926" s="16">
        <v>0</v>
      </c>
      <c r="AD1926" s="16">
        <v>60</v>
      </c>
      <c r="AE1926" s="16">
        <v>2</v>
      </c>
      <c r="AF1926" s="16" t="s">
        <v>463</v>
      </c>
      <c r="AG1926" s="8">
        <v>0</v>
      </c>
      <c r="AH1926" s="8">
        <v>0</v>
      </c>
      <c r="AI1926" s="8">
        <v>0</v>
      </c>
      <c r="AJ1926" s="8">
        <v>0</v>
      </c>
      <c r="AK1926" s="16">
        <v>0</v>
      </c>
      <c r="AL1926" s="16">
        <v>0</v>
      </c>
      <c r="AM1926" s="16">
        <v>0</v>
      </c>
      <c r="AN1926" s="16">
        <v>1</v>
      </c>
      <c r="AO1926" s="16">
        <v>1800000</v>
      </c>
      <c r="AP1926" s="16">
        <v>0</v>
      </c>
      <c r="AQ1926" s="16">
        <v>0</v>
      </c>
      <c r="AR1926" s="8">
        <v>0</v>
      </c>
      <c r="AS1926" s="16">
        <v>99002002</v>
      </c>
      <c r="AT1926" s="17" t="s">
        <v>160</v>
      </c>
      <c r="AU1926" s="16">
        <v>0</v>
      </c>
      <c r="AV1926" s="16">
        <v>0</v>
      </c>
      <c r="AW1926" s="16">
        <v>0</v>
      </c>
      <c r="AX1926" s="17" t="s">
        <v>1291</v>
      </c>
      <c r="AY1926" s="17">
        <v>0</v>
      </c>
      <c r="AZ1926" s="15">
        <v>0</v>
      </c>
      <c r="BA1926" s="15">
        <v>0</v>
      </c>
      <c r="BB1926" s="165" t="s">
        <v>2440</v>
      </c>
      <c r="BC1926" s="16">
        <v>0</v>
      </c>
      <c r="BD1926" s="13">
        <v>0</v>
      </c>
      <c r="BE1926" s="16">
        <v>0</v>
      </c>
      <c r="BF1926" s="16">
        <v>0</v>
      </c>
      <c r="BG1926" s="16">
        <v>0</v>
      </c>
      <c r="BH1926" s="16">
        <v>0</v>
      </c>
      <c r="BI1926" s="11">
        <v>0</v>
      </c>
      <c r="BJ1926" s="8">
        <v>0</v>
      </c>
      <c r="BK1926" s="8">
        <v>0</v>
      </c>
      <c r="BL1926" s="8">
        <v>0</v>
      </c>
      <c r="BM1926" s="8">
        <v>0</v>
      </c>
      <c r="BN1926" s="8">
        <v>0</v>
      </c>
      <c r="BO1926" s="8">
        <v>0</v>
      </c>
      <c r="BP1926" s="8">
        <v>0</v>
      </c>
      <c r="BQ1926" s="43">
        <v>0</v>
      </c>
    </row>
    <row r="1927" spans="3:69" ht="21.75" customHeight="1">
      <c r="C1927" s="16">
        <v>90010301</v>
      </c>
      <c r="D1927" s="14" t="s">
        <v>349</v>
      </c>
      <c r="E1927" s="16">
        <v>1</v>
      </c>
      <c r="F1927" s="13">
        <v>60010100</v>
      </c>
      <c r="G1927" s="16">
        <v>0</v>
      </c>
      <c r="H1927" s="15">
        <v>0</v>
      </c>
      <c r="I1927" s="16">
        <v>1</v>
      </c>
      <c r="J1927" s="16">
        <v>0</v>
      </c>
      <c r="K1927" s="16">
        <v>0</v>
      </c>
      <c r="L1927" s="13">
        <v>0</v>
      </c>
      <c r="M1927" s="13">
        <v>0</v>
      </c>
      <c r="N1927" s="13">
        <v>2</v>
      </c>
      <c r="O1927" s="13">
        <v>3</v>
      </c>
      <c r="P1927" s="13">
        <v>1</v>
      </c>
      <c r="Q1927" s="13">
        <v>0</v>
      </c>
      <c r="R1927" s="8">
        <v>0</v>
      </c>
      <c r="S1927" s="13">
        <v>0</v>
      </c>
      <c r="T1927" s="13">
        <v>1</v>
      </c>
      <c r="U1927" s="13">
        <v>2</v>
      </c>
      <c r="V1927" s="13">
        <v>0</v>
      </c>
      <c r="W1927" s="13">
        <v>3</v>
      </c>
      <c r="X1927" s="13">
        <v>0</v>
      </c>
      <c r="Y1927" s="13">
        <v>1</v>
      </c>
      <c r="Z1927" s="13">
        <v>0</v>
      </c>
      <c r="AA1927" s="13">
        <v>0</v>
      </c>
      <c r="AB1927" s="13">
        <v>0</v>
      </c>
      <c r="AC1927" s="13">
        <v>0</v>
      </c>
      <c r="AD1927" s="13">
        <v>9</v>
      </c>
      <c r="AE1927" s="13">
        <v>1</v>
      </c>
      <c r="AF1927" s="13">
        <v>4</v>
      </c>
      <c r="AG1927" s="8">
        <v>0</v>
      </c>
      <c r="AH1927" s="8">
        <v>1</v>
      </c>
      <c r="AI1927" s="8">
        <v>0</v>
      </c>
      <c r="AJ1927" s="8">
        <v>2</v>
      </c>
      <c r="AK1927" s="13">
        <v>0</v>
      </c>
      <c r="AL1927" s="13">
        <v>0</v>
      </c>
      <c r="AM1927" s="13">
        <v>0</v>
      </c>
      <c r="AN1927" s="13">
        <v>3</v>
      </c>
      <c r="AO1927" s="13">
        <v>5000</v>
      </c>
      <c r="AP1927" s="13">
        <v>1.1000000000000001</v>
      </c>
      <c r="AQ1927" s="13">
        <v>0</v>
      </c>
      <c r="AR1927" s="8">
        <v>0</v>
      </c>
      <c r="AS1927" s="13">
        <v>90000002</v>
      </c>
      <c r="AT1927" s="14" t="s">
        <v>216</v>
      </c>
      <c r="AU1927" s="13" t="s">
        <v>351</v>
      </c>
      <c r="AV1927" s="16">
        <v>10000007</v>
      </c>
      <c r="AW1927" s="16">
        <v>90010301</v>
      </c>
      <c r="AX1927" s="14" t="s">
        <v>162</v>
      </c>
      <c r="AY1927" s="13" t="s">
        <v>2026</v>
      </c>
      <c r="AZ1927" s="15">
        <v>0</v>
      </c>
      <c r="BA1927" s="15">
        <v>0</v>
      </c>
      <c r="BB1927" s="36" t="s">
        <v>353</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90010302</v>
      </c>
      <c r="D1928" s="14" t="s">
        <v>357</v>
      </c>
      <c r="E1928" s="16">
        <v>1</v>
      </c>
      <c r="F1928" s="13">
        <v>60010300</v>
      </c>
      <c r="G1928" s="16">
        <v>0</v>
      </c>
      <c r="H1928" s="15">
        <v>0</v>
      </c>
      <c r="I1928" s="16">
        <v>1</v>
      </c>
      <c r="J1928" s="16">
        <v>0</v>
      </c>
      <c r="K1928" s="16">
        <v>0</v>
      </c>
      <c r="L1928" s="13">
        <v>0</v>
      </c>
      <c r="M1928" s="13">
        <v>0</v>
      </c>
      <c r="N1928" s="13">
        <v>2</v>
      </c>
      <c r="O1928" s="13">
        <v>1</v>
      </c>
      <c r="P1928" s="13">
        <v>0.5</v>
      </c>
      <c r="Q1928" s="13">
        <v>0</v>
      </c>
      <c r="R1928" s="8">
        <v>0</v>
      </c>
      <c r="S1928" s="13">
        <v>0</v>
      </c>
      <c r="T1928" s="13">
        <v>1</v>
      </c>
      <c r="U1928" s="13">
        <v>2</v>
      </c>
      <c r="V1928" s="13">
        <v>0</v>
      </c>
      <c r="W1928" s="13">
        <v>3</v>
      </c>
      <c r="X1928" s="13">
        <v>0</v>
      </c>
      <c r="Y1928" s="13">
        <v>0</v>
      </c>
      <c r="Z1928" s="13">
        <v>0</v>
      </c>
      <c r="AA1928" s="13">
        <v>0</v>
      </c>
      <c r="AB1928" s="13">
        <v>0</v>
      </c>
      <c r="AC1928" s="13">
        <v>0</v>
      </c>
      <c r="AD1928" s="13">
        <v>12</v>
      </c>
      <c r="AE1928" s="13">
        <v>2</v>
      </c>
      <c r="AF1928" s="13" t="s">
        <v>169</v>
      </c>
      <c r="AG1928" s="8">
        <v>0</v>
      </c>
      <c r="AH1928" s="8">
        <v>2</v>
      </c>
      <c r="AI1928" s="8">
        <v>0</v>
      </c>
      <c r="AJ1928" s="8">
        <v>1.5</v>
      </c>
      <c r="AK1928" s="13">
        <v>0</v>
      </c>
      <c r="AL1928" s="13">
        <v>0</v>
      </c>
      <c r="AM1928" s="13">
        <v>0</v>
      </c>
      <c r="AN1928" s="13">
        <v>1.1000000000000001</v>
      </c>
      <c r="AO1928" s="13">
        <v>3000</v>
      </c>
      <c r="AP1928" s="13">
        <v>1.1000000000000001</v>
      </c>
      <c r="AQ1928" s="13">
        <v>0</v>
      </c>
      <c r="AR1928" s="8">
        <v>0</v>
      </c>
      <c r="AS1928" s="13" t="s">
        <v>160</v>
      </c>
      <c r="AT1928" s="17" t="s">
        <v>216</v>
      </c>
      <c r="AU1928" s="13" t="s">
        <v>358</v>
      </c>
      <c r="AV1928" s="16">
        <v>10001007</v>
      </c>
      <c r="AW1928" s="16">
        <v>70103001</v>
      </c>
      <c r="AX1928" s="14" t="s">
        <v>162</v>
      </c>
      <c r="AY1928" s="13">
        <v>0</v>
      </c>
      <c r="AZ1928" s="15">
        <v>0</v>
      </c>
      <c r="BA1928" s="15">
        <v>0</v>
      </c>
      <c r="BB1928" s="36" t="s">
        <v>359</v>
      </c>
      <c r="BC1928" s="13">
        <v>0</v>
      </c>
      <c r="BD1928" s="13">
        <v>0</v>
      </c>
      <c r="BE1928" s="13">
        <v>0</v>
      </c>
      <c r="BF1928" s="13">
        <v>0</v>
      </c>
      <c r="BG1928" s="13">
        <v>0</v>
      </c>
      <c r="BH1928" s="13">
        <v>0</v>
      </c>
      <c r="BI1928" s="11">
        <v>0</v>
      </c>
      <c r="BJ1928" s="8">
        <v>0</v>
      </c>
      <c r="BK1928" s="8">
        <v>0</v>
      </c>
      <c r="BL1928" s="8">
        <v>0</v>
      </c>
      <c r="BM1928" s="8">
        <v>0</v>
      </c>
      <c r="BN1928" s="8">
        <v>0</v>
      </c>
      <c r="BO1928" s="8">
        <v>0</v>
      </c>
      <c r="BP1928" s="8">
        <v>0</v>
      </c>
      <c r="BQ1928" s="43">
        <v>0</v>
      </c>
    </row>
    <row r="1929" spans="3:69" ht="20.100000000000001" customHeight="1">
      <c r="C1929" s="16">
        <v>90010303</v>
      </c>
      <c r="D1929" s="17" t="s">
        <v>354</v>
      </c>
      <c r="E1929" s="16">
        <v>1</v>
      </c>
      <c r="F1929" s="16">
        <v>60010500</v>
      </c>
      <c r="G1929" s="16">
        <v>0</v>
      </c>
      <c r="H1929" s="15">
        <v>0</v>
      </c>
      <c r="I1929" s="16">
        <v>1</v>
      </c>
      <c r="J1929" s="16">
        <v>0</v>
      </c>
      <c r="K1929" s="16">
        <v>0</v>
      </c>
      <c r="L1929" s="16">
        <v>0</v>
      </c>
      <c r="M1929" s="16">
        <v>0</v>
      </c>
      <c r="N1929" s="13">
        <v>2</v>
      </c>
      <c r="O1929" s="16">
        <v>2</v>
      </c>
      <c r="P1929" s="16">
        <v>0.6</v>
      </c>
      <c r="Q1929" s="16">
        <v>0</v>
      </c>
      <c r="R1929" s="8">
        <v>0</v>
      </c>
      <c r="S1929" s="15">
        <v>0</v>
      </c>
      <c r="T1929" s="13">
        <v>1</v>
      </c>
      <c r="U1929" s="16">
        <v>2</v>
      </c>
      <c r="V1929" s="16">
        <v>0</v>
      </c>
      <c r="W1929" s="16">
        <v>0</v>
      </c>
      <c r="X1929" s="16">
        <v>0</v>
      </c>
      <c r="Y1929" s="16">
        <v>0</v>
      </c>
      <c r="Z1929" s="16">
        <v>0</v>
      </c>
      <c r="AA1929" s="16">
        <v>0</v>
      </c>
      <c r="AB1929" s="16">
        <v>0</v>
      </c>
      <c r="AC1929" s="16">
        <v>0</v>
      </c>
      <c r="AD1929" s="16">
        <v>20</v>
      </c>
      <c r="AE1929" s="16">
        <v>0</v>
      </c>
      <c r="AF1929" s="16">
        <v>0</v>
      </c>
      <c r="AG1929" s="8">
        <v>0</v>
      </c>
      <c r="AH1929" s="8">
        <v>0</v>
      </c>
      <c r="AI1929" s="8">
        <v>0</v>
      </c>
      <c r="AJ1929" s="8">
        <v>0</v>
      </c>
      <c r="AK1929" s="16">
        <v>0</v>
      </c>
      <c r="AL1929" s="16">
        <v>0</v>
      </c>
      <c r="AM1929" s="16">
        <v>0</v>
      </c>
      <c r="AN1929" s="16">
        <v>0</v>
      </c>
      <c r="AO1929" s="16">
        <v>1000</v>
      </c>
      <c r="AP1929" s="16">
        <v>0</v>
      </c>
      <c r="AQ1929" s="16">
        <v>0</v>
      </c>
      <c r="AR1929" s="8">
        <v>90103001</v>
      </c>
      <c r="AS1929" s="16" t="s">
        <v>160</v>
      </c>
      <c r="AT1929" s="17" t="s">
        <v>160</v>
      </c>
      <c r="AU1929" s="16" t="s">
        <v>249</v>
      </c>
      <c r="AV1929" s="16">
        <v>0</v>
      </c>
      <c r="AW1929" s="16">
        <v>40000003</v>
      </c>
      <c r="AX1929" s="17" t="s">
        <v>162</v>
      </c>
      <c r="AY1929" s="17" t="s">
        <v>160</v>
      </c>
      <c r="AZ1929" s="15">
        <v>0</v>
      </c>
      <c r="BA1929" s="15">
        <v>0</v>
      </c>
      <c r="BB1929" s="73" t="s">
        <v>360</v>
      </c>
      <c r="BC1929" s="16">
        <v>0</v>
      </c>
      <c r="BD1929" s="13">
        <v>0</v>
      </c>
      <c r="BE1929" s="16">
        <v>0</v>
      </c>
      <c r="BF1929" s="16">
        <v>0</v>
      </c>
      <c r="BG1929" s="16">
        <v>0</v>
      </c>
      <c r="BH1929" s="16">
        <v>0</v>
      </c>
      <c r="BI1929" s="11">
        <v>0</v>
      </c>
      <c r="BJ1929" s="8">
        <v>0</v>
      </c>
      <c r="BK1929" s="8">
        <v>0</v>
      </c>
      <c r="BL1929" s="8">
        <v>0</v>
      </c>
      <c r="BM1929" s="8">
        <v>0</v>
      </c>
      <c r="BN1929" s="8">
        <v>0</v>
      </c>
      <c r="BO1929" s="8">
        <v>0</v>
      </c>
      <c r="BP1929" s="8">
        <v>0</v>
      </c>
      <c r="BQ1929" s="43">
        <v>0</v>
      </c>
    </row>
    <row r="1930" spans="3:69" ht="20.100000000000001" customHeight="1">
      <c r="C1930" s="16">
        <v>90010401</v>
      </c>
      <c r="D1930" s="11" t="s">
        <v>2452</v>
      </c>
      <c r="E1930" s="11">
        <v>1</v>
      </c>
      <c r="F1930" s="11">
        <v>0</v>
      </c>
      <c r="G1930" s="11">
        <v>0</v>
      </c>
      <c r="H1930" s="12">
        <v>0</v>
      </c>
      <c r="I1930" s="11">
        <v>1</v>
      </c>
      <c r="J1930" s="11">
        <v>0</v>
      </c>
      <c r="K1930" s="12">
        <v>0</v>
      </c>
      <c r="L1930" s="12">
        <v>0</v>
      </c>
      <c r="M1930" s="11">
        <v>0</v>
      </c>
      <c r="N1930" s="11">
        <v>2</v>
      </c>
      <c r="O1930" s="11">
        <v>1</v>
      </c>
      <c r="P1930" s="11">
        <v>0.1</v>
      </c>
      <c r="Q1930" s="11">
        <v>0</v>
      </c>
      <c r="R1930" s="8">
        <v>0</v>
      </c>
      <c r="S1930" s="11">
        <v>0</v>
      </c>
      <c r="T1930" s="13">
        <v>1</v>
      </c>
      <c r="U1930" s="11">
        <v>1</v>
      </c>
      <c r="V1930" s="12">
        <v>0</v>
      </c>
      <c r="W1930" s="11">
        <v>2.5</v>
      </c>
      <c r="X1930" s="11">
        <v>0</v>
      </c>
      <c r="Y1930" s="11">
        <v>1</v>
      </c>
      <c r="Z1930" s="11">
        <v>0</v>
      </c>
      <c r="AA1930" s="12">
        <v>0</v>
      </c>
      <c r="AB1930" s="11">
        <v>0</v>
      </c>
      <c r="AC1930" s="11">
        <v>0</v>
      </c>
      <c r="AD1930" s="11">
        <v>1</v>
      </c>
      <c r="AE1930" s="11">
        <v>0</v>
      </c>
      <c r="AF1930" s="11">
        <v>0</v>
      </c>
      <c r="AG1930" s="8">
        <v>0</v>
      </c>
      <c r="AH1930" s="8">
        <v>0</v>
      </c>
      <c r="AI1930" s="8">
        <v>0</v>
      </c>
      <c r="AJ1930" s="11">
        <v>0</v>
      </c>
      <c r="AK1930" s="29">
        <v>0</v>
      </c>
      <c r="AL1930" s="11">
        <v>0</v>
      </c>
      <c r="AM1930" s="11">
        <v>0</v>
      </c>
      <c r="AN1930" s="11">
        <v>0</v>
      </c>
      <c r="AO1930" s="11">
        <v>3000</v>
      </c>
      <c r="AP1930" s="11">
        <v>0</v>
      </c>
      <c r="AQ1930" s="11">
        <v>0</v>
      </c>
      <c r="AR1930" s="8">
        <v>0</v>
      </c>
      <c r="AS1930" s="11">
        <v>0</v>
      </c>
      <c r="AT1930" s="11">
        <v>0</v>
      </c>
      <c r="AU1930" s="12">
        <v>0</v>
      </c>
      <c r="AV1930" s="12">
        <v>0</v>
      </c>
      <c r="AW1930" s="12">
        <v>0</v>
      </c>
      <c r="AX1930" s="17" t="s">
        <v>162</v>
      </c>
      <c r="AY1930" s="3">
        <v>0</v>
      </c>
      <c r="AZ1930" s="72">
        <v>0</v>
      </c>
      <c r="BA1930" s="72">
        <v>0</v>
      </c>
      <c r="BB1930" s="35" t="s">
        <v>411</v>
      </c>
      <c r="BC1930" s="11">
        <v>0</v>
      </c>
      <c r="BD1930" s="11">
        <v>0</v>
      </c>
      <c r="BE1930" s="16">
        <v>0</v>
      </c>
      <c r="BF1930" s="11">
        <v>0</v>
      </c>
      <c r="BG1930" s="11">
        <v>0</v>
      </c>
      <c r="BH1930" s="29">
        <v>0</v>
      </c>
      <c r="BI1930" s="11">
        <v>0</v>
      </c>
      <c r="BJ1930" s="8">
        <v>0</v>
      </c>
      <c r="BK1930" s="8">
        <v>0</v>
      </c>
      <c r="BL1930" s="8">
        <v>0</v>
      </c>
      <c r="BM1930" s="8">
        <v>0</v>
      </c>
      <c r="BN1930" s="8">
        <v>0</v>
      </c>
      <c r="BO1930" s="8">
        <v>0</v>
      </c>
      <c r="BP1930" s="8">
        <v>0</v>
      </c>
      <c r="BQ1930" s="43">
        <v>0</v>
      </c>
    </row>
    <row r="1931" spans="3:69" ht="21.75" customHeight="1">
      <c r="C1931" s="16">
        <v>90010402</v>
      </c>
      <c r="D1931" s="14" t="s">
        <v>349</v>
      </c>
      <c r="E1931" s="16">
        <v>1</v>
      </c>
      <c r="F1931" s="13">
        <v>60010100</v>
      </c>
      <c r="G1931" s="16">
        <v>0</v>
      </c>
      <c r="H1931" s="15">
        <v>0</v>
      </c>
      <c r="I1931" s="16">
        <v>1</v>
      </c>
      <c r="J1931" s="16">
        <v>0</v>
      </c>
      <c r="K1931" s="16">
        <v>0</v>
      </c>
      <c r="L1931" s="13">
        <v>0</v>
      </c>
      <c r="M1931" s="13">
        <v>0</v>
      </c>
      <c r="N1931" s="13">
        <v>2</v>
      </c>
      <c r="O1931" s="13">
        <v>3</v>
      </c>
      <c r="P1931" s="13">
        <v>1</v>
      </c>
      <c r="Q1931" s="13">
        <v>0</v>
      </c>
      <c r="R1931" s="8">
        <v>0</v>
      </c>
      <c r="S1931" s="13">
        <v>0</v>
      </c>
      <c r="T1931" s="13">
        <v>1</v>
      </c>
      <c r="U1931" s="13">
        <v>2</v>
      </c>
      <c r="V1931" s="13">
        <v>0</v>
      </c>
      <c r="W1931" s="13">
        <v>3</v>
      </c>
      <c r="X1931" s="13">
        <v>0</v>
      </c>
      <c r="Y1931" s="13">
        <v>1</v>
      </c>
      <c r="Z1931" s="13">
        <v>0</v>
      </c>
      <c r="AA1931" s="13">
        <v>0</v>
      </c>
      <c r="AB1931" s="13">
        <v>0</v>
      </c>
      <c r="AC1931" s="13">
        <v>0</v>
      </c>
      <c r="AD1931" s="13">
        <v>9</v>
      </c>
      <c r="AE1931" s="13">
        <v>1</v>
      </c>
      <c r="AF1931" s="13">
        <v>5</v>
      </c>
      <c r="AG1931" s="8">
        <v>0</v>
      </c>
      <c r="AH1931" s="8">
        <v>1</v>
      </c>
      <c r="AI1931" s="8">
        <v>0</v>
      </c>
      <c r="AJ1931" s="8">
        <v>2.5</v>
      </c>
      <c r="AK1931" s="13">
        <v>0</v>
      </c>
      <c r="AL1931" s="13">
        <v>0</v>
      </c>
      <c r="AM1931" s="13">
        <v>0</v>
      </c>
      <c r="AN1931" s="13">
        <v>2.5</v>
      </c>
      <c r="AO1931" s="13">
        <v>5000</v>
      </c>
      <c r="AP1931" s="13">
        <v>2</v>
      </c>
      <c r="AQ1931" s="13">
        <v>0</v>
      </c>
      <c r="AR1931" s="8">
        <v>0</v>
      </c>
      <c r="AS1931" s="11">
        <v>91000005</v>
      </c>
      <c r="AT1931" s="11" t="s">
        <v>199</v>
      </c>
      <c r="AU1931" s="13">
        <v>0</v>
      </c>
      <c r="AV1931" s="16">
        <v>10000007</v>
      </c>
      <c r="AW1931" s="16">
        <v>90010402</v>
      </c>
      <c r="AX1931" s="14" t="s">
        <v>162</v>
      </c>
      <c r="AY1931" s="13" t="s">
        <v>2453</v>
      </c>
      <c r="AZ1931" s="15">
        <v>0</v>
      </c>
      <c r="BA1931" s="15">
        <v>0</v>
      </c>
      <c r="BB1931" s="36" t="s">
        <v>353</v>
      </c>
      <c r="BC1931" s="13">
        <v>0</v>
      </c>
      <c r="BD1931" s="13">
        <v>0</v>
      </c>
      <c r="BE1931" s="13">
        <v>0</v>
      </c>
      <c r="BF1931" s="13">
        <v>0</v>
      </c>
      <c r="BG1931" s="13">
        <v>0</v>
      </c>
      <c r="BH1931" s="13">
        <v>0</v>
      </c>
      <c r="BI1931" s="11">
        <v>0</v>
      </c>
      <c r="BJ1931" s="8">
        <v>0</v>
      </c>
      <c r="BK1931" s="8">
        <v>0</v>
      </c>
      <c r="BL1931" s="8">
        <v>0</v>
      </c>
      <c r="BM1931" s="8">
        <v>0</v>
      </c>
      <c r="BN1931" s="8">
        <v>0</v>
      </c>
      <c r="BO1931" s="8">
        <v>0</v>
      </c>
      <c r="BP1931" s="8">
        <v>0</v>
      </c>
      <c r="BQ1931" s="43">
        <v>0</v>
      </c>
    </row>
    <row r="1932" spans="3:69" ht="20.100000000000001" customHeight="1">
      <c r="C1932" s="16">
        <v>90010403</v>
      </c>
      <c r="D1932" s="11" t="s">
        <v>2454</v>
      </c>
      <c r="E1932" s="11">
        <v>1</v>
      </c>
      <c r="F1932" s="11">
        <v>0</v>
      </c>
      <c r="G1932" s="11">
        <v>0</v>
      </c>
      <c r="H1932" s="12">
        <v>0</v>
      </c>
      <c r="I1932" s="11">
        <v>1</v>
      </c>
      <c r="J1932" s="11">
        <v>0</v>
      </c>
      <c r="K1932" s="12">
        <v>0</v>
      </c>
      <c r="L1932" s="12">
        <v>0</v>
      </c>
      <c r="M1932" s="11">
        <v>0</v>
      </c>
      <c r="N1932" s="11">
        <v>2</v>
      </c>
      <c r="O1932" s="11">
        <v>2</v>
      </c>
      <c r="P1932" s="11">
        <v>0.95</v>
      </c>
      <c r="Q1932" s="11">
        <v>0</v>
      </c>
      <c r="R1932" s="8">
        <v>0</v>
      </c>
      <c r="S1932" s="11">
        <v>0</v>
      </c>
      <c r="T1932" s="13">
        <v>1</v>
      </c>
      <c r="U1932" s="11">
        <v>1</v>
      </c>
      <c r="V1932" s="12">
        <v>0</v>
      </c>
      <c r="W1932" s="11">
        <v>2.5</v>
      </c>
      <c r="X1932" s="11">
        <v>0</v>
      </c>
      <c r="Y1932" s="11">
        <v>1</v>
      </c>
      <c r="Z1932" s="11">
        <v>0</v>
      </c>
      <c r="AA1932" s="12">
        <v>0</v>
      </c>
      <c r="AB1932" s="11">
        <v>0</v>
      </c>
      <c r="AC1932" s="11">
        <v>0</v>
      </c>
      <c r="AD1932" s="11">
        <v>6</v>
      </c>
      <c r="AE1932" s="11">
        <v>1</v>
      </c>
      <c r="AF1932" s="11">
        <v>3</v>
      </c>
      <c r="AG1932" s="8">
        <v>1</v>
      </c>
      <c r="AH1932" s="8">
        <v>1</v>
      </c>
      <c r="AI1932" s="8">
        <v>0</v>
      </c>
      <c r="AJ1932" s="11">
        <v>1.5</v>
      </c>
      <c r="AK1932" s="29">
        <v>0</v>
      </c>
      <c r="AL1932" s="11">
        <v>0</v>
      </c>
      <c r="AM1932" s="11">
        <v>0</v>
      </c>
      <c r="AN1932" s="11">
        <v>2</v>
      </c>
      <c r="AO1932" s="11">
        <v>4000</v>
      </c>
      <c r="AP1932" s="11">
        <v>2</v>
      </c>
      <c r="AQ1932" s="11">
        <v>0</v>
      </c>
      <c r="AR1932" s="8">
        <v>0</v>
      </c>
      <c r="AS1932" s="67" t="s">
        <v>366</v>
      </c>
      <c r="AT1932" s="11" t="s">
        <v>161</v>
      </c>
      <c r="AU1932" s="12">
        <v>0</v>
      </c>
      <c r="AV1932" s="12">
        <v>0</v>
      </c>
      <c r="AW1932" s="12">
        <v>90010403</v>
      </c>
      <c r="AX1932" s="17" t="s">
        <v>162</v>
      </c>
      <c r="AY1932" s="3">
        <v>0</v>
      </c>
      <c r="AZ1932" s="72">
        <v>0</v>
      </c>
      <c r="BA1932" s="72">
        <v>0</v>
      </c>
      <c r="BB1932" s="35" t="s">
        <v>418</v>
      </c>
      <c r="BC1932" s="11">
        <v>2</v>
      </c>
      <c r="BD1932" s="11">
        <v>0</v>
      </c>
      <c r="BE1932" s="16">
        <v>0</v>
      </c>
      <c r="BF1932" s="11">
        <v>0</v>
      </c>
      <c r="BG1932" s="11">
        <v>3</v>
      </c>
      <c r="BH1932" s="29">
        <v>0</v>
      </c>
      <c r="BI1932" s="11">
        <v>0</v>
      </c>
      <c r="BJ1932" s="8">
        <v>0</v>
      </c>
      <c r="BK1932" s="8">
        <v>0</v>
      </c>
      <c r="BL1932" s="8">
        <v>0</v>
      </c>
      <c r="BM1932" s="8">
        <v>0</v>
      </c>
      <c r="BN1932" s="8">
        <v>0</v>
      </c>
      <c r="BO1932" s="8">
        <v>0</v>
      </c>
      <c r="BP1932" s="8">
        <v>0</v>
      </c>
      <c r="BQ1932" s="43">
        <v>0</v>
      </c>
    </row>
    <row r="1933" spans="3:69" ht="20.100000000000001" customHeight="1">
      <c r="C1933" s="16">
        <v>90010404</v>
      </c>
      <c r="D1933" s="11" t="s">
        <v>2455</v>
      </c>
      <c r="E1933" s="11">
        <v>1</v>
      </c>
      <c r="F1933" s="11">
        <v>0</v>
      </c>
      <c r="G1933" s="11">
        <v>0</v>
      </c>
      <c r="H1933" s="12">
        <v>0</v>
      </c>
      <c r="I1933" s="11">
        <v>0</v>
      </c>
      <c r="J1933" s="11">
        <v>0</v>
      </c>
      <c r="K1933" s="12">
        <v>0</v>
      </c>
      <c r="L1933" s="12">
        <v>0</v>
      </c>
      <c r="M1933" s="11">
        <v>0</v>
      </c>
      <c r="N1933" s="11">
        <v>2</v>
      </c>
      <c r="O1933" s="11">
        <v>2</v>
      </c>
      <c r="P1933" s="11">
        <v>0.9</v>
      </c>
      <c r="Q1933" s="11">
        <v>0</v>
      </c>
      <c r="R1933" s="8">
        <v>0</v>
      </c>
      <c r="S1933" s="11">
        <v>0</v>
      </c>
      <c r="T1933" s="13">
        <v>1</v>
      </c>
      <c r="U1933" s="11">
        <v>1</v>
      </c>
      <c r="V1933" s="12">
        <v>0</v>
      </c>
      <c r="W1933" s="11">
        <v>1.5</v>
      </c>
      <c r="X1933" s="11">
        <v>0</v>
      </c>
      <c r="Y1933" s="11">
        <v>1</v>
      </c>
      <c r="Z1933" s="11">
        <v>0</v>
      </c>
      <c r="AA1933" s="12">
        <v>0</v>
      </c>
      <c r="AB1933" s="11">
        <v>0</v>
      </c>
      <c r="AC1933" s="11">
        <v>0</v>
      </c>
      <c r="AD1933" s="11">
        <v>8</v>
      </c>
      <c r="AE1933" s="11">
        <v>2</v>
      </c>
      <c r="AF1933" s="11" t="s">
        <v>369</v>
      </c>
      <c r="AG1933" s="8">
        <v>0</v>
      </c>
      <c r="AH1933" s="8">
        <v>0</v>
      </c>
      <c r="AI1933" s="8">
        <v>0</v>
      </c>
      <c r="AJ1933" s="11">
        <v>0</v>
      </c>
      <c r="AK1933" s="29">
        <v>0</v>
      </c>
      <c r="AL1933" s="11">
        <v>0</v>
      </c>
      <c r="AM1933" s="11">
        <v>0</v>
      </c>
      <c r="AN1933" s="11">
        <v>0.5</v>
      </c>
      <c r="AO1933" s="11">
        <v>999000</v>
      </c>
      <c r="AP1933" s="11">
        <v>0</v>
      </c>
      <c r="AQ1933" s="11">
        <v>0</v>
      </c>
      <c r="AR1933" s="8">
        <v>0</v>
      </c>
      <c r="AS1933" s="32" t="s">
        <v>160</v>
      </c>
      <c r="AT1933" s="11" t="s">
        <v>216</v>
      </c>
      <c r="AU1933" s="12">
        <v>0</v>
      </c>
      <c r="AV1933" s="12">
        <v>0</v>
      </c>
      <c r="AW1933" s="12">
        <v>20000021</v>
      </c>
      <c r="AX1933" s="17" t="s">
        <v>162</v>
      </c>
      <c r="AY1933" s="3">
        <v>0</v>
      </c>
      <c r="AZ1933" s="72">
        <v>0</v>
      </c>
      <c r="BA1933" s="72">
        <v>0</v>
      </c>
      <c r="BB1933" s="35" t="s">
        <v>236</v>
      </c>
      <c r="BC1933" s="11">
        <v>0</v>
      </c>
      <c r="BD1933" s="11">
        <v>0</v>
      </c>
      <c r="BE1933" s="16">
        <v>0</v>
      </c>
      <c r="BF1933" s="11">
        <v>0</v>
      </c>
      <c r="BG1933" s="11">
        <v>0</v>
      </c>
      <c r="BH1933" s="29">
        <v>0</v>
      </c>
      <c r="BI1933" s="11">
        <v>0</v>
      </c>
      <c r="BJ1933" s="8">
        <v>0</v>
      </c>
      <c r="BK1933" s="8">
        <v>0</v>
      </c>
      <c r="BL1933" s="8">
        <v>0</v>
      </c>
      <c r="BM1933" s="8">
        <v>0</v>
      </c>
      <c r="BN1933" s="8">
        <v>0</v>
      </c>
      <c r="BO1933" s="8">
        <v>0</v>
      </c>
      <c r="BP1933" s="8">
        <v>0</v>
      </c>
      <c r="BQ1933" s="43">
        <v>0</v>
      </c>
    </row>
    <row r="1934" spans="3:69" ht="20.100000000000001" customHeight="1">
      <c r="C1934" s="16">
        <v>90010405</v>
      </c>
      <c r="D1934" s="17" t="s">
        <v>371</v>
      </c>
      <c r="E1934" s="16">
        <v>1</v>
      </c>
      <c r="F1934" s="16">
        <v>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3">
        <v>99999</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90104002</v>
      </c>
      <c r="AS1934" s="16" t="s">
        <v>160</v>
      </c>
      <c r="AT1934" s="11" t="s">
        <v>216</v>
      </c>
      <c r="AU1934" s="16" t="s">
        <v>249</v>
      </c>
      <c r="AV1934" s="16">
        <v>0</v>
      </c>
      <c r="AW1934" s="16">
        <v>0</v>
      </c>
      <c r="AX1934" s="17" t="s">
        <v>162</v>
      </c>
      <c r="AY1934" s="17" t="s">
        <v>160</v>
      </c>
      <c r="AZ1934" s="15">
        <v>0</v>
      </c>
      <c r="BA1934" s="15">
        <v>0</v>
      </c>
      <c r="BB1934" s="73" t="s">
        <v>438</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90010406</v>
      </c>
      <c r="D1935" s="17" t="s">
        <v>2456</v>
      </c>
      <c r="E1935" s="16">
        <v>1</v>
      </c>
      <c r="F1935" s="16">
        <v>60010500</v>
      </c>
      <c r="G1935" s="16">
        <v>0</v>
      </c>
      <c r="H1935" s="15">
        <v>0</v>
      </c>
      <c r="I1935" s="16">
        <v>1</v>
      </c>
      <c r="J1935" s="16">
        <v>0</v>
      </c>
      <c r="K1935" s="16">
        <v>0</v>
      </c>
      <c r="L1935" s="16">
        <v>0</v>
      </c>
      <c r="M1935" s="16">
        <v>0</v>
      </c>
      <c r="N1935" s="11">
        <v>2</v>
      </c>
      <c r="O1935" s="16">
        <v>2</v>
      </c>
      <c r="P1935" s="16">
        <v>0.6</v>
      </c>
      <c r="Q1935" s="16">
        <v>0</v>
      </c>
      <c r="R1935" s="8">
        <v>0</v>
      </c>
      <c r="S1935" s="15">
        <v>0</v>
      </c>
      <c r="T1935" s="13">
        <v>1</v>
      </c>
      <c r="U1935" s="16">
        <v>2</v>
      </c>
      <c r="V1935" s="16">
        <v>0</v>
      </c>
      <c r="W1935" s="16">
        <v>0</v>
      </c>
      <c r="X1935" s="16">
        <v>0</v>
      </c>
      <c r="Y1935" s="16">
        <v>0</v>
      </c>
      <c r="Z1935" s="16">
        <v>0</v>
      </c>
      <c r="AA1935" s="16">
        <v>0</v>
      </c>
      <c r="AB1935" s="16">
        <v>0</v>
      </c>
      <c r="AC1935" s="16">
        <v>0</v>
      </c>
      <c r="AD1935" s="16">
        <v>20</v>
      </c>
      <c r="AE1935" s="16">
        <v>0</v>
      </c>
      <c r="AF1935" s="16">
        <v>0</v>
      </c>
      <c r="AG1935" s="8">
        <v>2</v>
      </c>
      <c r="AH1935" s="8">
        <v>0</v>
      </c>
      <c r="AI1935" s="8">
        <v>0</v>
      </c>
      <c r="AJ1935" s="8">
        <v>0</v>
      </c>
      <c r="AK1935" s="16">
        <v>0</v>
      </c>
      <c r="AL1935" s="16">
        <v>0</v>
      </c>
      <c r="AM1935" s="16">
        <v>0</v>
      </c>
      <c r="AN1935" s="16">
        <v>0</v>
      </c>
      <c r="AO1935" s="16">
        <v>1000</v>
      </c>
      <c r="AP1935" s="16">
        <v>0</v>
      </c>
      <c r="AQ1935" s="16">
        <v>0</v>
      </c>
      <c r="AR1935" s="8">
        <v>90103001</v>
      </c>
      <c r="AS1935" s="16" t="s">
        <v>160</v>
      </c>
      <c r="AT1935" s="11" t="s">
        <v>216</v>
      </c>
      <c r="AU1935" s="16" t="s">
        <v>249</v>
      </c>
      <c r="AV1935" s="16">
        <v>0</v>
      </c>
      <c r="AW1935" s="16">
        <v>40000003</v>
      </c>
      <c r="AX1935" s="17" t="s">
        <v>162</v>
      </c>
      <c r="AY1935" s="17" t="s">
        <v>160</v>
      </c>
      <c r="AZ1935" s="15">
        <v>0</v>
      </c>
      <c r="BA1935" s="15">
        <v>0</v>
      </c>
      <c r="BB1935" s="73" t="s">
        <v>2457</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90010501</v>
      </c>
      <c r="D1936" s="17" t="s">
        <v>374</v>
      </c>
      <c r="E1936" s="16">
        <v>1</v>
      </c>
      <c r="F1936" s="16">
        <v>60010300</v>
      </c>
      <c r="G1936" s="16">
        <v>0</v>
      </c>
      <c r="H1936" s="15">
        <v>0</v>
      </c>
      <c r="I1936" s="16">
        <v>1</v>
      </c>
      <c r="J1936" s="16">
        <v>0</v>
      </c>
      <c r="K1936" s="16">
        <v>0</v>
      </c>
      <c r="L1936" s="16">
        <v>0</v>
      </c>
      <c r="M1936" s="16">
        <v>0</v>
      </c>
      <c r="N1936" s="13">
        <v>2</v>
      </c>
      <c r="O1936" s="16">
        <v>1</v>
      </c>
      <c r="P1936" s="16">
        <v>0.5</v>
      </c>
      <c r="Q1936" s="16">
        <v>0</v>
      </c>
      <c r="R1936" s="8">
        <v>0</v>
      </c>
      <c r="S1936" s="15">
        <v>0</v>
      </c>
      <c r="T1936" s="13">
        <v>1</v>
      </c>
      <c r="U1936" s="16">
        <v>2</v>
      </c>
      <c r="V1936" s="16">
        <v>0</v>
      </c>
      <c r="W1936" s="16">
        <v>0.5</v>
      </c>
      <c r="X1936" s="16">
        <v>0</v>
      </c>
      <c r="Y1936" s="16">
        <v>0</v>
      </c>
      <c r="Z1936" s="16">
        <v>0</v>
      </c>
      <c r="AA1936" s="16">
        <v>0</v>
      </c>
      <c r="AB1936" s="16">
        <v>0</v>
      </c>
      <c r="AC1936" s="16">
        <v>0</v>
      </c>
      <c r="AD1936" s="16">
        <v>15</v>
      </c>
      <c r="AE1936" s="16">
        <v>1</v>
      </c>
      <c r="AF1936" s="16">
        <v>3</v>
      </c>
      <c r="AG1936" s="8">
        <v>1</v>
      </c>
      <c r="AH1936" s="8">
        <v>0</v>
      </c>
      <c r="AI1936" s="8">
        <v>0</v>
      </c>
      <c r="AJ1936" s="8">
        <v>1.5</v>
      </c>
      <c r="AK1936" s="16">
        <v>0</v>
      </c>
      <c r="AL1936" s="16">
        <v>0</v>
      </c>
      <c r="AM1936" s="16">
        <v>0</v>
      </c>
      <c r="AN1936" s="16">
        <v>1</v>
      </c>
      <c r="AO1936" s="16">
        <v>360000</v>
      </c>
      <c r="AP1936" s="16">
        <v>0.5</v>
      </c>
      <c r="AQ1936" s="16">
        <v>0</v>
      </c>
      <c r="AR1936" s="8">
        <v>0</v>
      </c>
      <c r="AS1936" s="16" t="s">
        <v>375</v>
      </c>
      <c r="AT1936" s="17" t="s">
        <v>161</v>
      </c>
      <c r="AU1936" s="16" t="s">
        <v>358</v>
      </c>
      <c r="AV1936" s="16">
        <v>10002001</v>
      </c>
      <c r="AW1936" s="16">
        <v>70106001</v>
      </c>
      <c r="AX1936" s="17" t="s">
        <v>232</v>
      </c>
      <c r="AY1936" s="17" t="s">
        <v>376</v>
      </c>
      <c r="AZ1936" s="15">
        <v>0</v>
      </c>
      <c r="BA1936" s="15">
        <v>0</v>
      </c>
      <c r="BB1936" s="73" t="s">
        <v>377</v>
      </c>
      <c r="BC1936" s="16">
        <v>0</v>
      </c>
      <c r="BD1936" s="13">
        <v>0</v>
      </c>
      <c r="BE1936" s="16">
        <v>0</v>
      </c>
      <c r="BF1936" s="16">
        <v>0</v>
      </c>
      <c r="BG1936" s="16">
        <v>0</v>
      </c>
      <c r="BH1936" s="16">
        <v>0</v>
      </c>
      <c r="BI1936" s="11">
        <v>0</v>
      </c>
      <c r="BJ1936" s="8">
        <v>0</v>
      </c>
      <c r="BK1936" s="8">
        <v>0</v>
      </c>
      <c r="BL1936" s="8">
        <v>0</v>
      </c>
      <c r="BM1936" s="8">
        <v>0</v>
      </c>
      <c r="BN1936" s="8">
        <v>0</v>
      </c>
      <c r="BO1936" s="8">
        <v>0</v>
      </c>
      <c r="BP1936" s="8">
        <v>0</v>
      </c>
      <c r="BQ1936" s="43">
        <v>0</v>
      </c>
    </row>
    <row r="1937" spans="3:69" ht="20.100000000000001" customHeight="1">
      <c r="C1937" s="16">
        <v>90010502</v>
      </c>
      <c r="D1937" s="14" t="s">
        <v>378</v>
      </c>
      <c r="E1937" s="16">
        <v>1</v>
      </c>
      <c r="F1937" s="13">
        <v>60010100</v>
      </c>
      <c r="G1937" s="16">
        <v>0</v>
      </c>
      <c r="H1937" s="15">
        <v>0</v>
      </c>
      <c r="I1937" s="16">
        <v>1</v>
      </c>
      <c r="J1937" s="16">
        <v>0</v>
      </c>
      <c r="K1937" s="16">
        <v>0</v>
      </c>
      <c r="L1937" s="13">
        <v>0</v>
      </c>
      <c r="M1937" s="13">
        <v>0</v>
      </c>
      <c r="N1937" s="13">
        <v>2</v>
      </c>
      <c r="O1937" s="13">
        <v>1</v>
      </c>
      <c r="P1937" s="13">
        <v>0.3</v>
      </c>
      <c r="Q1937" s="13">
        <v>0</v>
      </c>
      <c r="R1937" s="8">
        <v>0</v>
      </c>
      <c r="S1937" s="13">
        <v>0</v>
      </c>
      <c r="T1937" s="13">
        <v>1</v>
      </c>
      <c r="U1937" s="13">
        <v>2</v>
      </c>
      <c r="V1937" s="13">
        <v>0</v>
      </c>
      <c r="W1937" s="13">
        <v>3</v>
      </c>
      <c r="X1937" s="13">
        <v>0</v>
      </c>
      <c r="Y1937" s="13">
        <v>0</v>
      </c>
      <c r="Z1937" s="13">
        <v>0</v>
      </c>
      <c r="AA1937" s="13">
        <v>0</v>
      </c>
      <c r="AB1937" s="13">
        <v>0</v>
      </c>
      <c r="AC1937" s="13">
        <v>0</v>
      </c>
      <c r="AD1937" s="13">
        <v>12</v>
      </c>
      <c r="AE1937" s="13">
        <v>1</v>
      </c>
      <c r="AF1937" s="13">
        <v>3</v>
      </c>
      <c r="AG1937" s="8">
        <v>6</v>
      </c>
      <c r="AH1937" s="8">
        <v>1</v>
      </c>
      <c r="AI1937" s="8">
        <v>0</v>
      </c>
      <c r="AJ1937" s="8">
        <v>1.5</v>
      </c>
      <c r="AK1937" s="13">
        <v>0</v>
      </c>
      <c r="AL1937" s="13">
        <v>0</v>
      </c>
      <c r="AM1937" s="13">
        <v>0</v>
      </c>
      <c r="AN1937" s="13">
        <v>3</v>
      </c>
      <c r="AO1937" s="13">
        <v>5000</v>
      </c>
      <c r="AP1937" s="13">
        <v>2</v>
      </c>
      <c r="AQ1937" s="13">
        <v>0</v>
      </c>
      <c r="AR1937" s="8">
        <v>0</v>
      </c>
      <c r="AS1937" s="13" t="s">
        <v>160</v>
      </c>
      <c r="AT1937" s="17" t="s">
        <v>161</v>
      </c>
      <c r="AU1937" s="13" t="s">
        <v>351</v>
      </c>
      <c r="AV1937" s="16">
        <v>10000007</v>
      </c>
      <c r="AW1937" s="16">
        <v>90010502</v>
      </c>
      <c r="AX1937" s="14" t="s">
        <v>162</v>
      </c>
      <c r="AY1937" s="13" t="s">
        <v>2458</v>
      </c>
      <c r="AZ1937" s="15">
        <v>0</v>
      </c>
      <c r="BA1937" s="15">
        <v>0</v>
      </c>
      <c r="BB1937" s="36" t="s">
        <v>380</v>
      </c>
      <c r="BC1937" s="13">
        <v>0</v>
      </c>
      <c r="BD1937" s="13">
        <v>0</v>
      </c>
      <c r="BE1937" s="13">
        <v>0</v>
      </c>
      <c r="BF1937" s="13">
        <v>0</v>
      </c>
      <c r="BG1937" s="13">
        <v>0</v>
      </c>
      <c r="BH1937" s="13">
        <v>0</v>
      </c>
      <c r="BI1937" s="11">
        <v>0</v>
      </c>
      <c r="BJ1937" s="8">
        <v>0</v>
      </c>
      <c r="BK1937" s="8">
        <v>0</v>
      </c>
      <c r="BL1937" s="8">
        <v>0</v>
      </c>
      <c r="BM1937" s="8">
        <v>0</v>
      </c>
      <c r="BN1937" s="8">
        <v>0</v>
      </c>
      <c r="BO1937" s="8">
        <v>0</v>
      </c>
      <c r="BP1937" s="8">
        <v>0</v>
      </c>
      <c r="BQ1937" s="43">
        <v>0</v>
      </c>
    </row>
    <row r="1938" spans="3:69" ht="19.5" customHeight="1">
      <c r="C1938" s="16">
        <v>90010503</v>
      </c>
      <c r="D1938" s="17" t="s">
        <v>381</v>
      </c>
      <c r="E1938" s="16">
        <v>1</v>
      </c>
      <c r="F1938" s="16">
        <v>60010300</v>
      </c>
      <c r="G1938" s="16">
        <v>0</v>
      </c>
      <c r="H1938" s="15">
        <v>0</v>
      </c>
      <c r="I1938" s="16">
        <v>1</v>
      </c>
      <c r="J1938" s="16">
        <v>0</v>
      </c>
      <c r="K1938" s="16">
        <v>0</v>
      </c>
      <c r="L1938" s="16">
        <v>0</v>
      </c>
      <c r="M1938" s="16">
        <v>0</v>
      </c>
      <c r="N1938" s="13">
        <v>2</v>
      </c>
      <c r="O1938" s="16">
        <v>1</v>
      </c>
      <c r="P1938" s="16">
        <v>0.5</v>
      </c>
      <c r="Q1938" s="16">
        <v>0</v>
      </c>
      <c r="R1938" s="8">
        <v>0</v>
      </c>
      <c r="S1938" s="15">
        <v>0</v>
      </c>
      <c r="T1938" s="13">
        <v>1</v>
      </c>
      <c r="U1938" s="16">
        <v>2</v>
      </c>
      <c r="V1938" s="16">
        <v>0</v>
      </c>
      <c r="W1938" s="16">
        <v>3</v>
      </c>
      <c r="X1938" s="16">
        <v>0</v>
      </c>
      <c r="Y1938" s="16">
        <v>0</v>
      </c>
      <c r="Z1938" s="16">
        <v>0</v>
      </c>
      <c r="AA1938" s="16">
        <v>0</v>
      </c>
      <c r="AB1938" s="16">
        <v>0</v>
      </c>
      <c r="AC1938" s="16">
        <v>0</v>
      </c>
      <c r="AD1938" s="16">
        <v>9</v>
      </c>
      <c r="AE1938" s="16">
        <v>1</v>
      </c>
      <c r="AF1938" s="16">
        <v>2</v>
      </c>
      <c r="AG1938" s="8">
        <v>2</v>
      </c>
      <c r="AH1938" s="8">
        <v>2</v>
      </c>
      <c r="AI1938" s="8">
        <v>0</v>
      </c>
      <c r="AJ1938" s="8">
        <v>3</v>
      </c>
      <c r="AK1938" s="16">
        <v>0</v>
      </c>
      <c r="AL1938" s="16">
        <v>0</v>
      </c>
      <c r="AM1938" s="16">
        <v>0</v>
      </c>
      <c r="AN1938" s="16">
        <v>2</v>
      </c>
      <c r="AO1938" s="16">
        <v>30000</v>
      </c>
      <c r="AP1938" s="16">
        <v>2</v>
      </c>
      <c r="AQ1938" s="16">
        <v>4</v>
      </c>
      <c r="AR1938" s="8">
        <v>0</v>
      </c>
      <c r="AS1938" s="16" t="s">
        <v>160</v>
      </c>
      <c r="AT1938" s="17" t="s">
        <v>161</v>
      </c>
      <c r="AU1938" s="16" t="s">
        <v>358</v>
      </c>
      <c r="AV1938" s="16">
        <v>10003002</v>
      </c>
      <c r="AW1938" s="16">
        <v>70106005</v>
      </c>
      <c r="AX1938" s="17" t="s">
        <v>382</v>
      </c>
      <c r="AY1938" s="17">
        <v>0</v>
      </c>
      <c r="AZ1938" s="15">
        <v>0</v>
      </c>
      <c r="BA1938" s="15">
        <v>0</v>
      </c>
      <c r="BB1938" s="73" t="s">
        <v>377</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90010504</v>
      </c>
      <c r="D1939" s="17" t="s">
        <v>371</v>
      </c>
      <c r="E1939" s="16">
        <v>1</v>
      </c>
      <c r="F1939" s="16">
        <v>60010500</v>
      </c>
      <c r="G1939" s="16">
        <v>0</v>
      </c>
      <c r="H1939" s="15">
        <v>0</v>
      </c>
      <c r="I1939" s="16">
        <v>1</v>
      </c>
      <c r="J1939" s="16">
        <v>0</v>
      </c>
      <c r="K1939" s="16">
        <v>0</v>
      </c>
      <c r="L1939" s="16">
        <v>0</v>
      </c>
      <c r="M1939" s="16">
        <v>0</v>
      </c>
      <c r="N1939" s="13">
        <v>2</v>
      </c>
      <c r="O1939" s="16">
        <v>2</v>
      </c>
      <c r="P1939" s="16">
        <v>0.6</v>
      </c>
      <c r="Q1939" s="16">
        <v>0</v>
      </c>
      <c r="R1939" s="8">
        <v>0</v>
      </c>
      <c r="S1939" s="15">
        <v>0</v>
      </c>
      <c r="T1939" s="13">
        <v>1</v>
      </c>
      <c r="U1939" s="16">
        <v>2</v>
      </c>
      <c r="V1939" s="16">
        <v>0</v>
      </c>
      <c r="W1939" s="16">
        <v>0</v>
      </c>
      <c r="X1939" s="16">
        <v>0</v>
      </c>
      <c r="Y1939" s="16">
        <v>0</v>
      </c>
      <c r="Z1939" s="16">
        <v>0</v>
      </c>
      <c r="AA1939" s="16">
        <v>0</v>
      </c>
      <c r="AB1939" s="16">
        <v>0</v>
      </c>
      <c r="AC1939" s="16">
        <v>0</v>
      </c>
      <c r="AD1939" s="13">
        <v>30</v>
      </c>
      <c r="AE1939" s="16">
        <v>0</v>
      </c>
      <c r="AF1939" s="16">
        <v>0</v>
      </c>
      <c r="AG1939" s="8">
        <v>2</v>
      </c>
      <c r="AH1939" s="8">
        <v>0</v>
      </c>
      <c r="AI1939" s="8">
        <v>0</v>
      </c>
      <c r="AJ1939" s="8">
        <v>0</v>
      </c>
      <c r="AK1939" s="16">
        <v>0</v>
      </c>
      <c r="AL1939" s="16">
        <v>0</v>
      </c>
      <c r="AM1939" s="16">
        <v>0</v>
      </c>
      <c r="AN1939" s="16">
        <v>0</v>
      </c>
      <c r="AO1939" s="16">
        <v>1000</v>
      </c>
      <c r="AP1939" s="16">
        <v>0</v>
      </c>
      <c r="AQ1939" s="16">
        <v>0</v>
      </c>
      <c r="AR1939" s="8">
        <v>90104002</v>
      </c>
      <c r="AS1939" s="16" t="s">
        <v>160</v>
      </c>
      <c r="AT1939" s="17" t="s">
        <v>161</v>
      </c>
      <c r="AU1939" s="16" t="s">
        <v>249</v>
      </c>
      <c r="AV1939" s="16">
        <v>0</v>
      </c>
      <c r="AW1939" s="16">
        <v>0</v>
      </c>
      <c r="AX1939" s="17" t="s">
        <v>162</v>
      </c>
      <c r="AY1939" s="17" t="s">
        <v>160</v>
      </c>
      <c r="AZ1939" s="15">
        <v>0</v>
      </c>
      <c r="BA1939" s="15">
        <v>0</v>
      </c>
      <c r="BB1939" s="73" t="s">
        <v>383</v>
      </c>
      <c r="BC1939" s="16">
        <v>0</v>
      </c>
      <c r="BD1939" s="13">
        <v>0</v>
      </c>
      <c r="BE1939" s="16">
        <v>0</v>
      </c>
      <c r="BF1939" s="16">
        <v>0</v>
      </c>
      <c r="BG1939" s="16">
        <v>0</v>
      </c>
      <c r="BH1939" s="16">
        <v>0</v>
      </c>
      <c r="BI1939" s="11">
        <v>0</v>
      </c>
      <c r="BJ1939" s="8">
        <v>0</v>
      </c>
      <c r="BK1939" s="8">
        <v>0</v>
      </c>
      <c r="BL1939" s="8">
        <v>0</v>
      </c>
      <c r="BM1939" s="8">
        <v>0</v>
      </c>
      <c r="BN1939" s="8">
        <v>0</v>
      </c>
      <c r="BO1939" s="8">
        <v>0</v>
      </c>
      <c r="BP1939" s="8">
        <v>0</v>
      </c>
      <c r="BQ1939" s="43">
        <v>0</v>
      </c>
    </row>
    <row r="1940" spans="3:69" ht="20.100000000000001" customHeight="1">
      <c r="C1940" s="16">
        <v>90010505</v>
      </c>
      <c r="D1940" s="14" t="s">
        <v>384</v>
      </c>
      <c r="E1940" s="16">
        <v>1</v>
      </c>
      <c r="F1940" s="13">
        <v>60010300</v>
      </c>
      <c r="G1940" s="16">
        <v>0</v>
      </c>
      <c r="H1940" s="15">
        <v>0</v>
      </c>
      <c r="I1940" s="16">
        <v>1</v>
      </c>
      <c r="J1940" s="16">
        <v>0</v>
      </c>
      <c r="K1940" s="16">
        <v>0</v>
      </c>
      <c r="L1940" s="13">
        <v>0</v>
      </c>
      <c r="M1940" s="13">
        <v>0</v>
      </c>
      <c r="N1940" s="13">
        <v>2</v>
      </c>
      <c r="O1940" s="13">
        <v>1</v>
      </c>
      <c r="P1940" s="13">
        <v>0.6</v>
      </c>
      <c r="Q1940" s="13">
        <v>0</v>
      </c>
      <c r="R1940" s="8">
        <v>0</v>
      </c>
      <c r="S1940" s="13">
        <v>0</v>
      </c>
      <c r="T1940" s="13">
        <v>1</v>
      </c>
      <c r="U1940" s="13">
        <v>2</v>
      </c>
      <c r="V1940" s="13">
        <v>0</v>
      </c>
      <c r="W1940" s="13">
        <v>0</v>
      </c>
      <c r="X1940" s="13">
        <v>0</v>
      </c>
      <c r="Y1940" s="13">
        <v>0</v>
      </c>
      <c r="Z1940" s="13">
        <v>0</v>
      </c>
      <c r="AA1940" s="13">
        <v>0</v>
      </c>
      <c r="AB1940" s="13">
        <v>0</v>
      </c>
      <c r="AC1940" s="13">
        <v>0</v>
      </c>
      <c r="AD1940" s="13">
        <v>20</v>
      </c>
      <c r="AE1940" s="13">
        <v>0</v>
      </c>
      <c r="AF1940" s="13">
        <v>0</v>
      </c>
      <c r="AG1940" s="8">
        <v>2</v>
      </c>
      <c r="AH1940" s="8">
        <v>2</v>
      </c>
      <c r="AI1940" s="8">
        <v>0</v>
      </c>
      <c r="AJ1940" s="8">
        <v>1.5</v>
      </c>
      <c r="AK1940" s="13">
        <v>0</v>
      </c>
      <c r="AL1940" s="13">
        <v>0</v>
      </c>
      <c r="AM1940" s="13">
        <v>0</v>
      </c>
      <c r="AN1940" s="13">
        <v>1</v>
      </c>
      <c r="AO1940" s="13">
        <v>3000</v>
      </c>
      <c r="AP1940" s="13">
        <v>0.5</v>
      </c>
      <c r="AQ1940" s="13">
        <v>0</v>
      </c>
      <c r="AR1940" s="8">
        <v>0</v>
      </c>
      <c r="AS1940" s="13" t="s">
        <v>160</v>
      </c>
      <c r="AT1940" s="17" t="s">
        <v>161</v>
      </c>
      <c r="AU1940" s="13" t="s">
        <v>358</v>
      </c>
      <c r="AV1940" s="16">
        <v>0</v>
      </c>
      <c r="AW1940" s="16">
        <v>0</v>
      </c>
      <c r="AX1940" s="14" t="s">
        <v>346</v>
      </c>
      <c r="AY1940" s="13" t="s">
        <v>385</v>
      </c>
      <c r="AZ1940" s="15">
        <v>0</v>
      </c>
      <c r="BA1940" s="15">
        <v>0</v>
      </c>
      <c r="BB1940" s="36" t="s">
        <v>386</v>
      </c>
      <c r="BC1940" s="13">
        <v>0</v>
      </c>
      <c r="BD1940" s="13">
        <v>0</v>
      </c>
      <c r="BE1940" s="13">
        <v>0</v>
      </c>
      <c r="BF1940" s="13">
        <v>0</v>
      </c>
      <c r="BG1940" s="13">
        <v>0</v>
      </c>
      <c r="BH1940" s="13">
        <v>0</v>
      </c>
      <c r="BI1940" s="11">
        <v>0</v>
      </c>
      <c r="BJ1940" s="8">
        <v>0</v>
      </c>
      <c r="BK1940" s="8">
        <v>0</v>
      </c>
      <c r="BL1940" s="8">
        <v>0</v>
      </c>
      <c r="BM1940" s="8">
        <v>0</v>
      </c>
      <c r="BN1940" s="8">
        <v>0</v>
      </c>
      <c r="BO1940" s="8">
        <v>0</v>
      </c>
      <c r="BP1940" s="8">
        <v>0</v>
      </c>
      <c r="BQ1940" s="43">
        <v>0</v>
      </c>
    </row>
    <row r="1941" spans="3:69" ht="20.100000000000001" customHeight="1">
      <c r="C1941" s="16">
        <v>90010901</v>
      </c>
      <c r="D1941" s="237" t="s">
        <v>2459</v>
      </c>
      <c r="E1941" s="13">
        <v>1</v>
      </c>
      <c r="F1941" s="13">
        <v>62021401</v>
      </c>
      <c r="G1941" s="16">
        <f>C1942</f>
        <v>90010902</v>
      </c>
      <c r="H1941" s="15">
        <v>0</v>
      </c>
      <c r="I1941" s="13">
        <v>27</v>
      </c>
      <c r="J1941" s="13">
        <v>2</v>
      </c>
      <c r="K1941" s="13">
        <v>0</v>
      </c>
      <c r="L1941" s="16">
        <v>0</v>
      </c>
      <c r="M1941" s="16">
        <v>0</v>
      </c>
      <c r="N1941" s="16">
        <v>2</v>
      </c>
      <c r="O1941" s="16">
        <v>2</v>
      </c>
      <c r="P1941" s="16">
        <v>0.95</v>
      </c>
      <c r="Q1941" s="16">
        <v>0</v>
      </c>
      <c r="R1941" s="8">
        <v>0</v>
      </c>
      <c r="S1941" s="15">
        <v>0</v>
      </c>
      <c r="T1941" s="13">
        <v>1</v>
      </c>
      <c r="U1941" s="16">
        <v>2</v>
      </c>
      <c r="V1941" s="16">
        <v>0</v>
      </c>
      <c r="W1941" s="16">
        <v>1.2</v>
      </c>
      <c r="X1941" s="16">
        <v>500</v>
      </c>
      <c r="Y1941" s="16">
        <v>0</v>
      </c>
      <c r="Z1941" s="16">
        <v>0</v>
      </c>
      <c r="AA1941" s="16">
        <v>0</v>
      </c>
      <c r="AB1941" s="16">
        <v>0</v>
      </c>
      <c r="AC1941" s="16">
        <v>0</v>
      </c>
      <c r="AD1941" s="16">
        <v>6</v>
      </c>
      <c r="AE1941" s="16">
        <v>1</v>
      </c>
      <c r="AF1941" s="16">
        <v>3</v>
      </c>
      <c r="AG1941" s="8">
        <v>2</v>
      </c>
      <c r="AH1941" s="8">
        <v>1</v>
      </c>
      <c r="AI1941" s="8">
        <v>0</v>
      </c>
      <c r="AJ1941" s="8">
        <v>7</v>
      </c>
      <c r="AK1941" s="16">
        <v>0</v>
      </c>
      <c r="AL1941" s="16">
        <v>0</v>
      </c>
      <c r="AM1941" s="16">
        <v>6</v>
      </c>
      <c r="AN1941" s="16">
        <v>0.25</v>
      </c>
      <c r="AO1941" s="16">
        <v>6000</v>
      </c>
      <c r="AP1941" s="16">
        <v>0</v>
      </c>
      <c r="AQ1941" s="16">
        <v>0</v>
      </c>
      <c r="AR1941" s="8">
        <v>0</v>
      </c>
      <c r="AS1941" s="16">
        <v>92014001</v>
      </c>
      <c r="AT1941" s="17" t="s">
        <v>260</v>
      </c>
      <c r="AU1941" s="16" t="s">
        <v>261</v>
      </c>
      <c r="AV1941" s="16">
        <v>10002001</v>
      </c>
      <c r="AW1941" s="16">
        <v>21101040</v>
      </c>
      <c r="AX1941" s="17" t="s">
        <v>232</v>
      </c>
      <c r="AY1941" s="17" t="s">
        <v>951</v>
      </c>
      <c r="AZ1941" s="15">
        <v>0</v>
      </c>
      <c r="BA1941" s="15">
        <v>0</v>
      </c>
      <c r="BB1941" s="165" t="str">
        <f t="shared" ref="BB1941" si="110">"对目标区域持续造成伤害,在此范围内的敌方目标每秒造成2次"&amp;W1941*100&amp;"%攻击伤害+"&amp;X1941&amp;"点固定伤害,目标移动速度降低75%,持续6秒,当在施法过程中进行移动会中断此技能施放"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3">
        <v>90010902</v>
      </c>
      <c r="D1942" s="237" t="s">
        <v>2460</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1">"立即对指定前方区域释放冲击波,冲击波对触碰的怪物造成"&amp;W1942*100&amp;"%攻击伤害+"&amp;X1942&amp;"点固定伤害"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6">
        <v>90010903</v>
      </c>
      <c r="D1943" s="237" t="s">
        <v>2461</v>
      </c>
      <c r="E1943" s="13">
        <v>1</v>
      </c>
      <c r="F1943" s="16">
        <v>62021301</v>
      </c>
      <c r="G1943" s="13">
        <v>62021203</v>
      </c>
      <c r="H1943" s="15">
        <v>0</v>
      </c>
      <c r="I1943" s="13">
        <v>32</v>
      </c>
      <c r="J1943" s="13">
        <v>2</v>
      </c>
      <c r="K1943" s="13">
        <v>0</v>
      </c>
      <c r="L1943" s="16">
        <v>0</v>
      </c>
      <c r="M1943" s="16">
        <v>0</v>
      </c>
      <c r="N1943" s="16">
        <v>2</v>
      </c>
      <c r="O1943" s="16">
        <v>2</v>
      </c>
      <c r="P1943" s="16">
        <v>0.95</v>
      </c>
      <c r="Q1943" s="16">
        <v>0</v>
      </c>
      <c r="R1943" s="8">
        <v>0</v>
      </c>
      <c r="S1943" s="15">
        <v>0</v>
      </c>
      <c r="T1943" s="13">
        <v>1</v>
      </c>
      <c r="U1943" s="16">
        <v>2</v>
      </c>
      <c r="V1943" s="16">
        <v>0</v>
      </c>
      <c r="W1943" s="16">
        <v>2.5</v>
      </c>
      <c r="X1943" s="16">
        <v>1500</v>
      </c>
      <c r="Y1943" s="16">
        <v>0</v>
      </c>
      <c r="Z1943" s="16">
        <v>0</v>
      </c>
      <c r="AA1943" s="16">
        <v>0</v>
      </c>
      <c r="AB1943" s="16">
        <v>0</v>
      </c>
      <c r="AC1943" s="16">
        <v>0</v>
      </c>
      <c r="AD1943" s="16">
        <v>12</v>
      </c>
      <c r="AE1943" s="16">
        <v>1</v>
      </c>
      <c r="AF1943" s="16">
        <v>3</v>
      </c>
      <c r="AG1943" s="8">
        <v>2</v>
      </c>
      <c r="AH1943" s="8">
        <v>2</v>
      </c>
      <c r="AI1943" s="8">
        <v>0</v>
      </c>
      <c r="AJ1943" s="8">
        <v>4</v>
      </c>
      <c r="AK1943" s="16">
        <v>0</v>
      </c>
      <c r="AL1943" s="16">
        <v>3</v>
      </c>
      <c r="AM1943" s="16">
        <v>0</v>
      </c>
      <c r="AN1943" s="16">
        <v>0.25</v>
      </c>
      <c r="AO1943" s="16">
        <v>2000</v>
      </c>
      <c r="AP1943" s="16">
        <v>0</v>
      </c>
      <c r="AQ1943" s="16">
        <v>10</v>
      </c>
      <c r="AR1943" s="8">
        <v>0</v>
      </c>
      <c r="AS1943" s="16">
        <v>92002001</v>
      </c>
      <c r="AT1943" s="17" t="s">
        <v>161</v>
      </c>
      <c r="AU1943" s="16" t="s">
        <v>358</v>
      </c>
      <c r="AV1943" s="16">
        <v>10003002</v>
      </c>
      <c r="AW1943" s="16">
        <v>21101030</v>
      </c>
      <c r="AX1943" s="17" t="s">
        <v>382</v>
      </c>
      <c r="AY1943" s="17">
        <v>0</v>
      </c>
      <c r="AZ1943" s="15">
        <v>0</v>
      </c>
      <c r="BA1943" s="15">
        <v>0</v>
      </c>
      <c r="BB1943" s="165" t="str">
        <f t="shared" ref="BB1943" si="112">"立即对指定前方区域释放冲击波,冲击波对触碰的怪物造成"&amp;W1943*100&amp;"%攻击伤害+"&amp;X1943&amp;"点固定伤害"</f>
        <v>立即对指定前方区域释放冲击波,冲击波对触碰的怪物造成250%攻击伤害+1500点固定伤害</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3">
        <v>90010904</v>
      </c>
      <c r="D1944" s="17" t="s">
        <v>2462</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2</v>
      </c>
      <c r="AI1944" s="8">
        <v>0</v>
      </c>
      <c r="AJ1944" s="8">
        <v>3</v>
      </c>
      <c r="AK1944" s="16">
        <v>0</v>
      </c>
      <c r="AL1944" s="16">
        <v>0</v>
      </c>
      <c r="AM1944" s="16">
        <v>0</v>
      </c>
      <c r="AN1944" s="16">
        <v>0.5</v>
      </c>
      <c r="AO1944" s="16">
        <v>2000</v>
      </c>
      <c r="AP1944" s="16">
        <v>0</v>
      </c>
      <c r="AQ1944" s="16">
        <v>20</v>
      </c>
      <c r="AR1944" s="8">
        <v>0</v>
      </c>
      <c r="AS1944" s="16" t="s">
        <v>160</v>
      </c>
      <c r="AT1944" s="17" t="s">
        <v>161</v>
      </c>
      <c r="AU1944" s="16" t="s">
        <v>358</v>
      </c>
      <c r="AV1944" s="16">
        <v>10003002</v>
      </c>
      <c r="AW1944" s="16">
        <v>70106005</v>
      </c>
      <c r="AX1944" s="17" t="s">
        <v>1014</v>
      </c>
      <c r="AY1944" s="17">
        <v>0</v>
      </c>
      <c r="AZ1944" s="15">
        <v>0</v>
      </c>
      <c r="BA1944" s="15">
        <v>0</v>
      </c>
      <c r="BB1944" s="73" t="s">
        <v>2463</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6">
        <v>90010905</v>
      </c>
      <c r="D1945" s="17" t="s">
        <v>2464</v>
      </c>
      <c r="E1945" s="16">
        <v>1</v>
      </c>
      <c r="F1945" s="16">
        <v>60010300</v>
      </c>
      <c r="G1945" s="16">
        <v>0</v>
      </c>
      <c r="H1945" s="15">
        <v>0</v>
      </c>
      <c r="I1945" s="16">
        <v>1</v>
      </c>
      <c r="J1945" s="16">
        <v>0</v>
      </c>
      <c r="K1945" s="16">
        <v>0</v>
      </c>
      <c r="L1945" s="16">
        <v>0</v>
      </c>
      <c r="M1945" s="16">
        <v>0</v>
      </c>
      <c r="N1945" s="13">
        <v>1</v>
      </c>
      <c r="O1945" s="16">
        <v>0</v>
      </c>
      <c r="P1945" s="16">
        <v>0</v>
      </c>
      <c r="Q1945" s="16">
        <v>0</v>
      </c>
      <c r="R1945" s="8">
        <v>0</v>
      </c>
      <c r="S1945" s="15">
        <v>0</v>
      </c>
      <c r="T1945" s="13">
        <v>1</v>
      </c>
      <c r="U1945" s="16">
        <v>2</v>
      </c>
      <c r="V1945" s="16">
        <v>0</v>
      </c>
      <c r="W1945" s="16">
        <v>3</v>
      </c>
      <c r="X1945" s="16">
        <v>0</v>
      </c>
      <c r="Y1945" s="16">
        <v>0</v>
      </c>
      <c r="Z1945" s="16">
        <v>0</v>
      </c>
      <c r="AA1945" s="16">
        <v>0</v>
      </c>
      <c r="AB1945" s="16">
        <v>0</v>
      </c>
      <c r="AC1945" s="16">
        <v>0</v>
      </c>
      <c r="AD1945" s="16">
        <v>9</v>
      </c>
      <c r="AE1945" s="16">
        <v>1</v>
      </c>
      <c r="AF1945" s="16">
        <v>2</v>
      </c>
      <c r="AG1945" s="8">
        <v>2</v>
      </c>
      <c r="AH1945" s="8">
        <v>1</v>
      </c>
      <c r="AI1945" s="8">
        <v>0</v>
      </c>
      <c r="AJ1945" s="8">
        <v>5</v>
      </c>
      <c r="AK1945" s="16">
        <v>0</v>
      </c>
      <c r="AL1945" s="16">
        <v>0</v>
      </c>
      <c r="AM1945" s="16">
        <v>0</v>
      </c>
      <c r="AN1945" s="16">
        <v>0.5</v>
      </c>
      <c r="AO1945" s="16">
        <v>2000</v>
      </c>
      <c r="AP1945" s="16">
        <v>0</v>
      </c>
      <c r="AQ1945" s="16">
        <v>20</v>
      </c>
      <c r="AR1945" s="8">
        <v>0</v>
      </c>
      <c r="AS1945" s="16" t="s">
        <v>160</v>
      </c>
      <c r="AT1945" s="17" t="s">
        <v>161</v>
      </c>
      <c r="AU1945" s="16" t="s">
        <v>358</v>
      </c>
      <c r="AV1945" s="16">
        <v>0</v>
      </c>
      <c r="AW1945" s="16">
        <v>70106005</v>
      </c>
      <c r="AX1945" s="17" t="s">
        <v>1061</v>
      </c>
      <c r="AY1945" s="316" t="s">
        <v>2465</v>
      </c>
      <c r="AZ1945" s="15">
        <v>0</v>
      </c>
      <c r="BA1945" s="15">
        <v>0</v>
      </c>
      <c r="BB1945" s="73" t="s">
        <v>2466</v>
      </c>
      <c r="BC1945" s="16">
        <v>0</v>
      </c>
      <c r="BD1945" s="13">
        <v>0</v>
      </c>
      <c r="BE1945" s="16">
        <v>0</v>
      </c>
      <c r="BF1945" s="16">
        <v>0</v>
      </c>
      <c r="BG1945" s="16">
        <v>0</v>
      </c>
      <c r="BH1945" s="16">
        <v>0</v>
      </c>
      <c r="BI1945" s="11">
        <v>0</v>
      </c>
      <c r="BJ1945" s="8">
        <v>0</v>
      </c>
      <c r="BK1945" s="8">
        <v>0</v>
      </c>
      <c r="BL1945" s="8">
        <v>0</v>
      </c>
      <c r="BM1945" s="8">
        <v>0</v>
      </c>
      <c r="BN1945" s="8">
        <v>0</v>
      </c>
      <c r="BO1945" s="8">
        <v>0</v>
      </c>
      <c r="BP1945" s="8">
        <v>0</v>
      </c>
      <c r="BQ1945" s="43">
        <v>0</v>
      </c>
    </row>
    <row r="1946" spans="3:69" ht="19.5" customHeight="1">
      <c r="C1946" s="13">
        <v>90010906</v>
      </c>
      <c r="D1946" s="14" t="s">
        <v>2467</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2</v>
      </c>
      <c r="AG1946" s="8">
        <v>7</v>
      </c>
      <c r="AH1946" s="8">
        <v>0</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2383</v>
      </c>
      <c r="AY1946" s="13">
        <v>0</v>
      </c>
      <c r="AZ1946" s="15">
        <v>0</v>
      </c>
      <c r="BA1946" s="15">
        <v>0</v>
      </c>
      <c r="BB1946" s="165" t="s">
        <v>2442</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19.5" customHeight="1">
      <c r="C1947" s="13">
        <v>90010907</v>
      </c>
      <c r="D1947" s="14" t="s">
        <v>2468</v>
      </c>
      <c r="E1947" s="13">
        <v>1</v>
      </c>
      <c r="F1947" s="13">
        <v>62011201</v>
      </c>
      <c r="G1947" s="13">
        <v>0</v>
      </c>
      <c r="H1947" s="15">
        <v>0</v>
      </c>
      <c r="I1947" s="13">
        <v>5</v>
      </c>
      <c r="J1947" s="13">
        <v>3</v>
      </c>
      <c r="K1947" s="13">
        <v>0</v>
      </c>
      <c r="L1947" s="13">
        <v>0</v>
      </c>
      <c r="M1947" s="13">
        <v>0</v>
      </c>
      <c r="N1947" s="13">
        <v>1</v>
      </c>
      <c r="O1947" s="13">
        <v>0</v>
      </c>
      <c r="P1947" s="13">
        <v>0</v>
      </c>
      <c r="Q1947" s="13">
        <v>0</v>
      </c>
      <c r="R1947" s="8">
        <v>0</v>
      </c>
      <c r="S1947" s="13">
        <v>0</v>
      </c>
      <c r="T1947" s="13">
        <v>1</v>
      </c>
      <c r="U1947" s="13">
        <v>2</v>
      </c>
      <c r="V1947" s="13">
        <v>0</v>
      </c>
      <c r="W1947" s="13">
        <v>1.5</v>
      </c>
      <c r="X1947" s="13">
        <v>10</v>
      </c>
      <c r="Y1947" s="13">
        <v>1</v>
      </c>
      <c r="Z1947" s="13">
        <v>0</v>
      </c>
      <c r="AA1947" s="13">
        <v>0</v>
      </c>
      <c r="AB1947" s="13">
        <v>0</v>
      </c>
      <c r="AC1947" s="13">
        <v>0</v>
      </c>
      <c r="AD1947" s="13">
        <v>5</v>
      </c>
      <c r="AE1947" s="13">
        <v>1</v>
      </c>
      <c r="AF1947" s="13">
        <v>3</v>
      </c>
      <c r="AG1947" s="8">
        <v>2</v>
      </c>
      <c r="AH1947" s="8">
        <v>1</v>
      </c>
      <c r="AI1947" s="8">
        <v>0</v>
      </c>
      <c r="AJ1947" s="8">
        <v>7</v>
      </c>
      <c r="AK1947" s="13">
        <v>0</v>
      </c>
      <c r="AL1947" s="13">
        <v>0</v>
      </c>
      <c r="AM1947" s="13">
        <v>0</v>
      </c>
      <c r="AN1947" s="13">
        <v>0.5</v>
      </c>
      <c r="AO1947" s="13">
        <v>3000</v>
      </c>
      <c r="AP1947" s="13">
        <v>0</v>
      </c>
      <c r="AQ1947" s="13">
        <v>0</v>
      </c>
      <c r="AR1947" s="8">
        <v>0</v>
      </c>
      <c r="AS1947" s="13" t="s">
        <v>160</v>
      </c>
      <c r="AT1947" s="14" t="s">
        <v>400</v>
      </c>
      <c r="AU1947" s="13" t="s">
        <v>351</v>
      </c>
      <c r="AV1947" s="16">
        <v>10000007</v>
      </c>
      <c r="AW1947" s="16">
        <v>21000020</v>
      </c>
      <c r="AX1947" s="14" t="s">
        <v>663</v>
      </c>
      <c r="AY1947" s="13">
        <v>0</v>
      </c>
      <c r="AZ1947" s="15">
        <v>0</v>
      </c>
      <c r="BA1947" s="15">
        <v>0</v>
      </c>
      <c r="BB1947" s="165" t="s">
        <v>2442</v>
      </c>
      <c r="BC1947" s="13">
        <v>0</v>
      </c>
      <c r="BD1947" s="13">
        <v>0</v>
      </c>
      <c r="BE1947" s="13">
        <v>0</v>
      </c>
      <c r="BF1947" s="13">
        <v>0</v>
      </c>
      <c r="BG1947" s="13">
        <v>0</v>
      </c>
      <c r="BH1947" s="13">
        <v>0</v>
      </c>
      <c r="BI1947" s="11">
        <v>0</v>
      </c>
      <c r="BJ1947" s="8">
        <v>0</v>
      </c>
      <c r="BK1947" s="8">
        <v>0</v>
      </c>
      <c r="BL1947" s="8">
        <v>0</v>
      </c>
      <c r="BM1947" s="8">
        <v>0</v>
      </c>
      <c r="BN1947" s="8">
        <v>0</v>
      </c>
      <c r="BO1947" s="8">
        <v>0</v>
      </c>
      <c r="BP1947" s="8">
        <v>0</v>
      </c>
      <c r="BQ1947" s="43">
        <v>0</v>
      </c>
    </row>
    <row r="1948" spans="3:69" ht="20.100000000000001" customHeight="1">
      <c r="C1948" s="55">
        <v>90010908</v>
      </c>
      <c r="D1948" s="59" t="s">
        <v>2469</v>
      </c>
      <c r="E1948" s="60">
        <v>1</v>
      </c>
      <c r="F1948" s="84">
        <v>0</v>
      </c>
      <c r="G1948" s="60">
        <v>0</v>
      </c>
      <c r="H1948" s="61">
        <v>0</v>
      </c>
      <c r="I1948" s="60">
        <v>1</v>
      </c>
      <c r="J1948" s="60">
        <v>0</v>
      </c>
      <c r="K1948" s="60">
        <v>0</v>
      </c>
      <c r="L1948" s="60">
        <v>0</v>
      </c>
      <c r="M1948" s="60">
        <v>0</v>
      </c>
      <c r="N1948" s="60">
        <v>1</v>
      </c>
      <c r="O1948" s="60">
        <v>0</v>
      </c>
      <c r="P1948" s="60">
        <v>0</v>
      </c>
      <c r="Q1948" s="60">
        <v>0</v>
      </c>
      <c r="R1948" s="63">
        <v>0</v>
      </c>
      <c r="S1948" s="61">
        <v>0</v>
      </c>
      <c r="T1948" s="55">
        <v>1</v>
      </c>
      <c r="U1948" s="60">
        <v>1</v>
      </c>
      <c r="V1948" s="60">
        <v>0</v>
      </c>
      <c r="W1948" s="60">
        <v>1.5</v>
      </c>
      <c r="X1948" s="60">
        <v>0</v>
      </c>
      <c r="Y1948" s="60">
        <v>0</v>
      </c>
      <c r="Z1948" s="60">
        <v>0</v>
      </c>
      <c r="AA1948" s="60">
        <v>0</v>
      </c>
      <c r="AB1948" s="60">
        <v>1</v>
      </c>
      <c r="AC1948" s="60">
        <v>0</v>
      </c>
      <c r="AD1948" s="60">
        <v>5</v>
      </c>
      <c r="AE1948" s="60">
        <v>1</v>
      </c>
      <c r="AF1948" s="60">
        <v>3</v>
      </c>
      <c r="AG1948" s="63">
        <v>2</v>
      </c>
      <c r="AH1948" s="63">
        <v>1</v>
      </c>
      <c r="AI1948" s="63">
        <v>0</v>
      </c>
      <c r="AJ1948" s="63">
        <v>6</v>
      </c>
      <c r="AK1948" s="60">
        <v>0</v>
      </c>
      <c r="AL1948" s="60">
        <v>0</v>
      </c>
      <c r="AM1948" s="60">
        <v>0</v>
      </c>
      <c r="AN1948" s="60">
        <v>0</v>
      </c>
      <c r="AO1948" s="60">
        <v>5000</v>
      </c>
      <c r="AP1948" s="60">
        <v>0.2</v>
      </c>
      <c r="AQ1948" s="60">
        <v>0</v>
      </c>
      <c r="AR1948" s="63">
        <v>0</v>
      </c>
      <c r="AS1948" s="60" t="s">
        <v>160</v>
      </c>
      <c r="AT1948" s="59" t="s">
        <v>160</v>
      </c>
      <c r="AU1948" s="60" t="s">
        <v>906</v>
      </c>
      <c r="AV1948" s="60">
        <v>10000006</v>
      </c>
      <c r="AW1948" s="111">
        <v>60000004</v>
      </c>
      <c r="AX1948" s="59" t="s">
        <v>907</v>
      </c>
      <c r="AY1948" s="59" t="s">
        <v>160</v>
      </c>
      <c r="AZ1948" s="61">
        <v>0</v>
      </c>
      <c r="BA1948" s="61">
        <v>0</v>
      </c>
      <c r="BB1948" s="83"/>
      <c r="BC1948" s="60">
        <v>0</v>
      </c>
      <c r="BD1948" s="55">
        <v>0</v>
      </c>
      <c r="BE1948" s="60">
        <v>0</v>
      </c>
      <c r="BF1948" s="60">
        <v>0</v>
      </c>
      <c r="BG1948" s="60">
        <v>0</v>
      </c>
      <c r="BH1948" s="60">
        <v>0</v>
      </c>
      <c r="BI1948" s="84">
        <v>0</v>
      </c>
      <c r="BJ1948" s="63">
        <v>1</v>
      </c>
      <c r="BK1948" s="63">
        <v>0</v>
      </c>
      <c r="BL1948" s="63">
        <v>0</v>
      </c>
      <c r="BM1948" s="63">
        <v>0</v>
      </c>
      <c r="BN1948" s="63">
        <v>0</v>
      </c>
      <c r="BO1948" s="63">
        <v>0</v>
      </c>
      <c r="BP1948" s="8">
        <v>0</v>
      </c>
      <c r="BQ1948" s="43">
        <v>0</v>
      </c>
    </row>
    <row r="1949" spans="3:69" ht="20.100000000000001" customHeight="1">
      <c r="C1949" s="13">
        <v>90010909</v>
      </c>
      <c r="D1949" s="14" t="s">
        <v>2470</v>
      </c>
      <c r="E1949" s="13">
        <v>0</v>
      </c>
      <c r="F1949" s="13">
        <v>61011301</v>
      </c>
      <c r="G1949" s="13">
        <v>0</v>
      </c>
      <c r="H1949" s="15">
        <v>0</v>
      </c>
      <c r="I1949" s="13">
        <v>10</v>
      </c>
      <c r="J1949" s="13">
        <v>3</v>
      </c>
      <c r="K1949" s="13">
        <v>0</v>
      </c>
      <c r="L1949" s="13">
        <v>0</v>
      </c>
      <c r="M1949" s="13">
        <v>0</v>
      </c>
      <c r="N1949" s="13">
        <v>2</v>
      </c>
      <c r="O1949" s="13">
        <v>1</v>
      </c>
      <c r="P1949" s="13">
        <v>0.1</v>
      </c>
      <c r="Q1949" s="13">
        <v>0</v>
      </c>
      <c r="R1949" s="8">
        <v>3</v>
      </c>
      <c r="S1949" s="13">
        <v>0</v>
      </c>
      <c r="T1949" s="13">
        <v>1</v>
      </c>
      <c r="U1949" s="13">
        <v>2</v>
      </c>
      <c r="V1949" s="13">
        <v>0</v>
      </c>
      <c r="W1949" s="13">
        <v>3</v>
      </c>
      <c r="X1949" s="13">
        <v>350</v>
      </c>
      <c r="Y1949" s="13">
        <v>1</v>
      </c>
      <c r="Z1949" s="13">
        <v>0</v>
      </c>
      <c r="AA1949" s="13">
        <v>0</v>
      </c>
      <c r="AB1949" s="13">
        <v>0</v>
      </c>
      <c r="AC1949" s="13">
        <v>0</v>
      </c>
      <c r="AD1949" s="13">
        <v>9</v>
      </c>
      <c r="AE1949" s="13">
        <v>1</v>
      </c>
      <c r="AF1949" s="13">
        <v>3</v>
      </c>
      <c r="AG1949" s="8">
        <v>2</v>
      </c>
      <c r="AH1949" s="8">
        <v>1</v>
      </c>
      <c r="AI1949" s="8">
        <v>0</v>
      </c>
      <c r="AJ1949" s="8">
        <v>6</v>
      </c>
      <c r="AK1949" s="13">
        <v>0</v>
      </c>
      <c r="AL1949" s="13">
        <v>0</v>
      </c>
      <c r="AM1949" s="13">
        <v>0</v>
      </c>
      <c r="AN1949" s="13">
        <v>1</v>
      </c>
      <c r="AO1949" s="13">
        <v>3000</v>
      </c>
      <c r="AP1949" s="13">
        <v>4</v>
      </c>
      <c r="AQ1949" s="13">
        <v>0</v>
      </c>
      <c r="AR1949" s="8">
        <v>0</v>
      </c>
      <c r="AS1949" s="13" t="s">
        <v>160</v>
      </c>
      <c r="AT1949" s="14" t="s">
        <v>495</v>
      </c>
      <c r="AU1949" s="13" t="s">
        <v>171</v>
      </c>
      <c r="AV1949" s="16">
        <v>10000015</v>
      </c>
      <c r="AW1949" s="16">
        <v>21000030</v>
      </c>
      <c r="AX1949" s="14" t="s">
        <v>500</v>
      </c>
      <c r="AY1949" s="13">
        <v>0</v>
      </c>
      <c r="AZ1949" s="15">
        <v>0</v>
      </c>
      <c r="BA1949" s="15">
        <v>0</v>
      </c>
      <c r="BB1949" s="152" t="str">
        <f>"&lt;color=#D3FD3A&gt;冲锋击(剑类武器技能):\n&lt;/color&gt;"&amp;BB1973&amp;"\n\n&lt;color=#D3FD3A&gt;跳跃击(刀类武器技能):\n&lt;/color&gt;"&amp;BB1955</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9" s="13">
        <v>0</v>
      </c>
      <c r="BD1949" s="13">
        <v>0</v>
      </c>
      <c r="BE1949" s="13">
        <v>0</v>
      </c>
      <c r="BF1949" s="13">
        <v>0</v>
      </c>
      <c r="BG1949" s="13">
        <v>0</v>
      </c>
      <c r="BH1949" s="13">
        <v>0</v>
      </c>
      <c r="BI1949" s="11">
        <v>0</v>
      </c>
      <c r="BJ1949" s="8">
        <v>0</v>
      </c>
      <c r="BK1949" s="8">
        <v>0</v>
      </c>
      <c r="BL1949" s="8">
        <v>0</v>
      </c>
      <c r="BM1949" s="8">
        <v>0</v>
      </c>
      <c r="BN1949" s="8">
        <v>0</v>
      </c>
      <c r="BO1949" s="8">
        <v>0</v>
      </c>
      <c r="BP1949" s="8">
        <v>0</v>
      </c>
      <c r="BQ1949" s="43">
        <v>0</v>
      </c>
    </row>
    <row r="1950" spans="3:69" ht="19.5" customHeight="1">
      <c r="C1950" s="13">
        <v>90010910</v>
      </c>
      <c r="D1950" s="17" t="s">
        <v>2869</v>
      </c>
      <c r="E1950" s="16">
        <v>1</v>
      </c>
      <c r="F1950" s="16">
        <v>60010300</v>
      </c>
      <c r="G1950" s="16">
        <v>0</v>
      </c>
      <c r="H1950" s="15">
        <v>0</v>
      </c>
      <c r="I1950" s="16">
        <v>1</v>
      </c>
      <c r="J1950" s="16">
        <v>0</v>
      </c>
      <c r="K1950" s="16">
        <v>0</v>
      </c>
      <c r="L1950" s="16">
        <v>0</v>
      </c>
      <c r="M1950" s="16">
        <v>0</v>
      </c>
      <c r="N1950" s="13">
        <v>1</v>
      </c>
      <c r="O1950" s="16">
        <v>0</v>
      </c>
      <c r="P1950" s="16">
        <v>0</v>
      </c>
      <c r="Q1950" s="16">
        <v>0</v>
      </c>
      <c r="R1950" s="8">
        <v>0</v>
      </c>
      <c r="S1950" s="15">
        <v>0</v>
      </c>
      <c r="T1950" s="13">
        <v>1</v>
      </c>
      <c r="U1950" s="16">
        <v>2</v>
      </c>
      <c r="V1950" s="16">
        <v>0</v>
      </c>
      <c r="W1950" s="16">
        <v>3</v>
      </c>
      <c r="X1950" s="16">
        <v>0</v>
      </c>
      <c r="Y1950" s="16">
        <v>0</v>
      </c>
      <c r="Z1950" s="16">
        <v>0</v>
      </c>
      <c r="AA1950" s="16">
        <v>0</v>
      </c>
      <c r="AB1950" s="16">
        <v>0</v>
      </c>
      <c r="AC1950" s="16">
        <v>0</v>
      </c>
      <c r="AD1950" s="16">
        <v>9</v>
      </c>
      <c r="AE1950" s="16">
        <v>1</v>
      </c>
      <c r="AF1950" s="16">
        <v>2</v>
      </c>
      <c r="AG1950" s="8">
        <v>2</v>
      </c>
      <c r="AH1950" s="8">
        <v>1</v>
      </c>
      <c r="AI1950" s="8">
        <v>0</v>
      </c>
      <c r="AJ1950" s="8">
        <v>5</v>
      </c>
      <c r="AK1950" s="16">
        <v>0</v>
      </c>
      <c r="AL1950" s="16">
        <v>0</v>
      </c>
      <c r="AM1950" s="16">
        <v>0</v>
      </c>
      <c r="AN1950" s="16">
        <v>0.5</v>
      </c>
      <c r="AO1950" s="16">
        <v>2000</v>
      </c>
      <c r="AP1950" s="16">
        <v>0</v>
      </c>
      <c r="AQ1950" s="16">
        <v>20</v>
      </c>
      <c r="AR1950" s="8">
        <v>0</v>
      </c>
      <c r="AS1950" s="16" t="s">
        <v>160</v>
      </c>
      <c r="AT1950" s="17" t="s">
        <v>161</v>
      </c>
      <c r="AU1950" s="16" t="s">
        <v>358</v>
      </c>
      <c r="AV1950" s="16">
        <v>0</v>
      </c>
      <c r="AW1950" s="16">
        <v>70106005</v>
      </c>
      <c r="AX1950" s="17" t="s">
        <v>2871</v>
      </c>
      <c r="AY1950" s="316" t="s">
        <v>2872</v>
      </c>
      <c r="AZ1950" s="15">
        <v>0</v>
      </c>
      <c r="BA1950" s="15">
        <v>0</v>
      </c>
      <c r="BB1950" s="73" t="s">
        <v>2466</v>
      </c>
      <c r="BC1950" s="16">
        <v>0</v>
      </c>
      <c r="BD1950" s="355" t="s">
        <v>2870</v>
      </c>
      <c r="BE1950" s="16">
        <v>0</v>
      </c>
      <c r="BF1950" s="16">
        <v>0</v>
      </c>
      <c r="BG1950" s="16">
        <v>0</v>
      </c>
      <c r="BH1950" s="16">
        <v>0</v>
      </c>
      <c r="BI1950" s="11">
        <v>0</v>
      </c>
      <c r="BJ1950" s="8">
        <v>0</v>
      </c>
      <c r="BK1950" s="8">
        <v>0</v>
      </c>
      <c r="BL1950" s="8">
        <v>0</v>
      </c>
      <c r="BM1950" s="8">
        <v>0</v>
      </c>
      <c r="BN1950" s="8">
        <v>0</v>
      </c>
      <c r="BO1950" s="8">
        <v>0</v>
      </c>
      <c r="BP1950" s="8">
        <v>0</v>
      </c>
      <c r="BQ1950" s="43">
        <v>0</v>
      </c>
    </row>
    <row r="1951" spans="3:69" ht="20.100000000000001" customHeight="1">
      <c r="C1951" s="92">
        <v>90010911</v>
      </c>
      <c r="D1951" s="91" t="s">
        <v>2471</v>
      </c>
      <c r="E1951" s="92">
        <v>1</v>
      </c>
      <c r="F1951" s="93">
        <v>60010100</v>
      </c>
      <c r="G1951" s="92">
        <v>0</v>
      </c>
      <c r="H1951" s="94">
        <v>0</v>
      </c>
      <c r="I1951" s="92">
        <v>1</v>
      </c>
      <c r="J1951" s="92">
        <v>0</v>
      </c>
      <c r="K1951" s="92">
        <v>0</v>
      </c>
      <c r="L1951" s="93">
        <v>0</v>
      </c>
      <c r="M1951" s="93">
        <v>0</v>
      </c>
      <c r="N1951" s="93">
        <v>2</v>
      </c>
      <c r="O1951" s="93">
        <v>10</v>
      </c>
      <c r="P1951" s="93">
        <v>0.5</v>
      </c>
      <c r="Q1951" s="93">
        <v>0</v>
      </c>
      <c r="R1951" s="97">
        <v>1</v>
      </c>
      <c r="S1951" s="93">
        <v>0</v>
      </c>
      <c r="T1951" s="93">
        <v>1</v>
      </c>
      <c r="U1951" s="93">
        <v>1</v>
      </c>
      <c r="V1951" s="93">
        <v>0</v>
      </c>
      <c r="W1951" s="93">
        <v>0</v>
      </c>
      <c r="X1951" s="93">
        <v>0</v>
      </c>
      <c r="Y1951" s="93">
        <v>0</v>
      </c>
      <c r="Z1951" s="93">
        <v>0</v>
      </c>
      <c r="AA1951" s="93">
        <v>0</v>
      </c>
      <c r="AB1951" s="93">
        <v>0</v>
      </c>
      <c r="AC1951" s="93">
        <v>1</v>
      </c>
      <c r="AD1951" s="93">
        <v>15</v>
      </c>
      <c r="AE1951" s="93">
        <v>1</v>
      </c>
      <c r="AF1951" s="93">
        <v>2</v>
      </c>
      <c r="AG1951" s="97">
        <v>1</v>
      </c>
      <c r="AH1951" s="97">
        <v>0</v>
      </c>
      <c r="AI1951" s="97">
        <v>0</v>
      </c>
      <c r="AJ1951" s="97">
        <v>0</v>
      </c>
      <c r="AK1951" s="93">
        <v>0</v>
      </c>
      <c r="AL1951" s="93">
        <v>0</v>
      </c>
      <c r="AM1951" s="93">
        <v>0</v>
      </c>
      <c r="AN1951" s="93">
        <v>0</v>
      </c>
      <c r="AO1951" s="93">
        <v>2000</v>
      </c>
      <c r="AP1951" s="93">
        <v>0</v>
      </c>
      <c r="AQ1951" s="93">
        <v>0</v>
      </c>
      <c r="AR1951" s="97">
        <v>90104051</v>
      </c>
      <c r="AS1951" s="102">
        <v>0</v>
      </c>
      <c r="AT1951" s="95" t="s">
        <v>216</v>
      </c>
      <c r="AU1951" s="93">
        <v>0</v>
      </c>
      <c r="AV1951" s="92">
        <v>0</v>
      </c>
      <c r="AW1951" s="92">
        <v>0</v>
      </c>
      <c r="AX1951" s="91" t="s">
        <v>346</v>
      </c>
      <c r="AY1951" s="93" t="s">
        <v>2472</v>
      </c>
      <c r="AZ1951" s="94">
        <v>0</v>
      </c>
      <c r="BA1951" s="94">
        <v>0</v>
      </c>
      <c r="BB1951" s="104" t="s">
        <v>587</v>
      </c>
      <c r="BC1951" s="93">
        <v>0</v>
      </c>
      <c r="BD1951" s="93">
        <v>0</v>
      </c>
      <c r="BE1951" s="93">
        <v>0</v>
      </c>
      <c r="BF1951" s="93">
        <v>0</v>
      </c>
      <c r="BG1951" s="93">
        <v>0</v>
      </c>
      <c r="BH1951" s="93">
        <v>0</v>
      </c>
      <c r="BI1951" s="88">
        <v>0</v>
      </c>
      <c r="BJ1951" s="97">
        <v>0</v>
      </c>
      <c r="BK1951" s="97">
        <v>0</v>
      </c>
      <c r="BL1951" s="97">
        <v>0</v>
      </c>
      <c r="BM1951" s="97">
        <v>0</v>
      </c>
      <c r="BN1951" s="97">
        <v>0</v>
      </c>
      <c r="BO1951" s="97">
        <v>0</v>
      </c>
      <c r="BP1951" s="8">
        <v>0</v>
      </c>
      <c r="BQ1951" s="43">
        <v>0</v>
      </c>
    </row>
    <row r="1952" spans="3:69" ht="20.100000000000001" customHeight="1">
      <c r="C1952" s="92">
        <v>90010912</v>
      </c>
      <c r="D1952" s="91" t="s">
        <v>368</v>
      </c>
      <c r="E1952" s="93">
        <v>1</v>
      </c>
      <c r="F1952" s="93">
        <v>61012201</v>
      </c>
      <c r="G1952" s="93">
        <v>0</v>
      </c>
      <c r="H1952" s="94">
        <v>0</v>
      </c>
      <c r="I1952" s="93">
        <v>3</v>
      </c>
      <c r="J1952" s="93">
        <v>0</v>
      </c>
      <c r="K1952" s="93">
        <v>0</v>
      </c>
      <c r="L1952" s="93">
        <v>0</v>
      </c>
      <c r="M1952" s="93">
        <v>0</v>
      </c>
      <c r="N1952" s="93">
        <v>2</v>
      </c>
      <c r="O1952" s="93">
        <v>2</v>
      </c>
      <c r="P1952" s="93">
        <v>1</v>
      </c>
      <c r="Q1952" s="93">
        <v>0</v>
      </c>
      <c r="R1952" s="97">
        <v>0</v>
      </c>
      <c r="S1952" s="93">
        <v>0</v>
      </c>
      <c r="T1952" s="93">
        <v>1</v>
      </c>
      <c r="U1952" s="93">
        <v>2</v>
      </c>
      <c r="V1952" s="93">
        <v>0</v>
      </c>
      <c r="W1952" s="93">
        <v>1.5</v>
      </c>
      <c r="X1952" s="93">
        <v>300</v>
      </c>
      <c r="Y1952" s="93">
        <v>1</v>
      </c>
      <c r="Z1952" s="93">
        <v>0</v>
      </c>
      <c r="AA1952" s="93">
        <v>0</v>
      </c>
      <c r="AB1952" s="93">
        <v>0</v>
      </c>
      <c r="AC1952" s="93">
        <v>0</v>
      </c>
      <c r="AD1952" s="93">
        <v>15</v>
      </c>
      <c r="AE1952" s="93">
        <v>1</v>
      </c>
      <c r="AF1952" s="93">
        <v>4</v>
      </c>
      <c r="AG1952" s="97">
        <v>2</v>
      </c>
      <c r="AH1952" s="97">
        <v>0</v>
      </c>
      <c r="AI1952" s="97">
        <v>0</v>
      </c>
      <c r="AJ1952" s="97">
        <v>0</v>
      </c>
      <c r="AK1952" s="93">
        <v>0</v>
      </c>
      <c r="AL1952" s="93">
        <v>0</v>
      </c>
      <c r="AM1952" s="93">
        <v>0</v>
      </c>
      <c r="AN1952" s="93">
        <v>0</v>
      </c>
      <c r="AO1952" s="93">
        <v>60000</v>
      </c>
      <c r="AP1952" s="93">
        <v>0.1</v>
      </c>
      <c r="AQ1952" s="93">
        <v>0</v>
      </c>
      <c r="AR1952" s="97">
        <v>0</v>
      </c>
      <c r="AS1952" s="292" t="s">
        <v>2473</v>
      </c>
      <c r="AT1952" s="91" t="s">
        <v>495</v>
      </c>
      <c r="AU1952" s="93" t="s">
        <v>351</v>
      </c>
      <c r="AV1952" s="92">
        <v>10000001</v>
      </c>
      <c r="AW1952" s="92">
        <v>62001701</v>
      </c>
      <c r="AX1952" s="91" t="s">
        <v>738</v>
      </c>
      <c r="AY1952" s="93">
        <v>0</v>
      </c>
      <c r="AZ1952" s="94">
        <v>0</v>
      </c>
      <c r="BA1952" s="94">
        <v>0</v>
      </c>
      <c r="BB1952" s="121" t="str">
        <f t="shared" ref="BB1952" si="113">"每秒对周围的怪物造成"&amp;W1952*100&amp;"%攻击伤害+"&amp;X1952&amp;"点固定伤害.持续4秒并使自身免疫怪物攻击"</f>
        <v>每秒对周围的怪物造成150%攻击伤害+300点固定伤害.持续4秒并使自身免疫怪物攻击</v>
      </c>
      <c r="BC1952" s="93">
        <v>0</v>
      </c>
      <c r="BD1952" s="93">
        <v>0</v>
      </c>
      <c r="BE1952" s="93">
        <v>0</v>
      </c>
      <c r="BF1952" s="93">
        <v>0</v>
      </c>
      <c r="BG1952" s="93">
        <v>0</v>
      </c>
      <c r="BH1952" s="93">
        <v>0</v>
      </c>
      <c r="BI1952" s="88">
        <v>0</v>
      </c>
      <c r="BJ1952" s="97">
        <v>0</v>
      </c>
      <c r="BK1952" s="97">
        <v>0</v>
      </c>
      <c r="BL1952" s="97">
        <v>0</v>
      </c>
      <c r="BM1952" s="97">
        <v>0</v>
      </c>
      <c r="BN1952" s="97">
        <v>0</v>
      </c>
      <c r="BO1952" s="97">
        <v>1</v>
      </c>
      <c r="BP1952" s="8">
        <v>0</v>
      </c>
      <c r="BQ1952" s="43">
        <v>0</v>
      </c>
    </row>
    <row r="1953" spans="3:69" ht="20.100000000000001" customHeight="1">
      <c r="C1953" s="246">
        <v>90020002</v>
      </c>
      <c r="D1953" s="247" t="s">
        <v>2474</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3</v>
      </c>
      <c r="AG1953" s="256">
        <v>2</v>
      </c>
      <c r="AH1953" s="256">
        <v>1</v>
      </c>
      <c r="AI1953" s="256">
        <v>0</v>
      </c>
      <c r="AJ1953" s="256">
        <v>6</v>
      </c>
      <c r="AK1953" s="246">
        <v>0</v>
      </c>
      <c r="AL1953" s="246">
        <v>0</v>
      </c>
      <c r="AM1953" s="246">
        <v>0</v>
      </c>
      <c r="AN1953" s="246">
        <v>0</v>
      </c>
      <c r="AO1953" s="246">
        <v>5000</v>
      </c>
      <c r="AP1953" s="246">
        <v>0.2</v>
      </c>
      <c r="AQ1953" s="246">
        <v>0</v>
      </c>
      <c r="AR1953" s="256">
        <v>0</v>
      </c>
      <c r="AS1953" s="246">
        <v>0</v>
      </c>
      <c r="AT1953" s="247" t="s">
        <v>160</v>
      </c>
      <c r="AU1953" s="246" t="s">
        <v>906</v>
      </c>
      <c r="AV1953" s="246">
        <v>10000006</v>
      </c>
      <c r="AW1953" s="262">
        <v>91000307</v>
      </c>
      <c r="AX1953" s="247" t="s">
        <v>2475</v>
      </c>
      <c r="AY1953" s="247" t="s">
        <v>2476</v>
      </c>
      <c r="AZ1953" s="248">
        <v>0</v>
      </c>
      <c r="BA1953" s="248">
        <v>0</v>
      </c>
      <c r="BB1953" s="263" t="s">
        <v>2477</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90020003</v>
      </c>
      <c r="D1954" s="247" t="s">
        <v>2478</v>
      </c>
      <c r="E1954" s="246">
        <v>1</v>
      </c>
      <c r="F1954" s="246">
        <v>80003005</v>
      </c>
      <c r="G1954" s="246">
        <v>0</v>
      </c>
      <c r="H1954" s="248">
        <v>0</v>
      </c>
      <c r="I1954" s="246">
        <v>1</v>
      </c>
      <c r="J1954" s="246">
        <v>0</v>
      </c>
      <c r="K1954" s="246">
        <v>0</v>
      </c>
      <c r="L1954" s="246">
        <v>0</v>
      </c>
      <c r="M1954" s="246">
        <v>0</v>
      </c>
      <c r="N1954" s="246">
        <v>1</v>
      </c>
      <c r="O1954" s="246">
        <v>0</v>
      </c>
      <c r="P1954" s="246">
        <v>0</v>
      </c>
      <c r="Q1954" s="246">
        <v>0</v>
      </c>
      <c r="R1954" s="256">
        <v>0</v>
      </c>
      <c r="S1954" s="248">
        <v>0</v>
      </c>
      <c r="T1954" s="257">
        <v>1</v>
      </c>
      <c r="U1954" s="246">
        <v>1</v>
      </c>
      <c r="V1954" s="246">
        <v>0</v>
      </c>
      <c r="W1954" s="246">
        <v>1.5</v>
      </c>
      <c r="X1954" s="246">
        <v>0</v>
      </c>
      <c r="Y1954" s="246">
        <v>0</v>
      </c>
      <c r="Z1954" s="246">
        <v>0</v>
      </c>
      <c r="AA1954" s="246">
        <v>0</v>
      </c>
      <c r="AB1954" s="246">
        <v>1</v>
      </c>
      <c r="AC1954" s="246">
        <v>1</v>
      </c>
      <c r="AD1954" s="246">
        <v>5</v>
      </c>
      <c r="AE1954" s="246">
        <v>1</v>
      </c>
      <c r="AF1954" s="246">
        <v>10</v>
      </c>
      <c r="AG1954" s="256">
        <v>2</v>
      </c>
      <c r="AH1954" s="256">
        <v>1</v>
      </c>
      <c r="AI1954" s="256">
        <v>0</v>
      </c>
      <c r="AJ1954" s="256">
        <v>6</v>
      </c>
      <c r="AK1954" s="246">
        <v>0</v>
      </c>
      <c r="AL1954" s="246">
        <v>0</v>
      </c>
      <c r="AM1954" s="246">
        <v>0</v>
      </c>
      <c r="AN1954" s="246">
        <v>0</v>
      </c>
      <c r="AO1954" s="246">
        <v>5000</v>
      </c>
      <c r="AP1954" s="246">
        <v>1</v>
      </c>
      <c r="AQ1954" s="246">
        <v>0</v>
      </c>
      <c r="AR1954" s="256">
        <v>0</v>
      </c>
      <c r="AS1954" s="246">
        <v>0</v>
      </c>
      <c r="AT1954" s="247" t="s">
        <v>160</v>
      </c>
      <c r="AU1954" s="246" t="s">
        <v>906</v>
      </c>
      <c r="AV1954" s="246">
        <v>10000006</v>
      </c>
      <c r="AW1954" s="262">
        <v>91000315</v>
      </c>
      <c r="AX1954" s="247" t="s">
        <v>2479</v>
      </c>
      <c r="AY1954" s="247" t="s">
        <v>160</v>
      </c>
      <c r="AZ1954" s="248">
        <v>0</v>
      </c>
      <c r="BA1954" s="248">
        <v>0</v>
      </c>
      <c r="BB1954" s="263" t="s">
        <v>2480</v>
      </c>
      <c r="BC1954" s="246">
        <v>0</v>
      </c>
      <c r="BD1954" s="257">
        <v>0</v>
      </c>
      <c r="BE1954" s="246">
        <v>0</v>
      </c>
      <c r="BF1954" s="246">
        <v>0</v>
      </c>
      <c r="BG1954" s="246">
        <v>0</v>
      </c>
      <c r="BH1954" s="246">
        <v>0</v>
      </c>
      <c r="BI1954" s="268">
        <v>0</v>
      </c>
      <c r="BJ1954" s="256">
        <v>1</v>
      </c>
      <c r="BK1954" s="256">
        <v>0</v>
      </c>
      <c r="BL1954" s="256">
        <v>0</v>
      </c>
      <c r="BM1954" s="256">
        <v>0</v>
      </c>
      <c r="BN1954" s="256">
        <v>0</v>
      </c>
      <c r="BO1954" s="256">
        <v>1</v>
      </c>
      <c r="BP1954" s="8">
        <v>0</v>
      </c>
      <c r="BQ1954" s="43">
        <v>0</v>
      </c>
    </row>
    <row r="1955" spans="3:69" ht="20.100000000000001" customHeight="1">
      <c r="C1955" s="246">
        <v>90020004</v>
      </c>
      <c r="D1955" s="17" t="s">
        <v>2481</v>
      </c>
      <c r="E1955" s="13">
        <v>1</v>
      </c>
      <c r="F1955" s="13">
        <v>60010300</v>
      </c>
      <c r="G1955" s="13">
        <v>0</v>
      </c>
      <c r="H1955" s="15">
        <v>0</v>
      </c>
      <c r="I1955" s="13">
        <v>1</v>
      </c>
      <c r="J1955" s="13">
        <v>0</v>
      </c>
      <c r="K1955" s="13">
        <v>0</v>
      </c>
      <c r="L1955" s="13">
        <v>0</v>
      </c>
      <c r="M1955" s="13">
        <v>0</v>
      </c>
      <c r="N1955" s="13">
        <v>2</v>
      </c>
      <c r="O1955" s="13">
        <v>1</v>
      </c>
      <c r="P1955" s="13">
        <v>1</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0</v>
      </c>
      <c r="AS1955" s="13" t="s">
        <v>160</v>
      </c>
      <c r="AT1955" s="14" t="s">
        <v>181</v>
      </c>
      <c r="AU1955" s="13" t="s">
        <v>182</v>
      </c>
      <c r="AV1955" s="16">
        <v>12000001</v>
      </c>
      <c r="AW1955" s="12">
        <v>20100010</v>
      </c>
      <c r="AX1955" s="14" t="s">
        <v>2482</v>
      </c>
      <c r="AY1955" s="13" t="s">
        <v>2483</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6">
        <v>90020005</v>
      </c>
      <c r="D1956" s="17" t="s">
        <v>2484</v>
      </c>
      <c r="E1956" s="13">
        <v>1</v>
      </c>
      <c r="F1956" s="13">
        <v>60010300</v>
      </c>
      <c r="G1956" s="13">
        <v>0</v>
      </c>
      <c r="H1956" s="15">
        <v>0</v>
      </c>
      <c r="I1956" s="13">
        <v>1</v>
      </c>
      <c r="J1956" s="13">
        <v>0</v>
      </c>
      <c r="K1956" s="13">
        <v>0</v>
      </c>
      <c r="L1956" s="13">
        <v>0</v>
      </c>
      <c r="M1956" s="13">
        <v>0</v>
      </c>
      <c r="N1956" s="13">
        <v>1</v>
      </c>
      <c r="O1956" s="13">
        <v>0</v>
      </c>
      <c r="P1956" s="13">
        <v>0</v>
      </c>
      <c r="Q1956" s="13">
        <v>0</v>
      </c>
      <c r="R1956" s="8">
        <v>0</v>
      </c>
      <c r="S1956" s="13">
        <v>0</v>
      </c>
      <c r="T1956" s="13">
        <v>0</v>
      </c>
      <c r="U1956" s="13">
        <v>1</v>
      </c>
      <c r="V1956" s="13">
        <v>0</v>
      </c>
      <c r="W1956" s="13">
        <v>1</v>
      </c>
      <c r="X1956" s="16">
        <v>0</v>
      </c>
      <c r="Y1956" s="13">
        <v>0</v>
      </c>
      <c r="Z1956" s="13">
        <v>0</v>
      </c>
      <c r="AA1956" s="13">
        <v>0</v>
      </c>
      <c r="AB1956" s="13">
        <v>1</v>
      </c>
      <c r="AC1956" s="13">
        <v>0</v>
      </c>
      <c r="AD1956" s="13">
        <v>5</v>
      </c>
      <c r="AE1956" s="13">
        <v>2</v>
      </c>
      <c r="AF1956" s="13" t="s">
        <v>180</v>
      </c>
      <c r="AG1956" s="8">
        <v>2</v>
      </c>
      <c r="AH1956" s="8">
        <v>0</v>
      </c>
      <c r="AI1956" s="8">
        <v>0</v>
      </c>
      <c r="AJ1956" s="8">
        <v>3</v>
      </c>
      <c r="AK1956" s="13">
        <v>0</v>
      </c>
      <c r="AL1956" s="13">
        <v>0</v>
      </c>
      <c r="AM1956" s="19">
        <v>0</v>
      </c>
      <c r="AN1956" s="13">
        <v>1.25</v>
      </c>
      <c r="AO1956" s="13">
        <v>3000</v>
      </c>
      <c r="AP1956" s="13">
        <v>0.4</v>
      </c>
      <c r="AQ1956" s="13">
        <v>0</v>
      </c>
      <c r="AR1956" s="8">
        <v>99004003</v>
      </c>
      <c r="AS1956" s="13" t="s">
        <v>160</v>
      </c>
      <c r="AT1956" s="14" t="s">
        <v>181</v>
      </c>
      <c r="AU1956" s="13" t="s">
        <v>182</v>
      </c>
      <c r="AV1956" s="16">
        <v>0</v>
      </c>
      <c r="AW1956" s="12">
        <v>0</v>
      </c>
      <c r="AX1956" s="14" t="s">
        <v>162</v>
      </c>
      <c r="AY1956" s="13">
        <v>0</v>
      </c>
      <c r="AZ1956" s="15">
        <v>0</v>
      </c>
      <c r="BA1956" s="15">
        <v>0</v>
      </c>
      <c r="BB1956" s="36"/>
      <c r="BC1956" s="13">
        <v>0</v>
      </c>
      <c r="BD1956" s="13">
        <v>0</v>
      </c>
      <c r="BE1956" s="13">
        <v>0</v>
      </c>
      <c r="BF1956" s="13">
        <v>0</v>
      </c>
      <c r="BG1956" s="13">
        <v>0</v>
      </c>
      <c r="BH1956" s="13">
        <v>0</v>
      </c>
      <c r="BI1956" s="13">
        <v>0</v>
      </c>
      <c r="BJ1956" s="8">
        <v>0</v>
      </c>
      <c r="BK1956" s="8">
        <v>0</v>
      </c>
      <c r="BL1956" s="8">
        <v>0</v>
      </c>
      <c r="BM1956" s="8">
        <v>0</v>
      </c>
      <c r="BN1956" s="8">
        <v>0</v>
      </c>
      <c r="BO1956" s="8">
        <v>0</v>
      </c>
      <c r="BP1956" s="8">
        <v>0</v>
      </c>
      <c r="BQ1956" s="43">
        <v>0</v>
      </c>
    </row>
    <row r="1957" spans="3:69" ht="20.100000000000001" customHeight="1">
      <c r="C1957" s="249">
        <v>77001101</v>
      </c>
      <c r="D1957" s="250" t="s">
        <v>476</v>
      </c>
      <c r="E1957" s="84">
        <v>1</v>
      </c>
      <c r="F1957" s="55">
        <v>0</v>
      </c>
      <c r="G1957" s="84">
        <v>0</v>
      </c>
      <c r="H1957" s="84">
        <v>0</v>
      </c>
      <c r="I1957" s="84">
        <v>1</v>
      </c>
      <c r="J1957" s="84">
        <v>0</v>
      </c>
      <c r="K1957" s="111">
        <v>0</v>
      </c>
      <c r="L1957" s="111">
        <v>0</v>
      </c>
      <c r="M1957" s="84">
        <v>0</v>
      </c>
      <c r="N1957" s="84">
        <v>2</v>
      </c>
      <c r="O1957" s="84">
        <v>2</v>
      </c>
      <c r="P1957" s="84">
        <v>0.6</v>
      </c>
      <c r="Q1957" s="84">
        <v>0</v>
      </c>
      <c r="R1957" s="63">
        <v>0</v>
      </c>
      <c r="S1957" s="84">
        <v>0</v>
      </c>
      <c r="T1957" s="55">
        <v>1</v>
      </c>
      <c r="U1957" s="84">
        <v>1</v>
      </c>
      <c r="V1957" s="111">
        <v>0</v>
      </c>
      <c r="W1957" s="84">
        <v>3</v>
      </c>
      <c r="X1957" s="84">
        <v>0</v>
      </c>
      <c r="Y1957" s="84">
        <v>0</v>
      </c>
      <c r="Z1957" s="84">
        <v>0</v>
      </c>
      <c r="AA1957" s="111">
        <v>0</v>
      </c>
      <c r="AB1957" s="84">
        <v>0</v>
      </c>
      <c r="AC1957" s="84">
        <v>0</v>
      </c>
      <c r="AD1957" s="84">
        <v>20</v>
      </c>
      <c r="AE1957" s="84">
        <v>1</v>
      </c>
      <c r="AF1957" s="84">
        <v>5</v>
      </c>
      <c r="AG1957" s="113">
        <v>0</v>
      </c>
      <c r="AH1957" s="113">
        <v>1</v>
      </c>
      <c r="AI1957" s="63">
        <v>0</v>
      </c>
      <c r="AJ1957" s="84">
        <v>2.5</v>
      </c>
      <c r="AK1957" s="114">
        <v>0</v>
      </c>
      <c r="AL1957" s="84">
        <v>1</v>
      </c>
      <c r="AM1957" s="84">
        <v>0</v>
      </c>
      <c r="AN1957" s="84">
        <v>1</v>
      </c>
      <c r="AO1957" s="84">
        <v>3000</v>
      </c>
      <c r="AP1957" s="84">
        <v>1</v>
      </c>
      <c r="AQ1957" s="84">
        <v>0</v>
      </c>
      <c r="AR1957" s="294" t="s">
        <v>2485</v>
      </c>
      <c r="AS1957" s="286" t="s">
        <v>2486</v>
      </c>
      <c r="AT1957" s="54" t="s">
        <v>216</v>
      </c>
      <c r="AU1957" s="111">
        <v>0</v>
      </c>
      <c r="AV1957" s="111">
        <v>0</v>
      </c>
      <c r="AW1957" s="111">
        <v>77001101</v>
      </c>
      <c r="AX1957" s="59" t="s">
        <v>162</v>
      </c>
      <c r="AY1957" s="55">
        <v>0</v>
      </c>
      <c r="AZ1957" s="61">
        <v>0</v>
      </c>
      <c r="BA1957" s="61">
        <v>0</v>
      </c>
      <c r="BB1957" s="264" t="s">
        <v>2487</v>
      </c>
      <c r="BC1957" s="84">
        <v>0</v>
      </c>
      <c r="BD1957" s="84">
        <v>0</v>
      </c>
      <c r="BE1957" s="60">
        <v>0</v>
      </c>
      <c r="BF1957" s="84">
        <v>0</v>
      </c>
      <c r="BG1957" s="84">
        <v>0</v>
      </c>
      <c r="BH1957" s="114">
        <v>0</v>
      </c>
      <c r="BI1957" s="84">
        <v>0</v>
      </c>
      <c r="BJ1957" s="63">
        <v>0</v>
      </c>
      <c r="BK1957" s="63">
        <v>0</v>
      </c>
      <c r="BL1957" s="63">
        <v>0</v>
      </c>
      <c r="BM1957" s="63">
        <v>0</v>
      </c>
      <c r="BN1957" s="63">
        <v>0</v>
      </c>
      <c r="BO1957" s="63">
        <v>0</v>
      </c>
      <c r="BP1957" s="63">
        <v>0</v>
      </c>
      <c r="BQ1957" s="43">
        <v>0</v>
      </c>
    </row>
    <row r="1958" spans="3:69" ht="20.100000000000001" customHeight="1">
      <c r="C1958" s="249">
        <v>77001102</v>
      </c>
      <c r="D1958" s="54" t="s">
        <v>389</v>
      </c>
      <c r="E1958" s="84">
        <v>1</v>
      </c>
      <c r="F1958" s="84">
        <v>0</v>
      </c>
      <c r="G1958" s="60">
        <v>0</v>
      </c>
      <c r="H1958" s="61">
        <v>0</v>
      </c>
      <c r="I1958" s="60">
        <v>1</v>
      </c>
      <c r="J1958" s="60">
        <v>0</v>
      </c>
      <c r="K1958" s="60">
        <v>0</v>
      </c>
      <c r="L1958" s="55">
        <v>0</v>
      </c>
      <c r="M1958" s="55">
        <v>0</v>
      </c>
      <c r="N1958" s="55">
        <v>2</v>
      </c>
      <c r="O1958" s="55">
        <v>16</v>
      </c>
      <c r="P1958" s="55">
        <v>5</v>
      </c>
      <c r="Q1958" s="55">
        <v>0</v>
      </c>
      <c r="R1958" s="63">
        <v>0</v>
      </c>
      <c r="S1958" s="55">
        <v>0</v>
      </c>
      <c r="T1958" s="55">
        <v>1</v>
      </c>
      <c r="U1958" s="55">
        <v>2</v>
      </c>
      <c r="V1958" s="55">
        <v>0</v>
      </c>
      <c r="W1958" s="55">
        <v>1.5</v>
      </c>
      <c r="X1958" s="55">
        <v>0</v>
      </c>
      <c r="Y1958" s="55">
        <v>0</v>
      </c>
      <c r="Z1958" s="55">
        <v>0</v>
      </c>
      <c r="AA1958" s="55">
        <v>0</v>
      </c>
      <c r="AB1958" s="55">
        <v>0</v>
      </c>
      <c r="AC1958" s="55">
        <v>0</v>
      </c>
      <c r="AD1958" s="55">
        <v>0</v>
      </c>
      <c r="AE1958" s="55">
        <v>2</v>
      </c>
      <c r="AF1958" s="55" t="s">
        <v>169</v>
      </c>
      <c r="AG1958" s="63">
        <v>0</v>
      </c>
      <c r="AH1958" s="63">
        <v>2</v>
      </c>
      <c r="AI1958" s="63">
        <v>0</v>
      </c>
      <c r="AJ1958" s="63">
        <v>1.5</v>
      </c>
      <c r="AK1958" s="55">
        <v>0</v>
      </c>
      <c r="AL1958" s="55">
        <v>0</v>
      </c>
      <c r="AM1958" s="55">
        <v>0</v>
      </c>
      <c r="AN1958" s="55">
        <v>1</v>
      </c>
      <c r="AO1958" s="55">
        <v>2000</v>
      </c>
      <c r="AP1958" s="55">
        <v>1</v>
      </c>
      <c r="AQ1958" s="55">
        <v>0</v>
      </c>
      <c r="AR1958" s="63">
        <v>0</v>
      </c>
      <c r="AS1958" s="286" t="s">
        <v>2486</v>
      </c>
      <c r="AT1958" s="59" t="s">
        <v>161</v>
      </c>
      <c r="AU1958" s="55" t="s">
        <v>358</v>
      </c>
      <c r="AV1958" s="60">
        <v>10001007</v>
      </c>
      <c r="AW1958" s="60">
        <v>77001104</v>
      </c>
      <c r="AX1958" s="54" t="s">
        <v>162</v>
      </c>
      <c r="AY1958" s="55">
        <v>0</v>
      </c>
      <c r="AZ1958" s="61">
        <v>0</v>
      </c>
      <c r="BA1958" s="61">
        <v>0</v>
      </c>
      <c r="BB1958" s="78" t="s">
        <v>2488</v>
      </c>
      <c r="BC1958" s="55">
        <v>0</v>
      </c>
      <c r="BD1958" s="55">
        <v>0</v>
      </c>
      <c r="BE1958" s="55">
        <v>0</v>
      </c>
      <c r="BF1958" s="55">
        <v>0</v>
      </c>
      <c r="BG1958" s="55">
        <v>0</v>
      </c>
      <c r="BH1958" s="55">
        <v>0</v>
      </c>
      <c r="BI1958" s="84">
        <v>0</v>
      </c>
      <c r="BJ1958" s="63">
        <v>0</v>
      </c>
      <c r="BK1958" s="63">
        <v>0</v>
      </c>
      <c r="BL1958" s="63">
        <v>0</v>
      </c>
      <c r="BM1958" s="63">
        <v>0</v>
      </c>
      <c r="BN1958" s="63">
        <v>0</v>
      </c>
      <c r="BO1958" s="63">
        <v>0</v>
      </c>
      <c r="BP1958" s="63">
        <v>0</v>
      </c>
      <c r="BQ1958" s="43">
        <v>0</v>
      </c>
    </row>
    <row r="1959" spans="3:69" ht="20.100000000000001" customHeight="1">
      <c r="C1959" s="249">
        <v>77001103</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0.3</v>
      </c>
      <c r="AO1959" s="55">
        <v>2000</v>
      </c>
      <c r="AP1959" s="55">
        <v>0.3</v>
      </c>
      <c r="AQ1959" s="55">
        <v>0</v>
      </c>
      <c r="AR1959" s="63">
        <v>0</v>
      </c>
      <c r="AS1959" s="286" t="s">
        <v>2489</v>
      </c>
      <c r="AT1959" s="59" t="s">
        <v>161</v>
      </c>
      <c r="AU1959" s="55" t="s">
        <v>358</v>
      </c>
      <c r="AV1959" s="60">
        <v>10001007</v>
      </c>
      <c r="AW1959" s="60">
        <v>77001103</v>
      </c>
      <c r="AX1959" s="54" t="s">
        <v>162</v>
      </c>
      <c r="AY1959" s="55">
        <v>0</v>
      </c>
      <c r="AZ1959" s="61">
        <v>0</v>
      </c>
      <c r="BA1959" s="61">
        <v>0</v>
      </c>
      <c r="BB1959" s="78" t="s">
        <v>2490</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77001104</v>
      </c>
      <c r="BQ1959" s="43">
        <v>0</v>
      </c>
    </row>
    <row r="1960" spans="3:69" ht="20.100000000000001" customHeight="1">
      <c r="C1960" s="249">
        <v>77001104</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v>
      </c>
      <c r="AO1960" s="55">
        <v>2000</v>
      </c>
      <c r="AP1960" s="55">
        <v>0.3</v>
      </c>
      <c r="AQ1960" s="55">
        <v>0</v>
      </c>
      <c r="AR1960" s="63">
        <v>0</v>
      </c>
      <c r="AS1960" s="286" t="s">
        <v>2489</v>
      </c>
      <c r="AT1960" s="59" t="s">
        <v>160</v>
      </c>
      <c r="AU1960" s="55" t="s">
        <v>358</v>
      </c>
      <c r="AV1960" s="60">
        <v>10001007</v>
      </c>
      <c r="AW1960" s="60">
        <v>77001103</v>
      </c>
      <c r="AX1960" s="54" t="s">
        <v>162</v>
      </c>
      <c r="AY1960" s="55">
        <v>0</v>
      </c>
      <c r="AZ1960" s="61">
        <v>0</v>
      </c>
      <c r="BA1960" s="61">
        <v>0</v>
      </c>
      <c r="BB1960" s="78" t="s">
        <v>2491</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77001105</v>
      </c>
      <c r="BQ1960" s="43">
        <v>0</v>
      </c>
    </row>
    <row r="1961" spans="3:69" ht="20.100000000000001" customHeight="1">
      <c r="C1961" s="249">
        <v>77001105</v>
      </c>
      <c r="D1961" s="54" t="s">
        <v>480</v>
      </c>
      <c r="E1961" s="84">
        <v>1</v>
      </c>
      <c r="F1961" s="84">
        <v>0</v>
      </c>
      <c r="G1961" s="60">
        <v>0</v>
      </c>
      <c r="H1961" s="61">
        <v>0</v>
      </c>
      <c r="I1961" s="60">
        <v>1</v>
      </c>
      <c r="J1961" s="60">
        <v>0</v>
      </c>
      <c r="K1961" s="60">
        <v>0</v>
      </c>
      <c r="L1961" s="55">
        <v>0</v>
      </c>
      <c r="M1961" s="55">
        <v>0</v>
      </c>
      <c r="N1961" s="55">
        <v>2</v>
      </c>
      <c r="O1961" s="55">
        <v>1</v>
      </c>
      <c r="P1961" s="55">
        <v>0.2</v>
      </c>
      <c r="Q1961" s="55">
        <v>0</v>
      </c>
      <c r="R1961" s="63">
        <v>0</v>
      </c>
      <c r="S1961" s="55">
        <v>0</v>
      </c>
      <c r="T1961" s="55">
        <v>1</v>
      </c>
      <c r="U1961" s="55">
        <v>2</v>
      </c>
      <c r="V1961" s="55">
        <v>0</v>
      </c>
      <c r="W1961" s="55">
        <v>0.8</v>
      </c>
      <c r="X1961" s="55">
        <v>0</v>
      </c>
      <c r="Y1961" s="55">
        <v>0</v>
      </c>
      <c r="Z1961" s="55">
        <v>0</v>
      </c>
      <c r="AA1961" s="55">
        <v>0</v>
      </c>
      <c r="AB1961" s="55">
        <v>0</v>
      </c>
      <c r="AC1961" s="55">
        <v>0</v>
      </c>
      <c r="AD1961" s="55">
        <v>0</v>
      </c>
      <c r="AE1961" s="55">
        <v>1</v>
      </c>
      <c r="AF1961" s="55">
        <v>3</v>
      </c>
      <c r="AG1961" s="63">
        <v>0</v>
      </c>
      <c r="AH1961" s="63">
        <v>1</v>
      </c>
      <c r="AI1961" s="63">
        <v>0</v>
      </c>
      <c r="AJ1961" s="63">
        <v>1.5</v>
      </c>
      <c r="AK1961" s="55">
        <v>0</v>
      </c>
      <c r="AL1961" s="55">
        <v>0</v>
      </c>
      <c r="AM1961" s="55">
        <v>0</v>
      </c>
      <c r="AN1961" s="55">
        <v>0.3</v>
      </c>
      <c r="AO1961" s="55">
        <v>2000</v>
      </c>
      <c r="AP1961" s="55">
        <v>0.3</v>
      </c>
      <c r="AQ1961" s="55">
        <v>0</v>
      </c>
      <c r="AR1961" s="63">
        <v>0</v>
      </c>
      <c r="AS1961" s="286" t="s">
        <v>2489</v>
      </c>
      <c r="AT1961" s="59" t="s">
        <v>160</v>
      </c>
      <c r="AU1961" s="55" t="s">
        <v>358</v>
      </c>
      <c r="AV1961" s="60">
        <v>10001007</v>
      </c>
      <c r="AW1961" s="60">
        <v>77001103</v>
      </c>
      <c r="AX1961" s="54" t="s">
        <v>162</v>
      </c>
      <c r="AY1961" s="55">
        <v>0</v>
      </c>
      <c r="AZ1961" s="61">
        <v>0</v>
      </c>
      <c r="BA1961" s="61">
        <v>0</v>
      </c>
      <c r="BB1961" s="78" t="s">
        <v>2491</v>
      </c>
      <c r="BC1961" s="55">
        <v>0</v>
      </c>
      <c r="BD1961" s="55">
        <v>0</v>
      </c>
      <c r="BE1961" s="55">
        <v>0</v>
      </c>
      <c r="BF1961" s="55">
        <v>0</v>
      </c>
      <c r="BG1961" s="55">
        <v>0</v>
      </c>
      <c r="BH1961" s="55">
        <v>0</v>
      </c>
      <c r="BI1961" s="84">
        <v>0</v>
      </c>
      <c r="BJ1961" s="63">
        <v>0</v>
      </c>
      <c r="BK1961" s="63">
        <v>0</v>
      </c>
      <c r="BL1961" s="63">
        <v>0</v>
      </c>
      <c r="BM1961" s="63">
        <v>0</v>
      </c>
      <c r="BN1961" s="63">
        <v>0</v>
      </c>
      <c r="BO1961" s="63">
        <v>0</v>
      </c>
      <c r="BP1961" s="63">
        <v>77001106</v>
      </c>
      <c r="BQ1961" s="43">
        <v>0</v>
      </c>
    </row>
    <row r="1962" spans="3:69" ht="19.5" customHeight="1">
      <c r="C1962" s="249">
        <v>77001106</v>
      </c>
      <c r="D1962" s="54" t="s">
        <v>389</v>
      </c>
      <c r="E1962" s="84">
        <v>1</v>
      </c>
      <c r="F1962" s="84">
        <v>0</v>
      </c>
      <c r="G1962" s="60">
        <v>0</v>
      </c>
      <c r="H1962" s="61">
        <v>0</v>
      </c>
      <c r="I1962" s="60">
        <v>1</v>
      </c>
      <c r="J1962" s="60">
        <v>0</v>
      </c>
      <c r="K1962" s="60">
        <v>0</v>
      </c>
      <c r="L1962" s="55">
        <v>0</v>
      </c>
      <c r="M1962" s="55">
        <v>0</v>
      </c>
      <c r="N1962" s="55">
        <v>2</v>
      </c>
      <c r="O1962" s="55">
        <v>16</v>
      </c>
      <c r="P1962" s="55">
        <v>5</v>
      </c>
      <c r="Q1962" s="55">
        <v>0</v>
      </c>
      <c r="R1962" s="63">
        <v>0</v>
      </c>
      <c r="S1962" s="55">
        <v>0</v>
      </c>
      <c r="T1962" s="55">
        <v>1</v>
      </c>
      <c r="U1962" s="55">
        <v>2</v>
      </c>
      <c r="V1962" s="55">
        <v>0</v>
      </c>
      <c r="W1962" s="55">
        <v>2</v>
      </c>
      <c r="X1962" s="55">
        <v>0</v>
      </c>
      <c r="Y1962" s="55">
        <v>0</v>
      </c>
      <c r="Z1962" s="55">
        <v>0</v>
      </c>
      <c r="AA1962" s="55">
        <v>0</v>
      </c>
      <c r="AB1962" s="55">
        <v>0</v>
      </c>
      <c r="AC1962" s="55">
        <v>0</v>
      </c>
      <c r="AD1962" s="55">
        <v>0</v>
      </c>
      <c r="AE1962" s="55">
        <v>2</v>
      </c>
      <c r="AF1962" s="55" t="s">
        <v>169</v>
      </c>
      <c r="AG1962" s="63">
        <v>0</v>
      </c>
      <c r="AH1962" s="63">
        <v>2</v>
      </c>
      <c r="AI1962" s="63">
        <v>0</v>
      </c>
      <c r="AJ1962" s="63">
        <v>1.5</v>
      </c>
      <c r="AK1962" s="55">
        <v>0</v>
      </c>
      <c r="AL1962" s="55">
        <v>0</v>
      </c>
      <c r="AM1962" s="55">
        <v>0</v>
      </c>
      <c r="AN1962" s="55">
        <v>0.5</v>
      </c>
      <c r="AO1962" s="55">
        <v>2000</v>
      </c>
      <c r="AP1962" s="55">
        <v>0.5</v>
      </c>
      <c r="AQ1962" s="55">
        <v>0</v>
      </c>
      <c r="AR1962" s="63">
        <v>0</v>
      </c>
      <c r="AS1962" s="286" t="s">
        <v>2486</v>
      </c>
      <c r="AT1962" s="59" t="s">
        <v>160</v>
      </c>
      <c r="AU1962" s="55" t="s">
        <v>358</v>
      </c>
      <c r="AV1962" s="60">
        <v>10001007</v>
      </c>
      <c r="AW1962" s="60">
        <v>77001105</v>
      </c>
      <c r="AX1962" s="54" t="s">
        <v>162</v>
      </c>
      <c r="AY1962" s="55">
        <v>0</v>
      </c>
      <c r="AZ1962" s="61">
        <v>0</v>
      </c>
      <c r="BA1962" s="61">
        <v>0</v>
      </c>
      <c r="BB1962" s="78" t="s">
        <v>2491</v>
      </c>
      <c r="BC1962" s="55">
        <v>0</v>
      </c>
      <c r="BD1962" s="55">
        <v>0</v>
      </c>
      <c r="BE1962" s="55">
        <v>0</v>
      </c>
      <c r="BF1962" s="55">
        <v>0</v>
      </c>
      <c r="BG1962" s="55">
        <v>0</v>
      </c>
      <c r="BH1962" s="55">
        <v>0</v>
      </c>
      <c r="BI1962" s="84">
        <v>0</v>
      </c>
      <c r="BJ1962" s="63">
        <v>0</v>
      </c>
      <c r="BK1962" s="63">
        <v>0</v>
      </c>
      <c r="BL1962" s="63">
        <v>0</v>
      </c>
      <c r="BM1962" s="63">
        <v>0</v>
      </c>
      <c r="BN1962" s="63">
        <v>0</v>
      </c>
      <c r="BO1962" s="63">
        <v>0</v>
      </c>
      <c r="BP1962" s="63">
        <v>0</v>
      </c>
      <c r="BQ1962" s="43">
        <v>0</v>
      </c>
    </row>
    <row r="1963" spans="3:69" ht="19.5" customHeight="1">
      <c r="C1963" s="251">
        <v>77001201</v>
      </c>
      <c r="D1963" s="252" t="s">
        <v>2492</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2</v>
      </c>
      <c r="X1963" s="253">
        <v>0</v>
      </c>
      <c r="Y1963" s="253">
        <v>1</v>
      </c>
      <c r="Z1963" s="253">
        <v>0</v>
      </c>
      <c r="AA1963" s="253">
        <v>0</v>
      </c>
      <c r="AB1963" s="253">
        <v>0</v>
      </c>
      <c r="AC1963" s="253">
        <v>1</v>
      </c>
      <c r="AD1963" s="253">
        <v>15</v>
      </c>
      <c r="AE1963" s="253">
        <v>1</v>
      </c>
      <c r="AF1963" s="253">
        <v>4</v>
      </c>
      <c r="AG1963" s="258">
        <v>0</v>
      </c>
      <c r="AH1963" s="258">
        <v>1</v>
      </c>
      <c r="AI1963" s="258">
        <v>0</v>
      </c>
      <c r="AJ1963" s="258">
        <v>3</v>
      </c>
      <c r="AK1963" s="253">
        <v>0</v>
      </c>
      <c r="AL1963" s="253">
        <v>0</v>
      </c>
      <c r="AM1963" s="253">
        <v>0</v>
      </c>
      <c r="AN1963" s="253">
        <v>1.2</v>
      </c>
      <c r="AO1963" s="253">
        <v>2000</v>
      </c>
      <c r="AP1963" s="253">
        <v>1.2</v>
      </c>
      <c r="AQ1963" s="253">
        <v>0</v>
      </c>
      <c r="AR1963" s="258">
        <v>97002003</v>
      </c>
      <c r="AS1963" s="253">
        <v>0</v>
      </c>
      <c r="AT1963" s="259" t="s">
        <v>161</v>
      </c>
      <c r="AU1963" s="253" t="s">
        <v>351</v>
      </c>
      <c r="AV1963" s="251">
        <v>0</v>
      </c>
      <c r="AW1963" s="251">
        <v>77001201</v>
      </c>
      <c r="AX1963" s="252" t="s">
        <v>162</v>
      </c>
      <c r="AY1963" s="253">
        <v>0</v>
      </c>
      <c r="AZ1963" s="254">
        <v>0</v>
      </c>
      <c r="BA1963" s="254">
        <v>0</v>
      </c>
      <c r="BB1963" s="265" t="s">
        <v>2493</v>
      </c>
      <c r="BC1963" s="253">
        <v>0</v>
      </c>
      <c r="BD1963" s="253">
        <v>0</v>
      </c>
      <c r="BE1963" s="253">
        <v>0</v>
      </c>
      <c r="BF1963" s="253">
        <v>0</v>
      </c>
      <c r="BG1963" s="253">
        <v>0</v>
      </c>
      <c r="BH1963" s="253">
        <v>0</v>
      </c>
      <c r="BI1963" s="255">
        <v>0</v>
      </c>
      <c r="BJ1963" s="258">
        <v>0</v>
      </c>
      <c r="BK1963" s="258">
        <v>0</v>
      </c>
      <c r="BL1963" s="258">
        <v>0</v>
      </c>
      <c r="BM1963" s="258">
        <v>0</v>
      </c>
      <c r="BN1963" s="258">
        <v>0</v>
      </c>
      <c r="BO1963" s="258">
        <v>0</v>
      </c>
      <c r="BP1963" s="258">
        <v>0</v>
      </c>
      <c r="BQ1963" s="43">
        <v>0</v>
      </c>
    </row>
    <row r="1964" spans="3:69" ht="19.5" customHeight="1">
      <c r="C1964" s="251">
        <v>77001202</v>
      </c>
      <c r="D1964" s="252" t="s">
        <v>2494</v>
      </c>
      <c r="E1964" s="251">
        <v>1</v>
      </c>
      <c r="F1964" s="253">
        <v>0</v>
      </c>
      <c r="G1964" s="251">
        <v>0</v>
      </c>
      <c r="H1964" s="254">
        <v>0</v>
      </c>
      <c r="I1964" s="251">
        <v>1</v>
      </c>
      <c r="J1964" s="251">
        <v>0</v>
      </c>
      <c r="K1964" s="251">
        <v>0</v>
      </c>
      <c r="L1964" s="253">
        <v>0</v>
      </c>
      <c r="M1964" s="253">
        <v>0</v>
      </c>
      <c r="N1964" s="253">
        <v>2</v>
      </c>
      <c r="O1964" s="253">
        <v>3</v>
      </c>
      <c r="P1964" s="253">
        <v>0.15</v>
      </c>
      <c r="Q1964" s="253">
        <v>0</v>
      </c>
      <c r="R1964" s="258">
        <v>0</v>
      </c>
      <c r="S1964" s="253">
        <v>0</v>
      </c>
      <c r="T1964" s="253">
        <v>1</v>
      </c>
      <c r="U1964" s="253">
        <v>1</v>
      </c>
      <c r="V1964" s="253">
        <v>0</v>
      </c>
      <c r="W1964" s="253">
        <v>0.5</v>
      </c>
      <c r="X1964" s="253">
        <v>0</v>
      </c>
      <c r="Y1964" s="253">
        <v>1</v>
      </c>
      <c r="Z1964" s="253">
        <v>0</v>
      </c>
      <c r="AA1964" s="253">
        <v>0</v>
      </c>
      <c r="AB1964" s="253">
        <v>0</v>
      </c>
      <c r="AC1964" s="253">
        <v>1</v>
      </c>
      <c r="AD1964" s="253">
        <v>0</v>
      </c>
      <c r="AE1964" s="253">
        <v>1</v>
      </c>
      <c r="AF1964" s="253">
        <v>5</v>
      </c>
      <c r="AG1964" s="258">
        <v>0</v>
      </c>
      <c r="AH1964" s="258">
        <v>1</v>
      </c>
      <c r="AI1964" s="258">
        <v>0</v>
      </c>
      <c r="AJ1964" s="258">
        <v>3</v>
      </c>
      <c r="AK1964" s="253">
        <v>0</v>
      </c>
      <c r="AL1964" s="253">
        <v>0</v>
      </c>
      <c r="AM1964" s="253">
        <v>0</v>
      </c>
      <c r="AN1964" s="253">
        <v>0</v>
      </c>
      <c r="AO1964" s="253">
        <v>1000</v>
      </c>
      <c r="AP1964" s="253">
        <v>0.2</v>
      </c>
      <c r="AQ1964" s="253">
        <v>0</v>
      </c>
      <c r="AR1964" s="258">
        <v>0</v>
      </c>
      <c r="AS1964" s="317" t="s">
        <v>2495</v>
      </c>
      <c r="AT1964" s="259" t="s">
        <v>160</v>
      </c>
      <c r="AU1964" s="253" t="s">
        <v>351</v>
      </c>
      <c r="AV1964" s="251">
        <v>0</v>
      </c>
      <c r="AW1964" s="251">
        <v>77001202</v>
      </c>
      <c r="AX1964" s="252" t="s">
        <v>162</v>
      </c>
      <c r="AY1964" s="253">
        <v>0</v>
      </c>
      <c r="AZ1964" s="254">
        <v>0</v>
      </c>
      <c r="BA1964" s="254">
        <v>0</v>
      </c>
      <c r="BB1964" s="265" t="s">
        <v>2496</v>
      </c>
      <c r="BC1964" s="253">
        <v>0</v>
      </c>
      <c r="BD1964" s="253">
        <v>0</v>
      </c>
      <c r="BE1964" s="253">
        <v>0</v>
      </c>
      <c r="BF1964" s="253">
        <v>0</v>
      </c>
      <c r="BG1964" s="253">
        <v>0</v>
      </c>
      <c r="BH1964" s="253">
        <v>0</v>
      </c>
      <c r="BI1964" s="255">
        <v>0</v>
      </c>
      <c r="BJ1964" s="258">
        <v>0</v>
      </c>
      <c r="BK1964" s="258">
        <v>0</v>
      </c>
      <c r="BL1964" s="258">
        <v>0</v>
      </c>
      <c r="BM1964" s="258">
        <v>0</v>
      </c>
      <c r="BN1964" s="258">
        <v>0</v>
      </c>
      <c r="BO1964" s="258">
        <v>1</v>
      </c>
      <c r="BP1964" s="258">
        <v>0</v>
      </c>
      <c r="BQ1964" s="43">
        <v>0</v>
      </c>
    </row>
    <row r="1965" spans="3:69" ht="19.5" customHeight="1">
      <c r="C1965" s="251">
        <v>77001203</v>
      </c>
      <c r="D1965" s="252" t="s">
        <v>2497</v>
      </c>
      <c r="E1965" s="251">
        <v>1</v>
      </c>
      <c r="F1965" s="253">
        <v>0</v>
      </c>
      <c r="G1965" s="251">
        <v>0</v>
      </c>
      <c r="H1965" s="254">
        <v>0</v>
      </c>
      <c r="I1965" s="251">
        <v>1</v>
      </c>
      <c r="J1965" s="251">
        <v>0</v>
      </c>
      <c r="K1965" s="251">
        <v>0</v>
      </c>
      <c r="L1965" s="253">
        <v>0</v>
      </c>
      <c r="M1965" s="253">
        <v>0</v>
      </c>
      <c r="N1965" s="253">
        <v>2</v>
      </c>
      <c r="O1965" s="253">
        <v>3</v>
      </c>
      <c r="P1965" s="253">
        <v>0.1</v>
      </c>
      <c r="Q1965" s="253">
        <v>0</v>
      </c>
      <c r="R1965" s="258">
        <v>0</v>
      </c>
      <c r="S1965" s="253">
        <v>0</v>
      </c>
      <c r="T1965" s="253">
        <v>1</v>
      </c>
      <c r="U1965" s="253">
        <v>1</v>
      </c>
      <c r="V1965" s="253">
        <v>0</v>
      </c>
      <c r="W1965" s="253">
        <v>3</v>
      </c>
      <c r="X1965" s="253">
        <v>0</v>
      </c>
      <c r="Y1965" s="253">
        <v>1</v>
      </c>
      <c r="Z1965" s="253">
        <v>0</v>
      </c>
      <c r="AA1965" s="253">
        <v>0</v>
      </c>
      <c r="AB1965" s="253">
        <v>0</v>
      </c>
      <c r="AC1965" s="253">
        <v>1</v>
      </c>
      <c r="AD1965" s="253">
        <v>5</v>
      </c>
      <c r="AE1965" s="253">
        <v>1</v>
      </c>
      <c r="AF1965" s="253">
        <v>6</v>
      </c>
      <c r="AG1965" s="258">
        <v>1</v>
      </c>
      <c r="AH1965" s="258">
        <v>1</v>
      </c>
      <c r="AI1965" s="258">
        <v>0</v>
      </c>
      <c r="AJ1965" s="258">
        <v>3</v>
      </c>
      <c r="AK1965" s="253">
        <v>0</v>
      </c>
      <c r="AL1965" s="253">
        <v>0</v>
      </c>
      <c r="AM1965" s="253">
        <v>0</v>
      </c>
      <c r="AN1965" s="253">
        <v>1.8</v>
      </c>
      <c r="AO1965" s="253">
        <v>2000</v>
      </c>
      <c r="AP1965" s="253">
        <v>2</v>
      </c>
      <c r="AQ1965" s="253">
        <v>0</v>
      </c>
      <c r="AR1965" s="258">
        <v>0</v>
      </c>
      <c r="AS1965" s="253">
        <v>97002001</v>
      </c>
      <c r="AT1965" s="259" t="s">
        <v>161</v>
      </c>
      <c r="AU1965" s="253" t="s">
        <v>351</v>
      </c>
      <c r="AV1965" s="251">
        <v>0</v>
      </c>
      <c r="AW1965" s="251">
        <v>77001203</v>
      </c>
      <c r="AX1965" s="252" t="s">
        <v>500</v>
      </c>
      <c r="AY1965" s="253">
        <v>0</v>
      </c>
      <c r="AZ1965" s="254">
        <v>0</v>
      </c>
      <c r="BA1965" s="254">
        <v>0</v>
      </c>
      <c r="BB1965" s="265" t="s">
        <v>2498</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77001208</v>
      </c>
      <c r="BQ1965" s="43">
        <v>0</v>
      </c>
    </row>
    <row r="1966" spans="3:69" ht="20.100000000000001" customHeight="1">
      <c r="C1966" s="251">
        <v>77001204</v>
      </c>
      <c r="D1966" s="252" t="s">
        <v>2499</v>
      </c>
      <c r="E1966" s="253">
        <v>1</v>
      </c>
      <c r="F1966" s="253">
        <v>60010100</v>
      </c>
      <c r="G1966" s="251">
        <v>0</v>
      </c>
      <c r="H1966" s="254">
        <v>0</v>
      </c>
      <c r="I1966" s="251">
        <v>1</v>
      </c>
      <c r="J1966" s="251">
        <v>0</v>
      </c>
      <c r="K1966" s="251">
        <v>0</v>
      </c>
      <c r="L1966" s="253">
        <v>0</v>
      </c>
      <c r="M1966" s="253">
        <v>0</v>
      </c>
      <c r="N1966" s="253">
        <v>2</v>
      </c>
      <c r="O1966" s="253">
        <v>1</v>
      </c>
      <c r="P1966" s="253">
        <v>0.3</v>
      </c>
      <c r="Q1966" s="253">
        <v>0</v>
      </c>
      <c r="R1966" s="258">
        <v>3</v>
      </c>
      <c r="S1966" s="253">
        <v>0</v>
      </c>
      <c r="T1966" s="253">
        <v>1</v>
      </c>
      <c r="U1966" s="253">
        <v>2</v>
      </c>
      <c r="V1966" s="253">
        <v>0</v>
      </c>
      <c r="W1966" s="253">
        <v>1</v>
      </c>
      <c r="X1966" s="253">
        <v>0</v>
      </c>
      <c r="Y1966" s="253">
        <v>0</v>
      </c>
      <c r="Z1966" s="253">
        <v>0</v>
      </c>
      <c r="AA1966" s="253">
        <v>0</v>
      </c>
      <c r="AB1966" s="253">
        <v>0</v>
      </c>
      <c r="AC1966" s="253">
        <v>0</v>
      </c>
      <c r="AD1966" s="253">
        <v>12</v>
      </c>
      <c r="AE1966" s="253">
        <v>1</v>
      </c>
      <c r="AF1966" s="253">
        <v>3</v>
      </c>
      <c r="AG1966" s="258">
        <v>6</v>
      </c>
      <c r="AH1966" s="258">
        <v>1</v>
      </c>
      <c r="AI1966" s="258">
        <v>0</v>
      </c>
      <c r="AJ1966" s="258">
        <v>1.5</v>
      </c>
      <c r="AK1966" s="253">
        <v>0</v>
      </c>
      <c r="AL1966" s="253">
        <v>0</v>
      </c>
      <c r="AM1966" s="253">
        <v>0</v>
      </c>
      <c r="AN1966" s="253">
        <v>0.5</v>
      </c>
      <c r="AO1966" s="253">
        <v>5000</v>
      </c>
      <c r="AP1966" s="253">
        <v>1</v>
      </c>
      <c r="AQ1966" s="253">
        <v>0</v>
      </c>
      <c r="AR1966" s="258">
        <v>0</v>
      </c>
      <c r="AS1966" s="253">
        <v>97002002</v>
      </c>
      <c r="AT1966" s="259" t="s">
        <v>161</v>
      </c>
      <c r="AU1966" s="253" t="s">
        <v>351</v>
      </c>
      <c r="AV1966" s="251">
        <v>10000007</v>
      </c>
      <c r="AW1966" s="318" t="s">
        <v>2500</v>
      </c>
      <c r="AX1966" s="252" t="s">
        <v>162</v>
      </c>
      <c r="AY1966" s="253" t="s">
        <v>2501</v>
      </c>
      <c r="AZ1966" s="254">
        <v>0</v>
      </c>
      <c r="BA1966" s="254">
        <v>0</v>
      </c>
      <c r="BB1966" s="265" t="s">
        <v>2502</v>
      </c>
      <c r="BC1966" s="253">
        <v>0</v>
      </c>
      <c r="BD1966" s="253">
        <v>0</v>
      </c>
      <c r="BE1966" s="253">
        <v>0</v>
      </c>
      <c r="BF1966" s="253">
        <v>0</v>
      </c>
      <c r="BG1966" s="253">
        <v>0</v>
      </c>
      <c r="BH1966" s="253">
        <v>0</v>
      </c>
      <c r="BI1966" s="255">
        <v>0</v>
      </c>
      <c r="BJ1966" s="258">
        <v>0</v>
      </c>
      <c r="BK1966" s="258">
        <v>0</v>
      </c>
      <c r="BL1966" s="258">
        <v>0</v>
      </c>
      <c r="BM1966" s="258">
        <v>0</v>
      </c>
      <c r="BN1966" s="258">
        <v>0</v>
      </c>
      <c r="BO1966" s="258">
        <v>0</v>
      </c>
      <c r="BP1966" s="258">
        <v>0</v>
      </c>
      <c r="BQ1966" s="43">
        <v>0</v>
      </c>
    </row>
    <row r="1967" spans="3:69" ht="19.5" customHeight="1">
      <c r="C1967" s="251">
        <v>77001205</v>
      </c>
      <c r="D1967" s="252" t="s">
        <v>2503</v>
      </c>
      <c r="E1967" s="251">
        <v>1</v>
      </c>
      <c r="F1967" s="253">
        <v>0</v>
      </c>
      <c r="G1967" s="251">
        <v>0</v>
      </c>
      <c r="H1967" s="254">
        <v>0</v>
      </c>
      <c r="I1967" s="251">
        <v>1</v>
      </c>
      <c r="J1967" s="251">
        <v>0</v>
      </c>
      <c r="K1967" s="251">
        <v>0</v>
      </c>
      <c r="L1967" s="253">
        <v>0</v>
      </c>
      <c r="M1967" s="253">
        <v>0</v>
      </c>
      <c r="N1967" s="253">
        <v>2</v>
      </c>
      <c r="O1967" s="253">
        <v>3</v>
      </c>
      <c r="P1967" s="253">
        <v>0.15</v>
      </c>
      <c r="Q1967" s="253">
        <v>0</v>
      </c>
      <c r="R1967" s="258">
        <v>0</v>
      </c>
      <c r="S1967" s="253">
        <v>0</v>
      </c>
      <c r="T1967" s="253">
        <v>1</v>
      </c>
      <c r="U1967" s="253">
        <v>1</v>
      </c>
      <c r="V1967" s="253">
        <v>0</v>
      </c>
      <c r="W1967" s="253">
        <v>0</v>
      </c>
      <c r="X1967" s="253">
        <v>0</v>
      </c>
      <c r="Y1967" s="253">
        <v>1</v>
      </c>
      <c r="Z1967" s="253">
        <v>0</v>
      </c>
      <c r="AA1967" s="253">
        <v>0</v>
      </c>
      <c r="AB1967" s="253">
        <v>0</v>
      </c>
      <c r="AC1967" s="253">
        <v>1</v>
      </c>
      <c r="AD1967" s="253">
        <v>0</v>
      </c>
      <c r="AE1967" s="253">
        <v>1</v>
      </c>
      <c r="AF1967" s="253">
        <v>5</v>
      </c>
      <c r="AG1967" s="258">
        <v>0</v>
      </c>
      <c r="AH1967" s="258">
        <v>1</v>
      </c>
      <c r="AI1967" s="258">
        <v>0</v>
      </c>
      <c r="AJ1967" s="258">
        <v>3</v>
      </c>
      <c r="AK1967" s="253">
        <v>0</v>
      </c>
      <c r="AL1967" s="253">
        <v>0</v>
      </c>
      <c r="AM1967" s="253">
        <v>0</v>
      </c>
      <c r="AN1967" s="253">
        <v>0</v>
      </c>
      <c r="AO1967" s="253">
        <v>1000</v>
      </c>
      <c r="AP1967" s="253">
        <v>0</v>
      </c>
      <c r="AQ1967" s="253">
        <v>0</v>
      </c>
      <c r="AR1967" s="258">
        <v>97002005</v>
      </c>
      <c r="AS1967" s="260">
        <v>0</v>
      </c>
      <c r="AT1967" s="259" t="s">
        <v>160</v>
      </c>
      <c r="AU1967" s="253" t="s">
        <v>351</v>
      </c>
      <c r="AV1967" s="251">
        <v>0</v>
      </c>
      <c r="AW1967" s="251">
        <v>0</v>
      </c>
      <c r="AX1967" s="252" t="s">
        <v>162</v>
      </c>
      <c r="AY1967" s="253">
        <v>0</v>
      </c>
      <c r="AZ1967" s="254">
        <v>0</v>
      </c>
      <c r="BA1967" s="254">
        <v>0</v>
      </c>
      <c r="BB1967" s="265" t="s">
        <v>2496</v>
      </c>
      <c r="BC1967" s="253">
        <v>0</v>
      </c>
      <c r="BD1967" s="253">
        <v>0</v>
      </c>
      <c r="BE1967" s="253">
        <v>0</v>
      </c>
      <c r="BF1967" s="253">
        <v>0</v>
      </c>
      <c r="BG1967" s="253">
        <v>0</v>
      </c>
      <c r="BH1967" s="253">
        <v>0</v>
      </c>
      <c r="BI1967" s="255">
        <v>0</v>
      </c>
      <c r="BJ1967" s="258">
        <v>0</v>
      </c>
      <c r="BK1967" s="258">
        <v>0</v>
      </c>
      <c r="BL1967" s="258">
        <v>0</v>
      </c>
      <c r="BM1967" s="258">
        <v>0</v>
      </c>
      <c r="BN1967" s="258">
        <v>0</v>
      </c>
      <c r="BO1967" s="258">
        <v>1</v>
      </c>
      <c r="BP1967" s="258">
        <v>0</v>
      </c>
      <c r="BQ1967" s="43">
        <v>0</v>
      </c>
    </row>
    <row r="1968" spans="3:69" ht="19.5" customHeight="1">
      <c r="C1968" s="251">
        <v>77001206</v>
      </c>
      <c r="D1968" s="252" t="s">
        <v>2504</v>
      </c>
      <c r="E1968" s="251">
        <v>1</v>
      </c>
      <c r="F1968" s="253">
        <v>0</v>
      </c>
      <c r="G1968" s="251">
        <v>0</v>
      </c>
      <c r="H1968" s="254">
        <v>0</v>
      </c>
      <c r="I1968" s="251">
        <v>1</v>
      </c>
      <c r="J1968" s="251">
        <v>0</v>
      </c>
      <c r="K1968" s="251">
        <v>0</v>
      </c>
      <c r="L1968" s="253">
        <v>0</v>
      </c>
      <c r="M1968" s="253">
        <v>0</v>
      </c>
      <c r="N1968" s="253">
        <v>2</v>
      </c>
      <c r="O1968" s="253" t="s">
        <v>2505</v>
      </c>
      <c r="P1968" s="253" t="s">
        <v>2506</v>
      </c>
      <c r="Q1968" s="253">
        <v>0</v>
      </c>
      <c r="R1968" s="258">
        <v>0</v>
      </c>
      <c r="S1968" s="253">
        <v>0</v>
      </c>
      <c r="T1968" s="253">
        <v>1</v>
      </c>
      <c r="U1968" s="253">
        <v>2</v>
      </c>
      <c r="V1968" s="253">
        <v>0</v>
      </c>
      <c r="W1968" s="253">
        <v>1.5</v>
      </c>
      <c r="X1968" s="253">
        <v>0</v>
      </c>
      <c r="Y1968" s="253">
        <v>0</v>
      </c>
      <c r="Z1968" s="253">
        <v>0</v>
      </c>
      <c r="AA1968" s="253">
        <v>0</v>
      </c>
      <c r="AB1968" s="253">
        <v>0</v>
      </c>
      <c r="AC1968" s="253">
        <v>1</v>
      </c>
      <c r="AD1968" s="253">
        <v>18</v>
      </c>
      <c r="AE1968" s="253">
        <v>1</v>
      </c>
      <c r="AF1968" s="253">
        <v>2</v>
      </c>
      <c r="AG1968" s="258">
        <v>0</v>
      </c>
      <c r="AH1968" s="258">
        <v>2</v>
      </c>
      <c r="AI1968" s="258">
        <v>0</v>
      </c>
      <c r="AJ1968" s="258">
        <v>2</v>
      </c>
      <c r="AK1968" s="253">
        <v>0</v>
      </c>
      <c r="AL1968" s="253">
        <v>0</v>
      </c>
      <c r="AM1968" s="253">
        <v>0</v>
      </c>
      <c r="AN1968" s="253">
        <v>1</v>
      </c>
      <c r="AO1968" s="253">
        <v>12000</v>
      </c>
      <c r="AP1968" s="253">
        <v>1</v>
      </c>
      <c r="AQ1968" s="253">
        <v>10</v>
      </c>
      <c r="AR1968" s="261">
        <v>0</v>
      </c>
      <c r="AS1968" s="317" t="s">
        <v>2507</v>
      </c>
      <c r="AT1968" s="252" t="s">
        <v>161</v>
      </c>
      <c r="AU1968" s="253" t="s">
        <v>351</v>
      </c>
      <c r="AV1968" s="251">
        <v>10000007</v>
      </c>
      <c r="AW1968" s="318" t="s">
        <v>2508</v>
      </c>
      <c r="AX1968" s="252" t="s">
        <v>382</v>
      </c>
      <c r="AY1968" s="253" t="s">
        <v>2509</v>
      </c>
      <c r="AZ1968" s="254">
        <v>0</v>
      </c>
      <c r="BA1968" s="254">
        <v>0</v>
      </c>
      <c r="BB1968" s="265" t="s">
        <v>2510</v>
      </c>
      <c r="BC1968" s="253">
        <v>0</v>
      </c>
      <c r="BD1968" s="253">
        <v>0</v>
      </c>
      <c r="BE1968" s="253">
        <v>0</v>
      </c>
      <c r="BF1968" s="253">
        <v>0</v>
      </c>
      <c r="BG1968" s="253">
        <v>0</v>
      </c>
      <c r="BH1968" s="253">
        <v>0</v>
      </c>
      <c r="BI1968" s="255">
        <v>0</v>
      </c>
      <c r="BJ1968" s="258">
        <v>0</v>
      </c>
      <c r="BK1968" s="258">
        <v>0</v>
      </c>
      <c r="BL1968" s="258">
        <v>0</v>
      </c>
      <c r="BM1968" s="258">
        <v>0</v>
      </c>
      <c r="BN1968" s="258">
        <v>0</v>
      </c>
      <c r="BO1968" s="258">
        <v>0</v>
      </c>
      <c r="BP1968" s="258">
        <v>0</v>
      </c>
      <c r="BQ1968" s="43">
        <v>0</v>
      </c>
    </row>
    <row r="1969" spans="3:69" ht="19.5" customHeight="1">
      <c r="C1969" s="92">
        <v>77001301</v>
      </c>
      <c r="D1969" s="90" t="s">
        <v>756</v>
      </c>
      <c r="E1969" s="88">
        <v>1</v>
      </c>
      <c r="F1969" s="88">
        <v>0</v>
      </c>
      <c r="G1969" s="88">
        <v>0</v>
      </c>
      <c r="H1969" s="89">
        <v>0</v>
      </c>
      <c r="I1969" s="88">
        <v>1</v>
      </c>
      <c r="J1969" s="88">
        <v>0</v>
      </c>
      <c r="K1969" s="89">
        <v>0</v>
      </c>
      <c r="L1969" s="89">
        <v>0</v>
      </c>
      <c r="M1969" s="88">
        <v>0</v>
      </c>
      <c r="N1969" s="88">
        <v>2</v>
      </c>
      <c r="O1969" s="88">
        <v>2</v>
      </c>
      <c r="P1969" s="88">
        <v>0.5</v>
      </c>
      <c r="Q1969" s="88">
        <v>1</v>
      </c>
      <c r="R1969" s="97">
        <v>0</v>
      </c>
      <c r="S1969" s="88">
        <v>0</v>
      </c>
      <c r="T1969" s="93">
        <v>1</v>
      </c>
      <c r="U1969" s="88">
        <v>1</v>
      </c>
      <c r="V1969" s="89">
        <v>0</v>
      </c>
      <c r="W1969" s="88">
        <v>5</v>
      </c>
      <c r="X1969" s="88">
        <v>0</v>
      </c>
      <c r="Y1969" s="88">
        <v>0</v>
      </c>
      <c r="Z1969" s="88">
        <v>0</v>
      </c>
      <c r="AA1969" s="89">
        <v>0</v>
      </c>
      <c r="AB1969" s="88">
        <v>0</v>
      </c>
      <c r="AC1969" s="88">
        <v>0</v>
      </c>
      <c r="AD1969" s="88">
        <v>99999</v>
      </c>
      <c r="AE1969" s="88">
        <v>1</v>
      </c>
      <c r="AF1969" s="88">
        <v>5</v>
      </c>
      <c r="AG1969" s="98">
        <v>0</v>
      </c>
      <c r="AH1969" s="98">
        <v>0</v>
      </c>
      <c r="AI1969" s="97">
        <v>0</v>
      </c>
      <c r="AJ1969" s="88">
        <v>0</v>
      </c>
      <c r="AK1969" s="99">
        <v>0</v>
      </c>
      <c r="AL1969" s="88">
        <v>1.5</v>
      </c>
      <c r="AM1969" s="88">
        <v>0</v>
      </c>
      <c r="AN1969" s="88">
        <v>1</v>
      </c>
      <c r="AO1969" s="88">
        <v>2000</v>
      </c>
      <c r="AP1969" s="88">
        <v>1</v>
      </c>
      <c r="AQ1969" s="88">
        <v>0</v>
      </c>
      <c r="AR1969" s="287" t="s">
        <v>2511</v>
      </c>
      <c r="AS1969" s="88">
        <v>0</v>
      </c>
      <c r="AT1969" s="95" t="s">
        <v>161</v>
      </c>
      <c r="AU1969" s="89">
        <v>0</v>
      </c>
      <c r="AV1969" s="89">
        <v>0</v>
      </c>
      <c r="AW1969" s="89">
        <v>77001305</v>
      </c>
      <c r="AX1969" s="91" t="s">
        <v>346</v>
      </c>
      <c r="AY1969" s="88" t="s">
        <v>2512</v>
      </c>
      <c r="AZ1969" s="107">
        <v>0</v>
      </c>
      <c r="BA1969" s="94">
        <v>0</v>
      </c>
      <c r="BB1969" s="103" t="s">
        <v>2513</v>
      </c>
      <c r="BC1969" s="88">
        <v>0</v>
      </c>
      <c r="BD1969" s="88">
        <v>0</v>
      </c>
      <c r="BE1969" s="92">
        <v>0</v>
      </c>
      <c r="BF1969" s="88">
        <v>0</v>
      </c>
      <c r="BG1969" s="88">
        <v>0</v>
      </c>
      <c r="BH1969" s="99">
        <v>0</v>
      </c>
      <c r="BI1969" s="88">
        <v>0</v>
      </c>
      <c r="BJ1969" s="97">
        <v>0</v>
      </c>
      <c r="BK1969" s="97">
        <v>0</v>
      </c>
      <c r="BL1969" s="97">
        <v>0</v>
      </c>
      <c r="BM1969" s="97">
        <v>0</v>
      </c>
      <c r="BN1969" s="97">
        <v>0</v>
      </c>
      <c r="BO1969" s="97">
        <v>0</v>
      </c>
      <c r="BP1969" s="97">
        <v>0</v>
      </c>
      <c r="BQ1969" s="43">
        <v>0</v>
      </c>
    </row>
    <row r="1970" spans="3:69" ht="19.5" hidden="1" customHeight="1">
      <c r="C1970" s="92">
        <v>77001302</v>
      </c>
      <c r="D1970" s="91" t="s">
        <v>519</v>
      </c>
      <c r="E1970" s="88">
        <v>1</v>
      </c>
      <c r="F1970" s="88">
        <v>0</v>
      </c>
      <c r="G1970" s="93">
        <v>0</v>
      </c>
      <c r="H1970" s="94">
        <v>0</v>
      </c>
      <c r="I1970" s="92">
        <v>1</v>
      </c>
      <c r="J1970" s="92">
        <v>0</v>
      </c>
      <c r="K1970" s="92">
        <v>0</v>
      </c>
      <c r="L1970" s="93">
        <v>0</v>
      </c>
      <c r="M1970" s="93">
        <v>0</v>
      </c>
      <c r="N1970" s="93">
        <v>2</v>
      </c>
      <c r="O1970" s="93">
        <v>1</v>
      </c>
      <c r="P1970" s="93">
        <v>0.2</v>
      </c>
      <c r="Q1970" s="93">
        <v>0</v>
      </c>
      <c r="R1970" s="97">
        <v>0</v>
      </c>
      <c r="S1970" s="93">
        <v>0</v>
      </c>
      <c r="T1970" s="93">
        <v>1</v>
      </c>
      <c r="U1970" s="88">
        <v>1</v>
      </c>
      <c r="V1970" s="93">
        <v>0</v>
      </c>
      <c r="W1970" s="93">
        <v>1</v>
      </c>
      <c r="X1970" s="93">
        <v>150</v>
      </c>
      <c r="Y1970" s="93">
        <v>1</v>
      </c>
      <c r="Z1970" s="93">
        <v>0</v>
      </c>
      <c r="AA1970" s="93">
        <v>0</v>
      </c>
      <c r="AB1970" s="93">
        <v>0</v>
      </c>
      <c r="AC1970" s="93">
        <v>1</v>
      </c>
      <c r="AD1970" s="93">
        <v>8</v>
      </c>
      <c r="AE1970" s="93">
        <v>2</v>
      </c>
      <c r="AF1970" s="93" t="s">
        <v>169</v>
      </c>
      <c r="AG1970" s="97">
        <v>0</v>
      </c>
      <c r="AH1970" s="97">
        <v>2</v>
      </c>
      <c r="AI1970" s="97">
        <v>0</v>
      </c>
      <c r="AJ1970" s="97">
        <v>1.5</v>
      </c>
      <c r="AK1970" s="93">
        <v>0</v>
      </c>
      <c r="AL1970" s="93">
        <v>0</v>
      </c>
      <c r="AM1970" s="93">
        <v>0</v>
      </c>
      <c r="AN1970" s="93">
        <v>1.5</v>
      </c>
      <c r="AO1970" s="93">
        <v>1600</v>
      </c>
      <c r="AP1970" s="93">
        <v>1</v>
      </c>
      <c r="AQ1970" s="93">
        <v>15</v>
      </c>
      <c r="AR1970" s="290" t="s">
        <v>2514</v>
      </c>
      <c r="AS1970" s="291" t="s">
        <v>2515</v>
      </c>
      <c r="AT1970" s="91" t="s">
        <v>199</v>
      </c>
      <c r="AU1970" s="93" t="s">
        <v>171</v>
      </c>
      <c r="AV1970" s="92">
        <v>10000011</v>
      </c>
      <c r="AW1970" s="92">
        <v>77001301</v>
      </c>
      <c r="AX1970" s="91" t="s">
        <v>172</v>
      </c>
      <c r="AY1970" s="93">
        <v>0</v>
      </c>
      <c r="AZ1970" s="94">
        <v>0</v>
      </c>
      <c r="BA1970" s="94">
        <v>0</v>
      </c>
      <c r="BB1970" s="104" t="s">
        <v>2516</v>
      </c>
      <c r="BC1970" s="93">
        <v>0</v>
      </c>
      <c r="BD1970" s="93">
        <v>0</v>
      </c>
      <c r="BE1970" s="93">
        <v>0</v>
      </c>
      <c r="BF1970" s="93">
        <v>0</v>
      </c>
      <c r="BG1970" s="93">
        <v>0</v>
      </c>
      <c r="BH1970" s="93">
        <v>0</v>
      </c>
      <c r="BI1970" s="88">
        <v>0</v>
      </c>
      <c r="BJ1970" s="97">
        <v>0</v>
      </c>
      <c r="BK1970" s="97">
        <v>0</v>
      </c>
      <c r="BL1970" s="97">
        <v>0</v>
      </c>
      <c r="BM1970" s="97">
        <v>0</v>
      </c>
      <c r="BN1970" s="97">
        <v>0</v>
      </c>
      <c r="BO1970" s="97">
        <v>0</v>
      </c>
      <c r="BP1970" s="97">
        <v>77001305</v>
      </c>
      <c r="BQ1970" s="43">
        <v>0</v>
      </c>
    </row>
    <row r="1971" spans="3:69" ht="20.100000000000001" customHeight="1">
      <c r="C1971" s="92">
        <v>77001303</v>
      </c>
      <c r="D1971" s="91" t="s">
        <v>523</v>
      </c>
      <c r="E1971" s="88">
        <v>1</v>
      </c>
      <c r="F1971" s="88">
        <v>0</v>
      </c>
      <c r="G1971" s="93">
        <v>0</v>
      </c>
      <c r="H1971" s="94">
        <v>0</v>
      </c>
      <c r="I1971" s="92">
        <v>1</v>
      </c>
      <c r="J1971" s="92">
        <v>0</v>
      </c>
      <c r="K1971" s="92">
        <v>0</v>
      </c>
      <c r="L1971" s="93">
        <v>0</v>
      </c>
      <c r="M1971" s="93">
        <v>0</v>
      </c>
      <c r="N1971" s="93">
        <v>2</v>
      </c>
      <c r="O1971" s="93">
        <v>3</v>
      </c>
      <c r="P1971" s="93">
        <v>0.2</v>
      </c>
      <c r="Q1971" s="93">
        <v>0</v>
      </c>
      <c r="R1971" s="97">
        <v>0</v>
      </c>
      <c r="S1971" s="93">
        <v>0</v>
      </c>
      <c r="T1971" s="93">
        <v>1</v>
      </c>
      <c r="U1971" s="88">
        <v>1</v>
      </c>
      <c r="V1971" s="93">
        <v>0</v>
      </c>
      <c r="W1971" s="93">
        <v>3</v>
      </c>
      <c r="X1971" s="93">
        <v>0</v>
      </c>
      <c r="Y1971" s="93">
        <v>1</v>
      </c>
      <c r="Z1971" s="93">
        <v>0</v>
      </c>
      <c r="AA1971" s="93">
        <v>0</v>
      </c>
      <c r="AB1971" s="93">
        <v>0</v>
      </c>
      <c r="AC1971" s="93">
        <v>1</v>
      </c>
      <c r="AD1971" s="93">
        <v>5</v>
      </c>
      <c r="AE1971" s="93">
        <v>1</v>
      </c>
      <c r="AF1971" s="93">
        <v>6</v>
      </c>
      <c r="AG1971" s="97">
        <v>0</v>
      </c>
      <c r="AH1971" s="97">
        <v>1</v>
      </c>
      <c r="AI1971" s="97">
        <v>0</v>
      </c>
      <c r="AJ1971" s="97">
        <v>3</v>
      </c>
      <c r="AK1971" s="93">
        <v>0</v>
      </c>
      <c r="AL1971" s="93">
        <v>1</v>
      </c>
      <c r="AM1971" s="93">
        <v>0</v>
      </c>
      <c r="AN1971" s="93">
        <v>1</v>
      </c>
      <c r="AO1971" s="93">
        <v>3000</v>
      </c>
      <c r="AP1971" s="93">
        <v>1</v>
      </c>
      <c r="AQ1971" s="93">
        <v>0</v>
      </c>
      <c r="AR1971" s="97">
        <v>0</v>
      </c>
      <c r="AS1971" s="291" t="s">
        <v>2515</v>
      </c>
      <c r="AT1971" s="91" t="s">
        <v>400</v>
      </c>
      <c r="AU1971" s="93" t="s">
        <v>171</v>
      </c>
      <c r="AV1971" s="92">
        <v>10000011</v>
      </c>
      <c r="AW1971" s="92">
        <v>77001302</v>
      </c>
      <c r="AX1971" s="95" t="s">
        <v>162</v>
      </c>
      <c r="AY1971" s="93">
        <v>0</v>
      </c>
      <c r="AZ1971" s="94">
        <v>0</v>
      </c>
      <c r="BA1971" s="94">
        <v>0</v>
      </c>
      <c r="BB1971" s="104" t="s">
        <v>524</v>
      </c>
      <c r="BC1971" s="93">
        <v>0</v>
      </c>
      <c r="BD1971" s="93">
        <v>0</v>
      </c>
      <c r="BE1971" s="93">
        <v>0</v>
      </c>
      <c r="BF1971" s="93">
        <v>0</v>
      </c>
      <c r="BG1971" s="93">
        <v>0</v>
      </c>
      <c r="BH1971" s="93">
        <v>0</v>
      </c>
      <c r="BI1971" s="88">
        <v>0</v>
      </c>
      <c r="BJ1971" s="97">
        <v>0</v>
      </c>
      <c r="BK1971" s="97">
        <v>0</v>
      </c>
      <c r="BL1971" s="97">
        <v>0</v>
      </c>
      <c r="BM1971" s="97">
        <v>0</v>
      </c>
      <c r="BN1971" s="97">
        <v>0</v>
      </c>
      <c r="BO1971" s="97">
        <v>0</v>
      </c>
      <c r="BP1971" s="97">
        <v>0</v>
      </c>
      <c r="BQ1971" s="43">
        <v>0</v>
      </c>
    </row>
    <row r="1972" spans="3:69" ht="20.100000000000001" customHeight="1">
      <c r="C1972" s="92">
        <v>77001304</v>
      </c>
      <c r="D1972" s="96" t="s">
        <v>525</v>
      </c>
      <c r="E1972" s="88">
        <v>1</v>
      </c>
      <c r="F1972" s="88">
        <v>0</v>
      </c>
      <c r="G1972" s="88">
        <v>0</v>
      </c>
      <c r="H1972" s="89">
        <v>0</v>
      </c>
      <c r="I1972" s="88">
        <v>0</v>
      </c>
      <c r="J1972" s="88">
        <v>0</v>
      </c>
      <c r="K1972" s="89">
        <v>0</v>
      </c>
      <c r="L1972" s="89">
        <v>0</v>
      </c>
      <c r="M1972" s="88">
        <v>0</v>
      </c>
      <c r="N1972" s="93">
        <v>2</v>
      </c>
      <c r="O1972" s="93">
        <v>2</v>
      </c>
      <c r="P1972" s="88">
        <v>0.8</v>
      </c>
      <c r="Q1972" s="88">
        <v>0</v>
      </c>
      <c r="R1972" s="97">
        <v>0</v>
      </c>
      <c r="S1972" s="88">
        <v>0</v>
      </c>
      <c r="T1972" s="93">
        <v>1</v>
      </c>
      <c r="U1972" s="88">
        <v>1</v>
      </c>
      <c r="V1972" s="89">
        <v>0</v>
      </c>
      <c r="W1972" s="88">
        <v>3</v>
      </c>
      <c r="X1972" s="88">
        <v>0</v>
      </c>
      <c r="Y1972" s="88">
        <v>0</v>
      </c>
      <c r="Z1972" s="88">
        <v>0</v>
      </c>
      <c r="AA1972" s="89">
        <v>0</v>
      </c>
      <c r="AB1972" s="88">
        <v>0</v>
      </c>
      <c r="AC1972" s="88">
        <v>0</v>
      </c>
      <c r="AD1972" s="88">
        <v>12</v>
      </c>
      <c r="AE1972" s="88">
        <v>1</v>
      </c>
      <c r="AF1972" s="93">
        <v>2</v>
      </c>
      <c r="AG1972" s="98">
        <v>0</v>
      </c>
      <c r="AH1972" s="98">
        <v>2</v>
      </c>
      <c r="AI1972" s="97">
        <v>0</v>
      </c>
      <c r="AJ1972" s="88">
        <v>1.5</v>
      </c>
      <c r="AK1972" s="99">
        <v>0</v>
      </c>
      <c r="AL1972" s="88">
        <v>0</v>
      </c>
      <c r="AM1972" s="88">
        <v>0</v>
      </c>
      <c r="AN1972" s="88">
        <v>2.5</v>
      </c>
      <c r="AO1972" s="93">
        <v>8000</v>
      </c>
      <c r="AP1972" s="88">
        <v>1.5</v>
      </c>
      <c r="AQ1972" s="88">
        <v>10</v>
      </c>
      <c r="AR1972" s="97">
        <v>0</v>
      </c>
      <c r="AS1972" s="291" t="s">
        <v>2517</v>
      </c>
      <c r="AT1972" s="95" t="s">
        <v>216</v>
      </c>
      <c r="AU1972" s="89">
        <v>0</v>
      </c>
      <c r="AV1972" s="89">
        <v>0</v>
      </c>
      <c r="AW1972" s="92">
        <v>77001303</v>
      </c>
      <c r="AX1972" s="95" t="s">
        <v>382</v>
      </c>
      <c r="AY1972" s="93" t="s">
        <v>526</v>
      </c>
      <c r="AZ1972" s="94">
        <v>0</v>
      </c>
      <c r="BA1972" s="94">
        <v>0</v>
      </c>
      <c r="BB1972" s="104" t="s">
        <v>2518</v>
      </c>
      <c r="BC1972" s="88">
        <v>2</v>
      </c>
      <c r="BD1972" s="88">
        <v>0</v>
      </c>
      <c r="BE1972" s="92">
        <v>0</v>
      </c>
      <c r="BF1972" s="88">
        <v>1</v>
      </c>
      <c r="BG1972" s="88">
        <v>2</v>
      </c>
      <c r="BH1972" s="99">
        <v>0</v>
      </c>
      <c r="BI1972" s="88">
        <v>0</v>
      </c>
      <c r="BJ1972" s="97">
        <v>0</v>
      </c>
      <c r="BK1972" s="97">
        <v>0</v>
      </c>
      <c r="BL1972" s="97">
        <v>0</v>
      </c>
      <c r="BM1972" s="97">
        <v>0</v>
      </c>
      <c r="BN1972" s="97">
        <v>0</v>
      </c>
      <c r="BO1972" s="97">
        <v>0</v>
      </c>
      <c r="BP1972" s="97">
        <v>0</v>
      </c>
      <c r="BQ1972" s="43">
        <v>0</v>
      </c>
    </row>
    <row r="1973" spans="3:69" ht="20.100000000000001" customHeight="1">
      <c r="C1973" s="92">
        <v>77001305</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2514</v>
      </c>
      <c r="AS1973" s="291" t="s">
        <v>2515</v>
      </c>
      <c r="AT1973" s="91" t="s">
        <v>199</v>
      </c>
      <c r="AU1973" s="93" t="s">
        <v>171</v>
      </c>
      <c r="AV1973" s="92">
        <v>10000011</v>
      </c>
      <c r="AW1973" s="92">
        <v>77001301</v>
      </c>
      <c r="AX1973" s="91" t="s">
        <v>172</v>
      </c>
      <c r="AY1973" s="93">
        <v>0</v>
      </c>
      <c r="AZ1973" s="94">
        <v>0</v>
      </c>
      <c r="BA1973" s="94">
        <v>0</v>
      </c>
      <c r="BB1973" s="104" t="s">
        <v>2519</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77001306</v>
      </c>
      <c r="BQ1973" s="43">
        <v>0</v>
      </c>
    </row>
    <row r="1974" spans="3:69" ht="20.100000000000001" customHeight="1">
      <c r="C1974" s="92">
        <v>77001306</v>
      </c>
      <c r="D1974" s="91" t="s">
        <v>494</v>
      </c>
      <c r="E1974" s="88">
        <v>1</v>
      </c>
      <c r="F1974" s="88">
        <v>0</v>
      </c>
      <c r="G1974" s="93">
        <v>0</v>
      </c>
      <c r="H1974" s="94">
        <v>0</v>
      </c>
      <c r="I1974" s="92">
        <v>1</v>
      </c>
      <c r="J1974" s="92">
        <v>0</v>
      </c>
      <c r="K1974" s="92">
        <v>0</v>
      </c>
      <c r="L1974" s="93">
        <v>0</v>
      </c>
      <c r="M1974" s="93">
        <v>0</v>
      </c>
      <c r="N1974" s="93">
        <v>2</v>
      </c>
      <c r="O1974" s="93">
        <v>1</v>
      </c>
      <c r="P1974" s="93">
        <v>0.2</v>
      </c>
      <c r="Q1974" s="93">
        <v>0</v>
      </c>
      <c r="R1974" s="97">
        <v>0</v>
      </c>
      <c r="S1974" s="93">
        <v>0</v>
      </c>
      <c r="T1974" s="93">
        <v>1</v>
      </c>
      <c r="U1974" s="88">
        <v>1</v>
      </c>
      <c r="V1974" s="93">
        <v>0</v>
      </c>
      <c r="W1974" s="93">
        <v>1</v>
      </c>
      <c r="X1974" s="93">
        <v>150</v>
      </c>
      <c r="Y1974" s="93">
        <v>1</v>
      </c>
      <c r="Z1974" s="93">
        <v>0</v>
      </c>
      <c r="AA1974" s="93">
        <v>0</v>
      </c>
      <c r="AB1974" s="93">
        <v>0</v>
      </c>
      <c r="AC1974" s="93">
        <v>1</v>
      </c>
      <c r="AD1974" s="93">
        <v>12</v>
      </c>
      <c r="AE1974" s="93">
        <v>2</v>
      </c>
      <c r="AF1974" s="93" t="s">
        <v>169</v>
      </c>
      <c r="AG1974" s="97">
        <v>0</v>
      </c>
      <c r="AH1974" s="97">
        <v>2</v>
      </c>
      <c r="AI1974" s="97">
        <v>0</v>
      </c>
      <c r="AJ1974" s="97">
        <v>1.5</v>
      </c>
      <c r="AK1974" s="93">
        <v>0</v>
      </c>
      <c r="AL1974" s="93">
        <v>0</v>
      </c>
      <c r="AM1974" s="93">
        <v>0</v>
      </c>
      <c r="AN1974" s="93">
        <v>1.5</v>
      </c>
      <c r="AO1974" s="93">
        <v>1600</v>
      </c>
      <c r="AP1974" s="93">
        <v>1</v>
      </c>
      <c r="AQ1974" s="93">
        <v>15</v>
      </c>
      <c r="AR1974" s="287" t="s">
        <v>2514</v>
      </c>
      <c r="AS1974" s="291" t="s">
        <v>2515</v>
      </c>
      <c r="AT1974" s="91" t="s">
        <v>199</v>
      </c>
      <c r="AU1974" s="93" t="s">
        <v>171</v>
      </c>
      <c r="AV1974" s="92">
        <v>10000011</v>
      </c>
      <c r="AW1974" s="92">
        <v>77001301</v>
      </c>
      <c r="AX1974" s="91" t="s">
        <v>172</v>
      </c>
      <c r="AY1974" s="93">
        <v>0</v>
      </c>
      <c r="AZ1974" s="94">
        <v>0</v>
      </c>
      <c r="BA1974" s="94">
        <v>0</v>
      </c>
      <c r="BB1974" s="104" t="s">
        <v>2519</v>
      </c>
      <c r="BC1974" s="93">
        <v>0</v>
      </c>
      <c r="BD1974" s="93">
        <v>0</v>
      </c>
      <c r="BE1974" s="93">
        <v>0</v>
      </c>
      <c r="BF1974" s="93">
        <v>0</v>
      </c>
      <c r="BG1974" s="93">
        <v>0</v>
      </c>
      <c r="BH1974" s="93">
        <v>0</v>
      </c>
      <c r="BI1974" s="88">
        <v>0</v>
      </c>
      <c r="BJ1974" s="97">
        <v>0</v>
      </c>
      <c r="BK1974" s="97">
        <v>0</v>
      </c>
      <c r="BL1974" s="97">
        <v>0</v>
      </c>
      <c r="BM1974" s="97">
        <v>0</v>
      </c>
      <c r="BN1974" s="97">
        <v>0</v>
      </c>
      <c r="BO1974" s="97">
        <v>0</v>
      </c>
      <c r="BP1974" s="97">
        <v>77001304</v>
      </c>
      <c r="BQ1974" s="43">
        <v>0</v>
      </c>
    </row>
    <row r="1975" spans="3:69" ht="20.100000000000001" customHeight="1">
      <c r="C1975" s="92">
        <v>77001307</v>
      </c>
      <c r="D1975" s="91" t="s">
        <v>2520</v>
      </c>
      <c r="E1975" s="88">
        <v>1</v>
      </c>
      <c r="F1975" s="88">
        <v>0</v>
      </c>
      <c r="G1975" s="92">
        <v>0</v>
      </c>
      <c r="H1975" s="94">
        <v>0</v>
      </c>
      <c r="I1975" s="92">
        <v>1</v>
      </c>
      <c r="J1975" s="92">
        <v>0</v>
      </c>
      <c r="K1975" s="92">
        <v>0</v>
      </c>
      <c r="L1975" s="93">
        <v>0</v>
      </c>
      <c r="M1975" s="93">
        <v>0</v>
      </c>
      <c r="N1975" s="93">
        <v>2</v>
      </c>
      <c r="O1975" s="93">
        <v>16</v>
      </c>
      <c r="P1975" s="93">
        <v>5</v>
      </c>
      <c r="Q1975" s="93">
        <v>0</v>
      </c>
      <c r="R1975" s="97">
        <v>0</v>
      </c>
      <c r="S1975" s="93">
        <v>0</v>
      </c>
      <c r="T1975" s="93">
        <v>1</v>
      </c>
      <c r="U1975" s="88">
        <v>1</v>
      </c>
      <c r="V1975" s="93">
        <v>0</v>
      </c>
      <c r="W1975" s="93">
        <v>2</v>
      </c>
      <c r="X1975" s="93">
        <v>0</v>
      </c>
      <c r="Y1975" s="93">
        <v>0</v>
      </c>
      <c r="Z1975" s="93">
        <v>0</v>
      </c>
      <c r="AA1975" s="93">
        <v>0</v>
      </c>
      <c r="AB1975" s="93">
        <v>0</v>
      </c>
      <c r="AC1975" s="93">
        <v>0</v>
      </c>
      <c r="AD1975" s="93">
        <v>0</v>
      </c>
      <c r="AE1975" s="93">
        <v>2</v>
      </c>
      <c r="AF1975" s="93" t="s">
        <v>169</v>
      </c>
      <c r="AG1975" s="97">
        <v>0</v>
      </c>
      <c r="AH1975" s="97">
        <v>2</v>
      </c>
      <c r="AI1975" s="97">
        <v>0</v>
      </c>
      <c r="AJ1975" s="97">
        <v>1.5</v>
      </c>
      <c r="AK1975" s="93">
        <v>0</v>
      </c>
      <c r="AL1975" s="93">
        <v>0</v>
      </c>
      <c r="AM1975" s="93">
        <v>0</v>
      </c>
      <c r="AN1975" s="93">
        <v>1</v>
      </c>
      <c r="AO1975" s="93">
        <v>2000</v>
      </c>
      <c r="AP1975" s="93">
        <v>1</v>
      </c>
      <c r="AQ1975" s="93">
        <v>0</v>
      </c>
      <c r="AR1975" s="97">
        <v>0</v>
      </c>
      <c r="AS1975" s="291" t="s">
        <v>2515</v>
      </c>
      <c r="AT1975" s="95" t="s">
        <v>160</v>
      </c>
      <c r="AU1975" s="93" t="s">
        <v>358</v>
      </c>
      <c r="AV1975" s="92">
        <v>10001007</v>
      </c>
      <c r="AW1975" s="92">
        <v>77001304</v>
      </c>
      <c r="AX1975" s="91" t="s">
        <v>162</v>
      </c>
      <c r="AY1975" s="93">
        <v>0</v>
      </c>
      <c r="AZ1975" s="94">
        <v>0</v>
      </c>
      <c r="BA1975" s="94">
        <v>0</v>
      </c>
      <c r="BB1975" s="104" t="s">
        <v>2521</v>
      </c>
      <c r="BC1975" s="93">
        <v>0</v>
      </c>
      <c r="BD1975" s="93">
        <v>0</v>
      </c>
      <c r="BE1975" s="93">
        <v>0</v>
      </c>
      <c r="BF1975" s="93">
        <v>0</v>
      </c>
      <c r="BG1975" s="93">
        <v>0</v>
      </c>
      <c r="BH1975" s="93">
        <v>0</v>
      </c>
      <c r="BI1975" s="88">
        <v>0</v>
      </c>
      <c r="BJ1975" s="97">
        <v>0</v>
      </c>
      <c r="BK1975" s="97">
        <v>0</v>
      </c>
      <c r="BL1975" s="97">
        <v>0</v>
      </c>
      <c r="BM1975" s="97">
        <v>0</v>
      </c>
      <c r="BN1975" s="97">
        <v>0</v>
      </c>
      <c r="BO1975" s="97">
        <v>0</v>
      </c>
      <c r="BP1975" s="97">
        <v>0</v>
      </c>
      <c r="BQ1975" s="43">
        <v>0</v>
      </c>
    </row>
    <row r="1976" spans="3:69" ht="19.5" customHeight="1">
      <c r="C1976" s="60">
        <v>77001401</v>
      </c>
      <c r="D1976" s="54" t="s">
        <v>2522</v>
      </c>
      <c r="E1976" s="60">
        <v>1</v>
      </c>
      <c r="F1976" s="60">
        <v>0</v>
      </c>
      <c r="G1976" s="60">
        <v>0</v>
      </c>
      <c r="H1976" s="61">
        <v>0</v>
      </c>
      <c r="I1976" s="60">
        <v>1</v>
      </c>
      <c r="J1976" s="60">
        <v>0</v>
      </c>
      <c r="K1976" s="60">
        <v>0</v>
      </c>
      <c r="L1976" s="55">
        <v>0</v>
      </c>
      <c r="M1976" s="55">
        <v>0</v>
      </c>
      <c r="N1976" s="55">
        <v>2</v>
      </c>
      <c r="O1976" s="55">
        <v>16</v>
      </c>
      <c r="P1976" s="55">
        <v>5</v>
      </c>
      <c r="Q1976" s="55">
        <v>0</v>
      </c>
      <c r="R1976" s="63">
        <v>0</v>
      </c>
      <c r="S1976" s="55">
        <v>0</v>
      </c>
      <c r="T1976" s="55">
        <v>1</v>
      </c>
      <c r="U1976" s="55">
        <v>2</v>
      </c>
      <c r="V1976" s="55">
        <v>0</v>
      </c>
      <c r="W1976" s="55">
        <v>1</v>
      </c>
      <c r="X1976" s="55">
        <v>0</v>
      </c>
      <c r="Y1976" s="55">
        <v>1</v>
      </c>
      <c r="Z1976" s="55">
        <v>0</v>
      </c>
      <c r="AA1976" s="55">
        <v>0</v>
      </c>
      <c r="AB1976" s="55">
        <v>0</v>
      </c>
      <c r="AC1976" s="55">
        <v>1</v>
      </c>
      <c r="AD1976" s="55">
        <v>0</v>
      </c>
      <c r="AE1976" s="55">
        <v>1</v>
      </c>
      <c r="AF1976" s="55">
        <v>2</v>
      </c>
      <c r="AG1976" s="63">
        <v>0</v>
      </c>
      <c r="AH1976" s="63">
        <v>2</v>
      </c>
      <c r="AI1976" s="63">
        <v>0</v>
      </c>
      <c r="AJ1976" s="63">
        <v>4</v>
      </c>
      <c r="AK1976" s="55">
        <v>0</v>
      </c>
      <c r="AL1976" s="55">
        <v>1</v>
      </c>
      <c r="AM1976" s="55">
        <v>0</v>
      </c>
      <c r="AN1976" s="55">
        <v>0</v>
      </c>
      <c r="AO1976" s="55">
        <v>9000</v>
      </c>
      <c r="AP1976" s="55">
        <v>0</v>
      </c>
      <c r="AQ1976" s="55">
        <v>10</v>
      </c>
      <c r="AR1976" s="70">
        <v>0</v>
      </c>
      <c r="AS1976" s="286" t="s">
        <v>2523</v>
      </c>
      <c r="AT1976" s="54" t="s">
        <v>216</v>
      </c>
      <c r="AU1976" s="55" t="s">
        <v>351</v>
      </c>
      <c r="AV1976" s="60">
        <v>10000007</v>
      </c>
      <c r="AW1976" s="60">
        <v>77001401</v>
      </c>
      <c r="AX1976" s="54" t="s">
        <v>382</v>
      </c>
      <c r="AY1976" s="55" t="s">
        <v>2524</v>
      </c>
      <c r="AZ1976" s="61">
        <v>0</v>
      </c>
      <c r="BA1976" s="61">
        <v>1</v>
      </c>
      <c r="BB1976" s="78" t="s">
        <v>2525</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77001402</v>
      </c>
      <c r="D1977" s="54" t="s">
        <v>2526</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294" t="s">
        <v>2527</v>
      </c>
      <c r="AS1977" s="286" t="s">
        <v>2528</v>
      </c>
      <c r="AT1977" s="59" t="s">
        <v>160</v>
      </c>
      <c r="AU1977" s="55" t="s">
        <v>351</v>
      </c>
      <c r="AV1977" s="60">
        <v>0</v>
      </c>
      <c r="AW1977" s="60">
        <v>77001403</v>
      </c>
      <c r="AX1977" s="54" t="s">
        <v>162</v>
      </c>
      <c r="AY1977" s="55">
        <v>0</v>
      </c>
      <c r="AZ1977" s="61">
        <v>0</v>
      </c>
      <c r="BA1977" s="61">
        <v>0</v>
      </c>
      <c r="BB1977" s="78" t="s">
        <v>2529</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77001403</v>
      </c>
      <c r="D1978" s="54" t="s">
        <v>2526</v>
      </c>
      <c r="E1978" s="60">
        <v>1</v>
      </c>
      <c r="F1978" s="60">
        <v>0</v>
      </c>
      <c r="G1978" s="60">
        <v>0</v>
      </c>
      <c r="H1978" s="61">
        <v>0</v>
      </c>
      <c r="I1978" s="60">
        <v>1</v>
      </c>
      <c r="J1978" s="60">
        <v>0</v>
      </c>
      <c r="K1978" s="60">
        <v>0</v>
      </c>
      <c r="L1978" s="55">
        <v>0</v>
      </c>
      <c r="M1978" s="55">
        <v>0</v>
      </c>
      <c r="N1978" s="55">
        <v>2</v>
      </c>
      <c r="O1978" s="55">
        <v>3</v>
      </c>
      <c r="P1978" s="55">
        <v>0.2</v>
      </c>
      <c r="Q1978" s="55">
        <v>0</v>
      </c>
      <c r="R1978" s="63">
        <v>1</v>
      </c>
      <c r="S1978" s="55">
        <v>0</v>
      </c>
      <c r="T1978" s="55">
        <v>1</v>
      </c>
      <c r="U1978" s="55">
        <v>2</v>
      </c>
      <c r="V1978" s="55">
        <v>0</v>
      </c>
      <c r="W1978" s="55">
        <v>2</v>
      </c>
      <c r="X1978" s="55">
        <v>0</v>
      </c>
      <c r="Y1978" s="55">
        <v>1</v>
      </c>
      <c r="Z1978" s="55">
        <v>0</v>
      </c>
      <c r="AA1978" s="55">
        <v>0</v>
      </c>
      <c r="AB1978" s="55">
        <v>1</v>
      </c>
      <c r="AC1978" s="55">
        <v>1</v>
      </c>
      <c r="AD1978" s="55">
        <v>0</v>
      </c>
      <c r="AE1978" s="55">
        <v>1</v>
      </c>
      <c r="AF1978" s="55">
        <v>3</v>
      </c>
      <c r="AG1978" s="63">
        <v>1</v>
      </c>
      <c r="AH1978" s="63">
        <v>1</v>
      </c>
      <c r="AI1978" s="63">
        <v>0</v>
      </c>
      <c r="AJ1978" s="63">
        <v>3</v>
      </c>
      <c r="AK1978" s="55">
        <v>0</v>
      </c>
      <c r="AL1978" s="55">
        <v>0</v>
      </c>
      <c r="AM1978" s="55">
        <v>0</v>
      </c>
      <c r="AN1978" s="55">
        <v>0</v>
      </c>
      <c r="AO1978" s="55">
        <v>500</v>
      </c>
      <c r="AP1978" s="55">
        <v>0.3</v>
      </c>
      <c r="AQ1978" s="55">
        <v>0</v>
      </c>
      <c r="AR1978" s="63">
        <v>0</v>
      </c>
      <c r="AS1978" s="286" t="s">
        <v>2528</v>
      </c>
      <c r="AT1978" s="59" t="s">
        <v>160</v>
      </c>
      <c r="AU1978" s="55" t="s">
        <v>351</v>
      </c>
      <c r="AV1978" s="60">
        <v>0</v>
      </c>
      <c r="AW1978" s="60">
        <v>77001403</v>
      </c>
      <c r="AX1978" s="54" t="s">
        <v>162</v>
      </c>
      <c r="AY1978" s="55">
        <v>0</v>
      </c>
      <c r="AZ1978" s="61">
        <v>0</v>
      </c>
      <c r="BA1978" s="61">
        <v>0</v>
      </c>
      <c r="BB1978" s="78" t="s">
        <v>2529</v>
      </c>
      <c r="BC1978" s="55">
        <v>0</v>
      </c>
      <c r="BD1978" s="55">
        <v>0</v>
      </c>
      <c r="BE1978" s="55">
        <v>0</v>
      </c>
      <c r="BF1978" s="55">
        <v>0</v>
      </c>
      <c r="BG1978" s="55">
        <v>0</v>
      </c>
      <c r="BH1978" s="55">
        <v>0</v>
      </c>
      <c r="BI1978" s="84">
        <v>0</v>
      </c>
      <c r="BJ1978" s="63">
        <v>0</v>
      </c>
      <c r="BK1978" s="63">
        <v>0</v>
      </c>
      <c r="BL1978" s="63">
        <v>0</v>
      </c>
      <c r="BM1978" s="63">
        <v>0</v>
      </c>
      <c r="BN1978" s="63">
        <v>0</v>
      </c>
      <c r="BO1978" s="63">
        <v>0</v>
      </c>
      <c r="BP1978" s="63">
        <v>0</v>
      </c>
      <c r="BQ1978" s="43">
        <v>0</v>
      </c>
    </row>
    <row r="1979" spans="3:69" ht="19.5" customHeight="1">
      <c r="C1979" s="60">
        <v>77001404</v>
      </c>
      <c r="D1979" s="54" t="s">
        <v>2530</v>
      </c>
      <c r="E1979" s="60">
        <v>1</v>
      </c>
      <c r="F1979" s="60">
        <v>0</v>
      </c>
      <c r="G1979" s="60">
        <v>0</v>
      </c>
      <c r="H1979" s="61">
        <v>0</v>
      </c>
      <c r="I1979" s="60">
        <v>1</v>
      </c>
      <c r="J1979" s="60">
        <v>0</v>
      </c>
      <c r="K1979" s="60">
        <v>0</v>
      </c>
      <c r="L1979" s="55">
        <v>0</v>
      </c>
      <c r="M1979" s="55">
        <v>0</v>
      </c>
      <c r="N1979" s="55">
        <v>2</v>
      </c>
      <c r="O1979" s="55">
        <v>10</v>
      </c>
      <c r="P1979" s="55">
        <v>0.3</v>
      </c>
      <c r="Q1979" s="55">
        <v>0</v>
      </c>
      <c r="R1979" s="63">
        <v>3</v>
      </c>
      <c r="S1979" s="55">
        <v>0</v>
      </c>
      <c r="T1979" s="55">
        <v>1</v>
      </c>
      <c r="U1979" s="55">
        <v>2</v>
      </c>
      <c r="V1979" s="55">
        <v>0</v>
      </c>
      <c r="W1979" s="55">
        <v>1</v>
      </c>
      <c r="X1979" s="55">
        <v>0</v>
      </c>
      <c r="Y1979" s="55">
        <v>1</v>
      </c>
      <c r="Z1979" s="55">
        <v>0</v>
      </c>
      <c r="AA1979" s="55">
        <v>0</v>
      </c>
      <c r="AB1979" s="55">
        <v>0</v>
      </c>
      <c r="AC1979" s="55">
        <v>1</v>
      </c>
      <c r="AD1979" s="55">
        <v>2</v>
      </c>
      <c r="AE1979" s="55">
        <v>1</v>
      </c>
      <c r="AF1979" s="55">
        <v>2</v>
      </c>
      <c r="AG1979" s="63">
        <v>0</v>
      </c>
      <c r="AH1979" s="63">
        <v>2</v>
      </c>
      <c r="AI1979" s="63">
        <v>0</v>
      </c>
      <c r="AJ1979" s="63">
        <v>1</v>
      </c>
      <c r="AK1979" s="55">
        <v>0</v>
      </c>
      <c r="AL1979" s="55">
        <v>1</v>
      </c>
      <c r="AM1979" s="55">
        <v>0</v>
      </c>
      <c r="AN1979" s="55">
        <v>0</v>
      </c>
      <c r="AO1979" s="55">
        <v>5000</v>
      </c>
      <c r="AP1979" s="55">
        <v>0</v>
      </c>
      <c r="AQ1979" s="55">
        <v>20</v>
      </c>
      <c r="AR1979" s="70">
        <v>0</v>
      </c>
      <c r="AS1979" s="286" t="s">
        <v>2531</v>
      </c>
      <c r="AT1979" s="54" t="s">
        <v>199</v>
      </c>
      <c r="AU1979" s="55" t="s">
        <v>351</v>
      </c>
      <c r="AV1979" s="60">
        <v>10000007</v>
      </c>
      <c r="AW1979" s="60">
        <v>77001402</v>
      </c>
      <c r="AX1979" s="54" t="s">
        <v>382</v>
      </c>
      <c r="AY1979" s="55" t="s">
        <v>2532</v>
      </c>
      <c r="AZ1979" s="61">
        <v>0</v>
      </c>
      <c r="BA1979" s="61">
        <v>1</v>
      </c>
      <c r="BB1979" s="78" t="s">
        <v>2533</v>
      </c>
      <c r="BC1979" s="55">
        <v>0</v>
      </c>
      <c r="BD1979" s="55">
        <v>0</v>
      </c>
      <c r="BE1979" s="55">
        <v>0</v>
      </c>
      <c r="BF1979" s="55">
        <v>0</v>
      </c>
      <c r="BG1979" s="55">
        <v>0</v>
      </c>
      <c r="BH1979" s="55">
        <v>0</v>
      </c>
      <c r="BI1979" s="84">
        <v>0</v>
      </c>
      <c r="BJ1979" s="63">
        <v>0</v>
      </c>
      <c r="BK1979" s="63">
        <v>0</v>
      </c>
      <c r="BL1979" s="63">
        <v>0</v>
      </c>
      <c r="BM1979" s="63">
        <v>0</v>
      </c>
      <c r="BN1979" s="63">
        <v>0</v>
      </c>
      <c r="BO1979" s="63">
        <v>1</v>
      </c>
      <c r="BP1979" s="63">
        <v>0</v>
      </c>
      <c r="BQ1979" s="43">
        <v>0</v>
      </c>
    </row>
    <row r="1980" spans="3:69" ht="19.5" customHeight="1">
      <c r="C1980" s="60">
        <v>77001405</v>
      </c>
      <c r="D1980" s="54" t="s">
        <v>665</v>
      </c>
      <c r="E1980" s="60">
        <v>1</v>
      </c>
      <c r="F1980" s="60">
        <v>0</v>
      </c>
      <c r="G1980" s="60">
        <v>0</v>
      </c>
      <c r="H1980" s="61">
        <v>0</v>
      </c>
      <c r="I1980" s="60">
        <v>1</v>
      </c>
      <c r="J1980" s="60">
        <v>0</v>
      </c>
      <c r="K1980" s="60">
        <v>0</v>
      </c>
      <c r="L1980" s="55">
        <v>0</v>
      </c>
      <c r="M1980" s="55">
        <v>0</v>
      </c>
      <c r="N1980" s="55">
        <v>2</v>
      </c>
      <c r="O1980" s="55">
        <v>3</v>
      </c>
      <c r="P1980" s="55">
        <v>0.1</v>
      </c>
      <c r="Q1980" s="55">
        <v>0</v>
      </c>
      <c r="R1980" s="63">
        <v>0</v>
      </c>
      <c r="S1980" s="55">
        <v>0</v>
      </c>
      <c r="T1980" s="55">
        <v>1</v>
      </c>
      <c r="U1980" s="55">
        <v>2</v>
      </c>
      <c r="V1980" s="55">
        <v>0</v>
      </c>
      <c r="W1980" s="55">
        <v>1</v>
      </c>
      <c r="X1980" s="55">
        <v>0</v>
      </c>
      <c r="Y1980" s="55">
        <v>1</v>
      </c>
      <c r="Z1980" s="55">
        <v>0</v>
      </c>
      <c r="AA1980" s="55">
        <v>0</v>
      </c>
      <c r="AB1980" s="55">
        <v>1</v>
      </c>
      <c r="AC1980" s="55">
        <v>0</v>
      </c>
      <c r="AD1980" s="55">
        <v>0</v>
      </c>
      <c r="AE1980" s="55">
        <v>1</v>
      </c>
      <c r="AF1980" s="55">
        <v>3</v>
      </c>
      <c r="AG1980" s="63">
        <v>4</v>
      </c>
      <c r="AH1980" s="63">
        <v>1</v>
      </c>
      <c r="AI1980" s="63">
        <v>0</v>
      </c>
      <c r="AJ1980" s="63">
        <v>1.5</v>
      </c>
      <c r="AK1980" s="55">
        <v>0</v>
      </c>
      <c r="AL1980" s="55">
        <v>0</v>
      </c>
      <c r="AM1980" s="55">
        <v>0</v>
      </c>
      <c r="AN1980" s="55">
        <v>0</v>
      </c>
      <c r="AO1980" s="55">
        <v>6000</v>
      </c>
      <c r="AP1980" s="55">
        <v>0.8</v>
      </c>
      <c r="AQ1980" s="55">
        <v>0</v>
      </c>
      <c r="AR1980" s="63">
        <v>0</v>
      </c>
      <c r="AS1980" s="286" t="s">
        <v>2528</v>
      </c>
      <c r="AT1980" s="59" t="s">
        <v>161</v>
      </c>
      <c r="AU1980" s="55" t="s">
        <v>351</v>
      </c>
      <c r="AV1980" s="60">
        <v>0</v>
      </c>
      <c r="AW1980" s="60">
        <v>77001404</v>
      </c>
      <c r="AX1980" s="54" t="s">
        <v>162</v>
      </c>
      <c r="AY1980" s="55" t="s">
        <v>2534</v>
      </c>
      <c r="AZ1980" s="61">
        <v>0</v>
      </c>
      <c r="BA1980" s="61">
        <v>0</v>
      </c>
      <c r="BB1980" s="78" t="s">
        <v>2535</v>
      </c>
      <c r="BC1980" s="55">
        <v>0</v>
      </c>
      <c r="BD1980" s="55">
        <v>0</v>
      </c>
      <c r="BE1980" s="55">
        <v>0</v>
      </c>
      <c r="BF1980" s="55">
        <v>0</v>
      </c>
      <c r="BG1980" s="55">
        <v>0</v>
      </c>
      <c r="BH1980" s="55">
        <v>0</v>
      </c>
      <c r="BI1980" s="84">
        <v>0</v>
      </c>
      <c r="BJ1980" s="63">
        <v>0</v>
      </c>
      <c r="BK1980" s="63">
        <v>0</v>
      </c>
      <c r="BL1980" s="63">
        <v>0</v>
      </c>
      <c r="BM1980" s="63">
        <v>0</v>
      </c>
      <c r="BN1980" s="63">
        <v>0</v>
      </c>
      <c r="BO1980" s="63">
        <v>0</v>
      </c>
      <c r="BP1980" s="63">
        <v>0</v>
      </c>
      <c r="BQ1980" s="43">
        <v>0</v>
      </c>
    </row>
    <row r="1981" spans="3:69" ht="20.100000000000001" customHeight="1">
      <c r="C1981" s="60">
        <v>77001406</v>
      </c>
      <c r="D1981" s="112" t="s">
        <v>661</v>
      </c>
      <c r="E1981" s="63">
        <v>1</v>
      </c>
      <c r="F1981" s="60">
        <v>0</v>
      </c>
      <c r="G1981" s="63">
        <v>0</v>
      </c>
      <c r="H1981" s="63">
        <v>0</v>
      </c>
      <c r="I1981" s="63">
        <v>1</v>
      </c>
      <c r="J1981" s="63">
        <v>0</v>
      </c>
      <c r="K1981" s="63">
        <v>0</v>
      </c>
      <c r="L1981" s="63">
        <v>0</v>
      </c>
      <c r="M1981" s="63">
        <v>0</v>
      </c>
      <c r="N1981" s="63">
        <v>2</v>
      </c>
      <c r="O1981" s="63">
        <v>2</v>
      </c>
      <c r="P1981" s="63">
        <v>0.8</v>
      </c>
      <c r="Q1981" s="63">
        <v>0</v>
      </c>
      <c r="R1981" s="63">
        <v>0</v>
      </c>
      <c r="S1981" s="63">
        <v>0</v>
      </c>
      <c r="T1981" s="63">
        <v>1</v>
      </c>
      <c r="U1981" s="63">
        <v>2</v>
      </c>
      <c r="V1981" s="63">
        <v>0</v>
      </c>
      <c r="W1981" s="63">
        <v>0</v>
      </c>
      <c r="X1981" s="63">
        <v>0</v>
      </c>
      <c r="Y1981" s="63">
        <v>1</v>
      </c>
      <c r="Z1981" s="63">
        <v>0</v>
      </c>
      <c r="AA1981" s="63">
        <v>0</v>
      </c>
      <c r="AB1981" s="63">
        <v>0</v>
      </c>
      <c r="AC1981" s="63">
        <v>0</v>
      </c>
      <c r="AD1981" s="63">
        <v>12</v>
      </c>
      <c r="AE1981" s="63">
        <v>1</v>
      </c>
      <c r="AF1981" s="63">
        <v>8</v>
      </c>
      <c r="AG1981" s="63">
        <v>0</v>
      </c>
      <c r="AH1981" s="63">
        <v>1</v>
      </c>
      <c r="AI1981" s="63">
        <v>0</v>
      </c>
      <c r="AJ1981" s="63">
        <v>4</v>
      </c>
      <c r="AK1981" s="63">
        <v>0</v>
      </c>
      <c r="AL1981" s="63">
        <v>0</v>
      </c>
      <c r="AM1981" s="63">
        <v>0</v>
      </c>
      <c r="AN1981" s="63">
        <v>0</v>
      </c>
      <c r="AO1981" s="63">
        <v>2000</v>
      </c>
      <c r="AP1981" s="63">
        <v>1.5</v>
      </c>
      <c r="AQ1981" s="63">
        <v>0</v>
      </c>
      <c r="AR1981" s="63">
        <v>0</v>
      </c>
      <c r="AS1981" s="63">
        <v>0</v>
      </c>
      <c r="AT1981" s="112" t="s">
        <v>400</v>
      </c>
      <c r="AU1981" s="63" t="s">
        <v>662</v>
      </c>
      <c r="AV1981" s="63">
        <v>0</v>
      </c>
      <c r="AW1981" s="63">
        <v>77001405</v>
      </c>
      <c r="AX1981" s="112" t="s">
        <v>663</v>
      </c>
      <c r="AY1981" s="63">
        <v>0</v>
      </c>
      <c r="AZ1981" s="63">
        <v>0</v>
      </c>
      <c r="BA1981" s="63">
        <v>0</v>
      </c>
      <c r="BB1981" s="118" t="s">
        <v>664</v>
      </c>
      <c r="BC1981" s="63">
        <v>0</v>
      </c>
      <c r="BD1981" s="63">
        <v>0</v>
      </c>
      <c r="BE1981" s="63">
        <v>0</v>
      </c>
      <c r="BF1981" s="63">
        <v>0</v>
      </c>
      <c r="BG1981" s="63">
        <v>0</v>
      </c>
      <c r="BH1981" s="63">
        <v>0</v>
      </c>
      <c r="BI1981" s="120">
        <v>0</v>
      </c>
      <c r="BJ1981" s="63">
        <v>0</v>
      </c>
      <c r="BK1981" s="63">
        <v>0</v>
      </c>
      <c r="BL1981" s="63">
        <v>1000</v>
      </c>
      <c r="BM1981" s="63">
        <v>0</v>
      </c>
      <c r="BN1981" s="63">
        <v>0</v>
      </c>
      <c r="BO1981" s="63">
        <v>0</v>
      </c>
      <c r="BP1981" s="63">
        <v>0</v>
      </c>
      <c r="BQ1981" s="43">
        <v>0</v>
      </c>
    </row>
    <row r="1982" spans="3:69" ht="19.5" customHeight="1">
      <c r="C1982" s="60">
        <v>77001407</v>
      </c>
      <c r="D1982" s="54" t="s">
        <v>2536</v>
      </c>
      <c r="E1982" s="60">
        <v>1</v>
      </c>
      <c r="F1982" s="60">
        <v>0</v>
      </c>
      <c r="G1982" s="60">
        <v>0</v>
      </c>
      <c r="H1982" s="61">
        <v>0</v>
      </c>
      <c r="I1982" s="60">
        <v>1</v>
      </c>
      <c r="J1982" s="60">
        <v>0</v>
      </c>
      <c r="K1982" s="60">
        <v>0</v>
      </c>
      <c r="L1982" s="55">
        <v>0</v>
      </c>
      <c r="M1982" s="55">
        <v>0</v>
      </c>
      <c r="N1982" s="55">
        <v>2</v>
      </c>
      <c r="O1982" s="55">
        <v>10</v>
      </c>
      <c r="P1982" s="55">
        <v>0.15</v>
      </c>
      <c r="Q1982" s="55">
        <v>0</v>
      </c>
      <c r="R1982" s="63">
        <v>0</v>
      </c>
      <c r="S1982" s="55">
        <v>0</v>
      </c>
      <c r="T1982" s="55">
        <v>1</v>
      </c>
      <c r="U1982" s="55">
        <v>2</v>
      </c>
      <c r="V1982" s="55">
        <v>0</v>
      </c>
      <c r="W1982" s="55">
        <v>2</v>
      </c>
      <c r="X1982" s="55">
        <v>0</v>
      </c>
      <c r="Y1982" s="55">
        <v>1</v>
      </c>
      <c r="Z1982" s="55">
        <v>0</v>
      </c>
      <c r="AA1982" s="55">
        <v>0</v>
      </c>
      <c r="AB1982" s="55">
        <v>0</v>
      </c>
      <c r="AC1982" s="55">
        <v>1</v>
      </c>
      <c r="AD1982" s="55">
        <v>3</v>
      </c>
      <c r="AE1982" s="55">
        <v>1</v>
      </c>
      <c r="AF1982" s="55">
        <v>4</v>
      </c>
      <c r="AG1982" s="63">
        <v>1</v>
      </c>
      <c r="AH1982" s="63">
        <v>1</v>
      </c>
      <c r="AI1982" s="63">
        <v>0</v>
      </c>
      <c r="AJ1982" s="63">
        <v>3</v>
      </c>
      <c r="AK1982" s="55">
        <v>0</v>
      </c>
      <c r="AL1982" s="55">
        <v>1</v>
      </c>
      <c r="AM1982" s="55">
        <v>0</v>
      </c>
      <c r="AN1982" s="55">
        <v>1</v>
      </c>
      <c r="AO1982" s="55">
        <v>3000</v>
      </c>
      <c r="AP1982" s="55">
        <v>1</v>
      </c>
      <c r="AQ1982" s="55">
        <v>0</v>
      </c>
      <c r="AR1982" s="63">
        <v>0</v>
      </c>
      <c r="AS1982" s="286" t="s">
        <v>2531</v>
      </c>
      <c r="AT1982" s="59" t="s">
        <v>216</v>
      </c>
      <c r="AU1982" s="55" t="s">
        <v>351</v>
      </c>
      <c r="AV1982" s="60">
        <v>0</v>
      </c>
      <c r="AW1982" s="60">
        <v>77001407</v>
      </c>
      <c r="AX1982" s="54" t="s">
        <v>162</v>
      </c>
      <c r="AY1982" s="55">
        <v>0</v>
      </c>
      <c r="AZ1982" s="61">
        <v>0</v>
      </c>
      <c r="BA1982" s="61">
        <v>0</v>
      </c>
      <c r="BB1982" s="78" t="s">
        <v>2537</v>
      </c>
      <c r="BC1982" s="55">
        <v>0</v>
      </c>
      <c r="BD1982" s="55">
        <v>0</v>
      </c>
      <c r="BE1982" s="55">
        <v>0</v>
      </c>
      <c r="BF1982" s="55">
        <v>0</v>
      </c>
      <c r="BG1982" s="55">
        <v>0</v>
      </c>
      <c r="BH1982" s="55">
        <v>0</v>
      </c>
      <c r="BI1982" s="84">
        <v>0</v>
      </c>
      <c r="BJ1982" s="63">
        <v>0</v>
      </c>
      <c r="BK1982" s="63">
        <v>0</v>
      </c>
      <c r="BL1982" s="63">
        <v>0</v>
      </c>
      <c r="BM1982" s="63">
        <v>0</v>
      </c>
      <c r="BN1982" s="63">
        <v>0</v>
      </c>
      <c r="BO1982" s="63">
        <v>0</v>
      </c>
      <c r="BP1982" s="63">
        <v>0</v>
      </c>
      <c r="BQ1982" s="43">
        <v>0</v>
      </c>
    </row>
    <row r="1983" spans="3:69" ht="19.5" customHeight="1">
      <c r="C1983" s="251">
        <v>77001501</v>
      </c>
      <c r="D1983" s="252" t="s">
        <v>2538</v>
      </c>
      <c r="E1983" s="251">
        <v>1</v>
      </c>
      <c r="F1983" s="251">
        <v>0</v>
      </c>
      <c r="G1983" s="251">
        <v>0</v>
      </c>
      <c r="H1983" s="254">
        <v>0</v>
      </c>
      <c r="I1983" s="251">
        <v>1</v>
      </c>
      <c r="J1983" s="251">
        <v>0</v>
      </c>
      <c r="K1983" s="251">
        <v>0</v>
      </c>
      <c r="L1983" s="253">
        <v>0</v>
      </c>
      <c r="M1983" s="253">
        <v>0</v>
      </c>
      <c r="N1983" s="253">
        <v>2</v>
      </c>
      <c r="O1983" s="253">
        <v>2</v>
      </c>
      <c r="P1983" s="253">
        <v>0.5</v>
      </c>
      <c r="Q1983" s="253">
        <v>0</v>
      </c>
      <c r="R1983" s="258">
        <v>0</v>
      </c>
      <c r="S1983" s="253">
        <v>0</v>
      </c>
      <c r="T1983" s="253">
        <v>1</v>
      </c>
      <c r="U1983" s="253">
        <v>2</v>
      </c>
      <c r="V1983" s="253">
        <v>0</v>
      </c>
      <c r="W1983" s="253">
        <v>2</v>
      </c>
      <c r="X1983" s="253">
        <v>0</v>
      </c>
      <c r="Y1983" s="253">
        <v>1</v>
      </c>
      <c r="Z1983" s="253">
        <v>0</v>
      </c>
      <c r="AA1983" s="253">
        <v>0</v>
      </c>
      <c r="AB1983" s="253">
        <v>0</v>
      </c>
      <c r="AC1983" s="253">
        <v>1</v>
      </c>
      <c r="AD1983" s="253">
        <v>30</v>
      </c>
      <c r="AE1983" s="253">
        <v>1</v>
      </c>
      <c r="AF1983" s="253">
        <v>4</v>
      </c>
      <c r="AG1983" s="258">
        <v>0</v>
      </c>
      <c r="AH1983" s="258">
        <v>1</v>
      </c>
      <c r="AI1983" s="258">
        <v>0</v>
      </c>
      <c r="AJ1983" s="258">
        <v>3</v>
      </c>
      <c r="AK1983" s="253">
        <v>0</v>
      </c>
      <c r="AL1983" s="253">
        <v>1</v>
      </c>
      <c r="AM1983" s="253">
        <v>0</v>
      </c>
      <c r="AN1983" s="253">
        <v>1</v>
      </c>
      <c r="AO1983" s="253">
        <v>3000</v>
      </c>
      <c r="AP1983" s="253">
        <v>1</v>
      </c>
      <c r="AQ1983" s="253">
        <v>0</v>
      </c>
      <c r="AR1983" s="258">
        <v>97005001</v>
      </c>
      <c r="AS1983" s="317" t="s">
        <v>2539</v>
      </c>
      <c r="AT1983" s="259" t="s">
        <v>216</v>
      </c>
      <c r="AU1983" s="253" t="s">
        <v>351</v>
      </c>
      <c r="AV1983" s="251">
        <v>0</v>
      </c>
      <c r="AW1983" s="251">
        <v>77001501</v>
      </c>
      <c r="AX1983" s="252" t="s">
        <v>162</v>
      </c>
      <c r="AY1983" s="253">
        <v>0</v>
      </c>
      <c r="AZ1983" s="254">
        <v>0</v>
      </c>
      <c r="BA1983" s="254">
        <v>0</v>
      </c>
      <c r="BB1983" s="265" t="s">
        <v>2540</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0</v>
      </c>
      <c r="BQ1983" s="43">
        <v>0</v>
      </c>
    </row>
    <row r="1984" spans="3:69" ht="20.100000000000001" customHeight="1">
      <c r="C1984" s="251">
        <v>77001502</v>
      </c>
      <c r="D1984" s="252" t="s">
        <v>2541</v>
      </c>
      <c r="E1984" s="253">
        <v>1</v>
      </c>
      <c r="F1984" s="253">
        <v>0</v>
      </c>
      <c r="G1984" s="253">
        <v>0</v>
      </c>
      <c r="H1984" s="254">
        <v>0</v>
      </c>
      <c r="I1984" s="251">
        <v>1</v>
      </c>
      <c r="J1984" s="253">
        <v>0</v>
      </c>
      <c r="K1984" s="253">
        <v>0</v>
      </c>
      <c r="L1984" s="253">
        <v>0</v>
      </c>
      <c r="M1984" s="253">
        <v>0</v>
      </c>
      <c r="N1984" s="253">
        <v>2</v>
      </c>
      <c r="O1984" s="253">
        <v>3</v>
      </c>
      <c r="P1984" s="253">
        <v>0.2</v>
      </c>
      <c r="Q1984" s="253">
        <v>0</v>
      </c>
      <c r="R1984" s="258">
        <v>0</v>
      </c>
      <c r="S1984" s="253">
        <v>0</v>
      </c>
      <c r="T1984" s="253">
        <v>1</v>
      </c>
      <c r="U1984" s="253">
        <v>1</v>
      </c>
      <c r="V1984" s="253">
        <v>0</v>
      </c>
      <c r="W1984" s="253">
        <v>1</v>
      </c>
      <c r="X1984" s="253">
        <v>0</v>
      </c>
      <c r="Y1984" s="253">
        <v>1</v>
      </c>
      <c r="Z1984" s="253">
        <v>0</v>
      </c>
      <c r="AA1984" s="253">
        <v>0</v>
      </c>
      <c r="AB1984" s="253">
        <v>0</v>
      </c>
      <c r="AC1984" s="253">
        <v>1</v>
      </c>
      <c r="AD1984" s="253">
        <v>6</v>
      </c>
      <c r="AE1984" s="253">
        <v>1</v>
      </c>
      <c r="AF1984" s="253">
        <v>3</v>
      </c>
      <c r="AG1984" s="258">
        <v>0</v>
      </c>
      <c r="AH1984" s="258">
        <v>1</v>
      </c>
      <c r="AI1984" s="258">
        <v>0</v>
      </c>
      <c r="AJ1984" s="258">
        <v>2</v>
      </c>
      <c r="AK1984" s="253">
        <v>0</v>
      </c>
      <c r="AL1984" s="253">
        <v>0</v>
      </c>
      <c r="AM1984" s="253">
        <v>0</v>
      </c>
      <c r="AN1984" s="253">
        <v>1</v>
      </c>
      <c r="AO1984" s="253">
        <v>1100</v>
      </c>
      <c r="AP1984" s="253">
        <v>1</v>
      </c>
      <c r="AQ1984" s="253">
        <v>0</v>
      </c>
      <c r="AR1984" s="258">
        <v>0</v>
      </c>
      <c r="AS1984" s="253">
        <v>97005003</v>
      </c>
      <c r="AT1984" s="252" t="s">
        <v>160</v>
      </c>
      <c r="AU1984" s="253" t="s">
        <v>351</v>
      </c>
      <c r="AV1984" s="251">
        <v>10000001</v>
      </c>
      <c r="AW1984" s="251">
        <v>77001505</v>
      </c>
      <c r="AX1984" s="252" t="s">
        <v>500</v>
      </c>
      <c r="AY1984" s="253">
        <v>0</v>
      </c>
      <c r="AZ1984" s="254">
        <v>0</v>
      </c>
      <c r="BA1984" s="254">
        <v>0</v>
      </c>
      <c r="BB1984" s="266" t="s">
        <v>2542</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77001508</v>
      </c>
      <c r="BQ1984" s="43">
        <v>0</v>
      </c>
    </row>
    <row r="1985" spans="1:69" ht="19.5" customHeight="1">
      <c r="C1985" s="251">
        <v>77001503</v>
      </c>
      <c r="D1985" s="252" t="s">
        <v>2543</v>
      </c>
      <c r="E1985" s="251">
        <v>1</v>
      </c>
      <c r="F1985" s="253">
        <v>0</v>
      </c>
      <c r="G1985" s="251">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3">
        <v>2</v>
      </c>
      <c r="V1985" s="253">
        <v>0</v>
      </c>
      <c r="W1985" s="253">
        <v>0.8</v>
      </c>
      <c r="X1985" s="253">
        <v>0</v>
      </c>
      <c r="Y1985" s="253">
        <v>1</v>
      </c>
      <c r="Z1985" s="253">
        <v>0</v>
      </c>
      <c r="AA1985" s="253">
        <v>0</v>
      </c>
      <c r="AB1985" s="253">
        <v>0</v>
      </c>
      <c r="AC1985" s="253">
        <v>0</v>
      </c>
      <c r="AD1985" s="253">
        <v>14</v>
      </c>
      <c r="AE1985" s="253">
        <v>1</v>
      </c>
      <c r="AF1985" s="253">
        <v>3</v>
      </c>
      <c r="AG1985" s="258">
        <v>1</v>
      </c>
      <c r="AH1985" s="258">
        <v>0</v>
      </c>
      <c r="AI1985" s="258">
        <v>0</v>
      </c>
      <c r="AJ1985" s="258">
        <v>0</v>
      </c>
      <c r="AK1985" s="253">
        <v>0</v>
      </c>
      <c r="AL1985" s="253">
        <v>0</v>
      </c>
      <c r="AM1985" s="253">
        <v>0</v>
      </c>
      <c r="AN1985" s="253">
        <v>0</v>
      </c>
      <c r="AO1985" s="253">
        <v>999999</v>
      </c>
      <c r="AP1985" s="253">
        <v>0</v>
      </c>
      <c r="AQ1985" s="253">
        <v>0</v>
      </c>
      <c r="AR1985" s="258">
        <v>97005004</v>
      </c>
      <c r="AS1985" s="253">
        <v>97005002</v>
      </c>
      <c r="AT1985" s="259" t="s">
        <v>216</v>
      </c>
      <c r="AU1985" s="253" t="s">
        <v>351</v>
      </c>
      <c r="AV1985" s="251">
        <v>10000007</v>
      </c>
      <c r="AW1985" s="251">
        <v>77001503</v>
      </c>
      <c r="AX1985" s="259" t="s">
        <v>232</v>
      </c>
      <c r="AY1985" s="259" t="s">
        <v>262</v>
      </c>
      <c r="AZ1985" s="254">
        <v>0</v>
      </c>
      <c r="BA1985" s="254">
        <v>0</v>
      </c>
      <c r="BB1985" s="265" t="s">
        <v>2544</v>
      </c>
      <c r="BC1985" s="253">
        <v>0</v>
      </c>
      <c r="BD1985" s="253">
        <v>0</v>
      </c>
      <c r="BE1985" s="253">
        <v>0</v>
      </c>
      <c r="BF1985" s="253">
        <v>0</v>
      </c>
      <c r="BG1985" s="253">
        <v>0</v>
      </c>
      <c r="BH1985" s="253">
        <v>0</v>
      </c>
      <c r="BI1985" s="255">
        <v>0</v>
      </c>
      <c r="BJ1985" s="258">
        <v>0</v>
      </c>
      <c r="BK1985" s="258">
        <v>0</v>
      </c>
      <c r="BL1985" s="258">
        <v>0</v>
      </c>
      <c r="BM1985" s="258">
        <v>0</v>
      </c>
      <c r="BN1985" s="258">
        <v>0</v>
      </c>
      <c r="BO1985" s="258">
        <v>0</v>
      </c>
      <c r="BP1985" s="258">
        <v>0</v>
      </c>
      <c r="BQ1985" s="43">
        <v>0</v>
      </c>
    </row>
    <row r="1986" spans="1:69" ht="20.100000000000001" customHeight="1">
      <c r="C1986" s="251">
        <v>77001504</v>
      </c>
      <c r="D1986" s="252" t="s">
        <v>2545</v>
      </c>
      <c r="E1986" s="255">
        <v>1</v>
      </c>
      <c r="F1986" s="253">
        <v>0</v>
      </c>
      <c r="G1986" s="253">
        <v>0</v>
      </c>
      <c r="H1986" s="254">
        <v>0</v>
      </c>
      <c r="I1986" s="251">
        <v>1</v>
      </c>
      <c r="J1986" s="251">
        <v>0</v>
      </c>
      <c r="K1986" s="251">
        <v>0</v>
      </c>
      <c r="L1986" s="253">
        <v>0</v>
      </c>
      <c r="M1986" s="253">
        <v>0</v>
      </c>
      <c r="N1986" s="253">
        <v>2</v>
      </c>
      <c r="O1986" s="253">
        <v>1</v>
      </c>
      <c r="P1986" s="253">
        <v>0.2</v>
      </c>
      <c r="Q1986" s="253">
        <v>0</v>
      </c>
      <c r="R1986" s="258">
        <v>0</v>
      </c>
      <c r="S1986" s="253">
        <v>0</v>
      </c>
      <c r="T1986" s="253">
        <v>1</v>
      </c>
      <c r="U1986" s="255">
        <v>1</v>
      </c>
      <c r="V1986" s="253">
        <v>0</v>
      </c>
      <c r="W1986" s="253">
        <v>0</v>
      </c>
      <c r="X1986" s="253">
        <v>0</v>
      </c>
      <c r="Y1986" s="253">
        <v>1</v>
      </c>
      <c r="Z1986" s="253">
        <v>0</v>
      </c>
      <c r="AA1986" s="253">
        <v>0</v>
      </c>
      <c r="AB1986" s="253">
        <v>0</v>
      </c>
      <c r="AC1986" s="253">
        <v>1</v>
      </c>
      <c r="AD1986" s="253">
        <v>12</v>
      </c>
      <c r="AE1986" s="253">
        <v>2</v>
      </c>
      <c r="AF1986" s="253" t="s">
        <v>169</v>
      </c>
      <c r="AG1986" s="258">
        <v>0</v>
      </c>
      <c r="AH1986" s="258">
        <v>2</v>
      </c>
      <c r="AI1986" s="258">
        <v>0</v>
      </c>
      <c r="AJ1986" s="258">
        <v>1.5</v>
      </c>
      <c r="AK1986" s="253">
        <v>0</v>
      </c>
      <c r="AL1986" s="253">
        <v>0</v>
      </c>
      <c r="AM1986" s="253">
        <v>0</v>
      </c>
      <c r="AN1986" s="253">
        <v>0.5</v>
      </c>
      <c r="AO1986" s="253">
        <v>500</v>
      </c>
      <c r="AP1986" s="253">
        <v>0</v>
      </c>
      <c r="AQ1986" s="253">
        <v>18</v>
      </c>
      <c r="AR1986" s="258">
        <v>0</v>
      </c>
      <c r="AS1986" s="260">
        <v>0</v>
      </c>
      <c r="AT1986" s="252" t="s">
        <v>216</v>
      </c>
      <c r="AU1986" s="253" t="s">
        <v>171</v>
      </c>
      <c r="AV1986" s="251">
        <v>0</v>
      </c>
      <c r="AW1986" s="251">
        <v>0</v>
      </c>
      <c r="AX1986" s="252" t="s">
        <v>172</v>
      </c>
      <c r="AY1986" s="253">
        <v>0</v>
      </c>
      <c r="AZ1986" s="254">
        <v>0</v>
      </c>
      <c r="BA1986" s="254">
        <v>0</v>
      </c>
      <c r="BB1986" s="265" t="s">
        <v>2546</v>
      </c>
      <c r="BC1986" s="253">
        <v>0</v>
      </c>
      <c r="BD1986" s="253">
        <v>0</v>
      </c>
      <c r="BE1986" s="253">
        <v>0</v>
      </c>
      <c r="BF1986" s="253">
        <v>0</v>
      </c>
      <c r="BG1986" s="253">
        <v>0</v>
      </c>
      <c r="BH1986" s="253">
        <v>0</v>
      </c>
      <c r="BI1986" s="255">
        <v>0</v>
      </c>
      <c r="BJ1986" s="258">
        <v>0</v>
      </c>
      <c r="BK1986" s="258">
        <v>0</v>
      </c>
      <c r="BL1986" s="258">
        <v>0</v>
      </c>
      <c r="BM1986" s="258">
        <v>0</v>
      </c>
      <c r="BN1986" s="258">
        <v>0</v>
      </c>
      <c r="BO1986" s="258">
        <v>1</v>
      </c>
      <c r="BP1986" s="258">
        <v>77001505</v>
      </c>
      <c r="BQ1986" s="43">
        <v>0</v>
      </c>
    </row>
    <row r="1987" spans="1:69" ht="19.5" customHeight="1">
      <c r="C1987" s="251">
        <v>77001505</v>
      </c>
      <c r="D1987" s="252" t="s">
        <v>2547</v>
      </c>
      <c r="E1987" s="251">
        <v>1</v>
      </c>
      <c r="F1987" s="253">
        <v>0</v>
      </c>
      <c r="G1987" s="251">
        <v>0</v>
      </c>
      <c r="H1987" s="254">
        <v>0</v>
      </c>
      <c r="I1987" s="251">
        <v>1</v>
      </c>
      <c r="J1987" s="251">
        <v>0</v>
      </c>
      <c r="K1987" s="251">
        <v>0</v>
      </c>
      <c r="L1987" s="253">
        <v>0</v>
      </c>
      <c r="M1987" s="253">
        <v>0</v>
      </c>
      <c r="N1987" s="253">
        <v>2</v>
      </c>
      <c r="O1987" s="253">
        <v>16</v>
      </c>
      <c r="P1987" s="253">
        <v>5</v>
      </c>
      <c r="Q1987" s="253">
        <v>0</v>
      </c>
      <c r="R1987" s="258">
        <v>0</v>
      </c>
      <c r="S1987" s="253">
        <v>0</v>
      </c>
      <c r="T1987" s="253">
        <v>1</v>
      </c>
      <c r="U1987" s="253">
        <v>2</v>
      </c>
      <c r="V1987" s="253">
        <v>0</v>
      </c>
      <c r="W1987" s="253">
        <v>2</v>
      </c>
      <c r="X1987" s="253">
        <v>0</v>
      </c>
      <c r="Y1987" s="253">
        <v>0</v>
      </c>
      <c r="Z1987" s="253">
        <v>0</v>
      </c>
      <c r="AA1987" s="253">
        <v>0</v>
      </c>
      <c r="AB1987" s="253">
        <v>0</v>
      </c>
      <c r="AC1987" s="253">
        <v>1</v>
      </c>
      <c r="AD1987" s="253">
        <v>0</v>
      </c>
      <c r="AE1987" s="253">
        <v>1</v>
      </c>
      <c r="AF1987" s="253" t="s">
        <v>2548</v>
      </c>
      <c r="AG1987" s="258">
        <v>0</v>
      </c>
      <c r="AH1987" s="258">
        <v>2</v>
      </c>
      <c r="AI1987" s="258">
        <v>0</v>
      </c>
      <c r="AJ1987" s="258">
        <v>2</v>
      </c>
      <c r="AK1987" s="253">
        <v>0</v>
      </c>
      <c r="AL1987" s="253">
        <v>0</v>
      </c>
      <c r="AM1987" s="253">
        <v>0</v>
      </c>
      <c r="AN1987" s="253">
        <v>0.5</v>
      </c>
      <c r="AO1987" s="253">
        <v>1000</v>
      </c>
      <c r="AP1987" s="253">
        <v>0.5</v>
      </c>
      <c r="AQ1987" s="253">
        <v>0</v>
      </c>
      <c r="AR1987" s="261">
        <v>0</v>
      </c>
      <c r="AS1987" s="317" t="s">
        <v>2549</v>
      </c>
      <c r="AT1987" s="252" t="s">
        <v>161</v>
      </c>
      <c r="AU1987" s="253" t="s">
        <v>351</v>
      </c>
      <c r="AV1987" s="251">
        <v>10000007</v>
      </c>
      <c r="AW1987" s="318" t="s">
        <v>2550</v>
      </c>
      <c r="AX1987" s="252" t="s">
        <v>162</v>
      </c>
      <c r="AY1987" s="253">
        <v>0</v>
      </c>
      <c r="AZ1987" s="254">
        <v>0</v>
      </c>
      <c r="BA1987" s="254">
        <v>1</v>
      </c>
      <c r="BB1987" s="265" t="s">
        <v>2785</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77001508</v>
      </c>
      <c r="BQ1987" s="43">
        <v>0</v>
      </c>
    </row>
    <row r="1988" spans="1:69" ht="19.5" customHeight="1">
      <c r="C1988" s="251">
        <v>77001506</v>
      </c>
      <c r="D1988" s="252" t="s">
        <v>2551</v>
      </c>
      <c r="E1988" s="251">
        <v>1</v>
      </c>
      <c r="F1988" s="251">
        <v>0</v>
      </c>
      <c r="G1988" s="251">
        <v>0</v>
      </c>
      <c r="H1988" s="254">
        <v>0</v>
      </c>
      <c r="I1988" s="251">
        <v>1</v>
      </c>
      <c r="J1988" s="251">
        <v>0</v>
      </c>
      <c r="K1988" s="251">
        <v>0</v>
      </c>
      <c r="L1988" s="253">
        <v>0</v>
      </c>
      <c r="M1988" s="253">
        <v>0</v>
      </c>
      <c r="N1988" s="253">
        <v>2</v>
      </c>
      <c r="O1988" s="253">
        <v>2</v>
      </c>
      <c r="P1988" s="253">
        <v>0.3</v>
      </c>
      <c r="Q1988" s="253">
        <v>1</v>
      </c>
      <c r="R1988" s="258">
        <v>0</v>
      </c>
      <c r="S1988" s="253">
        <v>0</v>
      </c>
      <c r="T1988" s="253">
        <v>1</v>
      </c>
      <c r="U1988" s="253">
        <v>2</v>
      </c>
      <c r="V1988" s="253">
        <v>0</v>
      </c>
      <c r="W1988" s="253">
        <v>2.5</v>
      </c>
      <c r="X1988" s="253">
        <v>0</v>
      </c>
      <c r="Y1988" s="253">
        <v>1</v>
      </c>
      <c r="Z1988" s="253">
        <v>0</v>
      </c>
      <c r="AA1988" s="253">
        <v>0</v>
      </c>
      <c r="AB1988" s="253">
        <v>1</v>
      </c>
      <c r="AC1988" s="253">
        <v>0</v>
      </c>
      <c r="AD1988" s="253">
        <v>0</v>
      </c>
      <c r="AE1988" s="253">
        <v>1</v>
      </c>
      <c r="AF1988" s="253">
        <v>5</v>
      </c>
      <c r="AG1988" s="258">
        <v>0</v>
      </c>
      <c r="AH1988" s="258">
        <v>1</v>
      </c>
      <c r="AI1988" s="258">
        <v>0</v>
      </c>
      <c r="AJ1988" s="258">
        <v>1.5</v>
      </c>
      <c r="AK1988" s="253">
        <v>0</v>
      </c>
      <c r="AL1988" s="253">
        <v>0</v>
      </c>
      <c r="AM1988" s="253">
        <v>0</v>
      </c>
      <c r="AN1988" s="253">
        <v>1.5</v>
      </c>
      <c r="AO1988" s="253">
        <v>2000</v>
      </c>
      <c r="AP1988" s="253">
        <v>1.5</v>
      </c>
      <c r="AQ1988" s="253">
        <v>0</v>
      </c>
      <c r="AR1988" s="258">
        <v>97005007</v>
      </c>
      <c r="AS1988" s="317" t="s">
        <v>2549</v>
      </c>
      <c r="AT1988" s="259" t="s">
        <v>400</v>
      </c>
      <c r="AU1988" s="253" t="s">
        <v>351</v>
      </c>
      <c r="AV1988" s="251">
        <v>0</v>
      </c>
      <c r="AW1988" s="251">
        <v>77001506</v>
      </c>
      <c r="AX1988" s="252" t="s">
        <v>162</v>
      </c>
      <c r="AY1988" s="253">
        <v>0</v>
      </c>
      <c r="AZ1988" s="254">
        <v>0</v>
      </c>
      <c r="BA1988" s="254">
        <v>0</v>
      </c>
      <c r="BB1988" s="265" t="s">
        <v>2719</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77001507</v>
      </c>
      <c r="D1989" s="252" t="s">
        <v>2552</v>
      </c>
      <c r="E1989" s="251">
        <v>1</v>
      </c>
      <c r="F1989" s="251">
        <v>0</v>
      </c>
      <c r="G1989" s="251">
        <v>0</v>
      </c>
      <c r="H1989" s="254">
        <v>0</v>
      </c>
      <c r="I1989" s="251">
        <v>1</v>
      </c>
      <c r="J1989" s="251">
        <v>0</v>
      </c>
      <c r="K1989" s="251">
        <v>0</v>
      </c>
      <c r="L1989" s="253">
        <v>0</v>
      </c>
      <c r="M1989" s="253">
        <v>0</v>
      </c>
      <c r="N1989" s="253">
        <v>2</v>
      </c>
      <c r="O1989" s="253">
        <v>3</v>
      </c>
      <c r="P1989" s="253">
        <v>0.2</v>
      </c>
      <c r="Q1989" s="253">
        <v>0</v>
      </c>
      <c r="R1989" s="258">
        <v>1</v>
      </c>
      <c r="S1989" s="253">
        <v>0</v>
      </c>
      <c r="T1989" s="253">
        <v>1</v>
      </c>
      <c r="U1989" s="253">
        <v>2</v>
      </c>
      <c r="V1989" s="253">
        <v>0</v>
      </c>
      <c r="W1989" s="253">
        <v>2</v>
      </c>
      <c r="X1989" s="253">
        <v>0</v>
      </c>
      <c r="Y1989" s="253">
        <v>1</v>
      </c>
      <c r="Z1989" s="253">
        <v>0</v>
      </c>
      <c r="AA1989" s="253">
        <v>0</v>
      </c>
      <c r="AB1989" s="253">
        <v>1</v>
      </c>
      <c r="AC1989" s="253">
        <v>1</v>
      </c>
      <c r="AD1989" s="253">
        <v>0</v>
      </c>
      <c r="AE1989" s="253">
        <v>1</v>
      </c>
      <c r="AF1989" s="253">
        <v>3</v>
      </c>
      <c r="AG1989" s="258">
        <v>0</v>
      </c>
      <c r="AH1989" s="258">
        <v>1</v>
      </c>
      <c r="AI1989" s="258">
        <v>0</v>
      </c>
      <c r="AJ1989" s="258">
        <v>3</v>
      </c>
      <c r="AK1989" s="253">
        <v>0</v>
      </c>
      <c r="AL1989" s="253">
        <v>0</v>
      </c>
      <c r="AM1989" s="253">
        <v>0</v>
      </c>
      <c r="AN1989" s="253">
        <v>0</v>
      </c>
      <c r="AO1989" s="253">
        <v>500</v>
      </c>
      <c r="AP1989" s="253">
        <v>0.3</v>
      </c>
      <c r="AQ1989" s="253">
        <v>0</v>
      </c>
      <c r="AR1989" s="258">
        <v>0</v>
      </c>
      <c r="AS1989" s="260">
        <v>0</v>
      </c>
      <c r="AT1989" s="259" t="s">
        <v>160</v>
      </c>
      <c r="AU1989" s="253" t="s">
        <v>351</v>
      </c>
      <c r="AV1989" s="251">
        <v>0</v>
      </c>
      <c r="AW1989" s="251">
        <v>77001507</v>
      </c>
      <c r="AX1989" s="252" t="s">
        <v>162</v>
      </c>
      <c r="AY1989" s="253">
        <v>0</v>
      </c>
      <c r="AZ1989" s="254">
        <v>0</v>
      </c>
      <c r="BA1989" s="254">
        <v>0</v>
      </c>
      <c r="BB1989" s="265" t="s">
        <v>2529</v>
      </c>
      <c r="BC1989" s="253">
        <v>0</v>
      </c>
      <c r="BD1989" s="253">
        <v>0</v>
      </c>
      <c r="BE1989" s="253">
        <v>0</v>
      </c>
      <c r="BF1989" s="253">
        <v>0</v>
      </c>
      <c r="BG1989" s="253">
        <v>0</v>
      </c>
      <c r="BH1989" s="253">
        <v>0</v>
      </c>
      <c r="BI1989" s="255">
        <v>0</v>
      </c>
      <c r="BJ1989" s="258">
        <v>0</v>
      </c>
      <c r="BK1989" s="258">
        <v>0</v>
      </c>
      <c r="BL1989" s="258">
        <v>0</v>
      </c>
      <c r="BM1989" s="258">
        <v>0</v>
      </c>
      <c r="BN1989" s="258">
        <v>0</v>
      </c>
      <c r="BO1989" s="258">
        <v>0</v>
      </c>
      <c r="BP1989" s="258">
        <v>0</v>
      </c>
      <c r="BQ1989" s="43">
        <v>0</v>
      </c>
    </row>
    <row r="1990" spans="1:69" ht="19.5" customHeight="1">
      <c r="C1990" s="251">
        <v>77001508</v>
      </c>
      <c r="D1990" s="252" t="s">
        <v>368</v>
      </c>
      <c r="E1990" s="251">
        <v>1</v>
      </c>
      <c r="F1990" s="253">
        <v>0</v>
      </c>
      <c r="G1990" s="251">
        <v>0</v>
      </c>
      <c r="H1990" s="254">
        <v>0</v>
      </c>
      <c r="I1990" s="251">
        <v>1</v>
      </c>
      <c r="J1990" s="251">
        <v>0</v>
      </c>
      <c r="K1990" s="251">
        <v>0</v>
      </c>
      <c r="L1990" s="253">
        <v>0</v>
      </c>
      <c r="M1990" s="253">
        <v>0</v>
      </c>
      <c r="N1990" s="253">
        <v>2</v>
      </c>
      <c r="O1990" s="253">
        <v>1</v>
      </c>
      <c r="P1990" s="253">
        <v>1</v>
      </c>
      <c r="Q1990" s="253">
        <v>0</v>
      </c>
      <c r="R1990" s="258">
        <v>0</v>
      </c>
      <c r="S1990" s="253">
        <v>0</v>
      </c>
      <c r="T1990" s="253">
        <v>1</v>
      </c>
      <c r="U1990" s="253">
        <v>2</v>
      </c>
      <c r="V1990" s="253">
        <v>0</v>
      </c>
      <c r="W1990" s="253">
        <v>0.5</v>
      </c>
      <c r="X1990" s="253">
        <v>0</v>
      </c>
      <c r="Y1990" s="253">
        <v>1</v>
      </c>
      <c r="Z1990" s="253">
        <v>0</v>
      </c>
      <c r="AA1990" s="253">
        <v>0</v>
      </c>
      <c r="AB1990" s="253">
        <v>0</v>
      </c>
      <c r="AC1990" s="253">
        <v>0</v>
      </c>
      <c r="AD1990" s="253">
        <v>25</v>
      </c>
      <c r="AE1990" s="253">
        <v>1</v>
      </c>
      <c r="AF1990" s="253">
        <v>3</v>
      </c>
      <c r="AG1990" s="258">
        <v>0</v>
      </c>
      <c r="AH1990" s="258">
        <v>0</v>
      </c>
      <c r="AI1990" s="258">
        <v>0</v>
      </c>
      <c r="AJ1990" s="258">
        <v>0</v>
      </c>
      <c r="AK1990" s="253">
        <v>0</v>
      </c>
      <c r="AL1990" s="253">
        <v>0</v>
      </c>
      <c r="AM1990" s="253">
        <v>0</v>
      </c>
      <c r="AN1990" s="253">
        <v>0</v>
      </c>
      <c r="AO1990" s="253">
        <v>300000</v>
      </c>
      <c r="AP1990" s="253">
        <v>0</v>
      </c>
      <c r="AQ1990" s="253">
        <v>0</v>
      </c>
      <c r="AR1990" s="319" t="s">
        <v>2553</v>
      </c>
      <c r="AS1990" s="253">
        <v>97005002</v>
      </c>
      <c r="AT1990" s="259" t="s">
        <v>160</v>
      </c>
      <c r="AU1990" s="253" t="s">
        <v>351</v>
      </c>
      <c r="AV1990" s="251">
        <v>10000007</v>
      </c>
      <c r="AW1990" s="251">
        <v>77001503</v>
      </c>
      <c r="AX1990" s="259" t="s">
        <v>232</v>
      </c>
      <c r="AY1990" s="259" t="s">
        <v>262</v>
      </c>
      <c r="AZ1990" s="254">
        <v>0</v>
      </c>
      <c r="BA1990" s="254">
        <v>0</v>
      </c>
      <c r="BB1990" s="265" t="s">
        <v>774</v>
      </c>
      <c r="BC1990" s="253">
        <v>0</v>
      </c>
      <c r="BD1990" s="253">
        <v>0</v>
      </c>
      <c r="BE1990" s="253">
        <v>0</v>
      </c>
      <c r="BF1990" s="253">
        <v>0</v>
      </c>
      <c r="BG1990" s="253">
        <v>0</v>
      </c>
      <c r="BH1990" s="253">
        <v>0</v>
      </c>
      <c r="BI1990" s="255">
        <v>0</v>
      </c>
      <c r="BJ1990" s="258">
        <v>0</v>
      </c>
      <c r="BK1990" s="258">
        <v>0</v>
      </c>
      <c r="BL1990" s="258">
        <v>0</v>
      </c>
      <c r="BM1990" s="258">
        <v>0</v>
      </c>
      <c r="BN1990" s="258">
        <v>0</v>
      </c>
      <c r="BO1990" s="258">
        <v>1</v>
      </c>
      <c r="BP1990" s="258">
        <v>0</v>
      </c>
      <c r="BQ1990" s="43">
        <v>0</v>
      </c>
    </row>
    <row r="1991" spans="1:69" ht="20.100000000000001" customHeight="1">
      <c r="C1991" s="92">
        <v>77001601</v>
      </c>
      <c r="D1991" s="91" t="s">
        <v>2727</v>
      </c>
      <c r="E1991" s="93">
        <v>1</v>
      </c>
      <c r="F1991" s="93">
        <v>0</v>
      </c>
      <c r="G1991" s="92">
        <v>0</v>
      </c>
      <c r="H1991" s="94">
        <v>0</v>
      </c>
      <c r="I1991" s="92">
        <v>1</v>
      </c>
      <c r="J1991" s="92">
        <v>0</v>
      </c>
      <c r="K1991" s="92">
        <v>0</v>
      </c>
      <c r="L1991" s="93">
        <v>0</v>
      </c>
      <c r="M1991" s="93">
        <v>0</v>
      </c>
      <c r="N1991" s="93">
        <v>2</v>
      </c>
      <c r="O1991" s="93">
        <v>16</v>
      </c>
      <c r="P1991" s="93">
        <v>8</v>
      </c>
      <c r="Q1991" s="93">
        <v>0</v>
      </c>
      <c r="R1991" s="97">
        <v>3</v>
      </c>
      <c r="S1991" s="93">
        <v>0</v>
      </c>
      <c r="T1991" s="93">
        <v>1</v>
      </c>
      <c r="U1991" s="93">
        <v>2</v>
      </c>
      <c r="V1991" s="93">
        <v>0</v>
      </c>
      <c r="W1991" s="93">
        <v>1.2</v>
      </c>
      <c r="X1991" s="93">
        <v>0</v>
      </c>
      <c r="Y1991" s="93">
        <v>0</v>
      </c>
      <c r="Z1991" s="93">
        <v>0</v>
      </c>
      <c r="AA1991" s="93">
        <v>0</v>
      </c>
      <c r="AB1991" s="93">
        <v>0</v>
      </c>
      <c r="AC1991" s="93">
        <v>0</v>
      </c>
      <c r="AD1991" s="93">
        <v>0</v>
      </c>
      <c r="AE1991" s="93">
        <v>1</v>
      </c>
      <c r="AF1991" s="93">
        <v>3</v>
      </c>
      <c r="AG1991" s="97">
        <v>6</v>
      </c>
      <c r="AH1991" s="97">
        <v>1</v>
      </c>
      <c r="AI1991" s="97">
        <v>0</v>
      </c>
      <c r="AJ1991" s="97">
        <v>1.5</v>
      </c>
      <c r="AK1991" s="93">
        <v>0</v>
      </c>
      <c r="AL1991" s="93">
        <v>0</v>
      </c>
      <c r="AM1991" s="93">
        <v>0</v>
      </c>
      <c r="AN1991" s="93">
        <v>1</v>
      </c>
      <c r="AO1991" s="93">
        <v>5000</v>
      </c>
      <c r="AP1991" s="93">
        <v>1</v>
      </c>
      <c r="AQ1991" s="93">
        <v>0</v>
      </c>
      <c r="AR1991" s="97">
        <v>0</v>
      </c>
      <c r="AS1991" s="291" t="s">
        <v>2554</v>
      </c>
      <c r="AT1991" s="95" t="s">
        <v>199</v>
      </c>
      <c r="AU1991" s="93" t="s">
        <v>351</v>
      </c>
      <c r="AV1991" s="92">
        <v>10000007</v>
      </c>
      <c r="AW1991" s="289" t="s">
        <v>2555</v>
      </c>
      <c r="AX1991" s="91" t="s">
        <v>162</v>
      </c>
      <c r="AY1991" s="93" t="s">
        <v>2556</v>
      </c>
      <c r="AZ1991" s="94">
        <v>0</v>
      </c>
      <c r="BA1991" s="94">
        <v>0</v>
      </c>
      <c r="BB1991" s="104" t="s">
        <v>2731</v>
      </c>
      <c r="BC1991" s="93">
        <v>0</v>
      </c>
      <c r="BD1991" s="93">
        <v>0</v>
      </c>
      <c r="BE1991" s="93">
        <v>0</v>
      </c>
      <c r="BF1991" s="93">
        <v>0</v>
      </c>
      <c r="BG1991" s="93">
        <v>0</v>
      </c>
      <c r="BH1991" s="93">
        <v>0</v>
      </c>
      <c r="BI1991" s="88">
        <v>0</v>
      </c>
      <c r="BJ1991" s="97">
        <v>0</v>
      </c>
      <c r="BK1991" s="97">
        <v>0</v>
      </c>
      <c r="BL1991" s="97">
        <v>0</v>
      </c>
      <c r="BM1991" s="97">
        <v>0</v>
      </c>
      <c r="BN1991" s="97">
        <v>0</v>
      </c>
      <c r="BO1991" s="97">
        <v>0</v>
      </c>
      <c r="BP1991" s="97">
        <v>0</v>
      </c>
      <c r="BQ1991" s="43">
        <v>0</v>
      </c>
    </row>
    <row r="1992" spans="1:69" ht="20.100000000000001" customHeight="1">
      <c r="C1992" s="92">
        <v>77001602</v>
      </c>
      <c r="D1992" s="96" t="s">
        <v>525</v>
      </c>
      <c r="E1992" s="88">
        <v>1</v>
      </c>
      <c r="F1992" s="88">
        <v>0</v>
      </c>
      <c r="G1992" s="88">
        <v>0</v>
      </c>
      <c r="H1992" s="89">
        <v>0</v>
      </c>
      <c r="I1992" s="92">
        <v>1</v>
      </c>
      <c r="J1992" s="88">
        <v>0</v>
      </c>
      <c r="K1992" s="89">
        <v>0</v>
      </c>
      <c r="L1992" s="89">
        <v>0</v>
      </c>
      <c r="M1992" s="88">
        <v>0</v>
      </c>
      <c r="N1992" s="93">
        <v>2</v>
      </c>
      <c r="O1992" s="93">
        <v>2</v>
      </c>
      <c r="P1992" s="88">
        <v>0.8</v>
      </c>
      <c r="Q1992" s="88">
        <v>0</v>
      </c>
      <c r="R1992" s="97">
        <v>0</v>
      </c>
      <c r="S1992" s="88">
        <v>0</v>
      </c>
      <c r="T1992" s="93">
        <v>1</v>
      </c>
      <c r="U1992" s="88">
        <v>1</v>
      </c>
      <c r="V1992" s="89">
        <v>0</v>
      </c>
      <c r="W1992" s="88">
        <v>2</v>
      </c>
      <c r="X1992" s="88">
        <v>0</v>
      </c>
      <c r="Y1992" s="88">
        <v>0</v>
      </c>
      <c r="Z1992" s="88">
        <v>0</v>
      </c>
      <c r="AA1992" s="89">
        <v>0</v>
      </c>
      <c r="AB1992" s="88">
        <v>0</v>
      </c>
      <c r="AC1992" s="88">
        <v>0</v>
      </c>
      <c r="AD1992" s="88">
        <v>0</v>
      </c>
      <c r="AE1992" s="88">
        <v>1</v>
      </c>
      <c r="AF1992" s="93">
        <v>2</v>
      </c>
      <c r="AG1992" s="98">
        <v>0</v>
      </c>
      <c r="AH1992" s="98">
        <v>2</v>
      </c>
      <c r="AI1992" s="97">
        <v>0</v>
      </c>
      <c r="AJ1992" s="88">
        <v>1.5</v>
      </c>
      <c r="AK1992" s="99">
        <v>0</v>
      </c>
      <c r="AL1992" s="88">
        <v>0</v>
      </c>
      <c r="AM1992" s="88">
        <v>0</v>
      </c>
      <c r="AN1992" s="88">
        <v>0</v>
      </c>
      <c r="AO1992" s="93">
        <v>7000</v>
      </c>
      <c r="AP1992" s="88">
        <v>0</v>
      </c>
      <c r="AQ1992" s="88">
        <v>10</v>
      </c>
      <c r="AR1992" s="97">
        <v>0</v>
      </c>
      <c r="AS1992" s="93">
        <v>0</v>
      </c>
      <c r="AT1992" s="95" t="s">
        <v>216</v>
      </c>
      <c r="AU1992" s="89">
        <v>0</v>
      </c>
      <c r="AV1992" s="89">
        <v>0</v>
      </c>
      <c r="AW1992" s="92">
        <v>77001602</v>
      </c>
      <c r="AX1992" s="95" t="s">
        <v>382</v>
      </c>
      <c r="AY1992" s="93" t="s">
        <v>2557</v>
      </c>
      <c r="AZ1992" s="94">
        <v>0</v>
      </c>
      <c r="BA1992" s="94">
        <v>0</v>
      </c>
      <c r="BB1992" s="104" t="s">
        <v>2720</v>
      </c>
      <c r="BC1992" s="88">
        <v>2</v>
      </c>
      <c r="BD1992" s="88">
        <v>0</v>
      </c>
      <c r="BE1992" s="92">
        <v>0</v>
      </c>
      <c r="BF1992" s="88">
        <v>1</v>
      </c>
      <c r="BG1992" s="88">
        <v>2</v>
      </c>
      <c r="BH1992" s="99">
        <v>0</v>
      </c>
      <c r="BI1992" s="88">
        <v>0</v>
      </c>
      <c r="BJ1992" s="97">
        <v>0</v>
      </c>
      <c r="BK1992" s="97">
        <v>0</v>
      </c>
      <c r="BL1992" s="97">
        <v>0</v>
      </c>
      <c r="BM1992" s="97">
        <v>0</v>
      </c>
      <c r="BN1992" s="97">
        <v>0</v>
      </c>
      <c r="BO1992" s="97">
        <v>1</v>
      </c>
      <c r="BP1992" s="97">
        <v>0</v>
      </c>
      <c r="BQ1992" s="43">
        <v>0</v>
      </c>
    </row>
    <row r="1993" spans="1:69" ht="19.5" customHeight="1">
      <c r="C1993" s="92">
        <v>77001603</v>
      </c>
      <c r="D1993" s="91" t="s">
        <v>2558</v>
      </c>
      <c r="E1993" s="92">
        <v>1</v>
      </c>
      <c r="F1993" s="93">
        <v>0</v>
      </c>
      <c r="G1993" s="92">
        <v>0</v>
      </c>
      <c r="H1993" s="94">
        <v>0</v>
      </c>
      <c r="I1993" s="92">
        <v>1</v>
      </c>
      <c r="J1993" s="92">
        <v>0</v>
      </c>
      <c r="K1993" s="92">
        <v>0</v>
      </c>
      <c r="L1993" s="93">
        <v>0</v>
      </c>
      <c r="M1993" s="93">
        <v>0</v>
      </c>
      <c r="N1993" s="93">
        <v>2</v>
      </c>
      <c r="O1993" s="93">
        <v>2</v>
      </c>
      <c r="P1993" s="93">
        <v>0.6</v>
      </c>
      <c r="Q1993" s="93">
        <v>0</v>
      </c>
      <c r="R1993" s="97">
        <v>0</v>
      </c>
      <c r="S1993" s="93">
        <v>0</v>
      </c>
      <c r="T1993" s="93">
        <v>1</v>
      </c>
      <c r="U1993" s="93">
        <v>2</v>
      </c>
      <c r="V1993" s="93">
        <v>0</v>
      </c>
      <c r="W1993" s="93">
        <v>0.8</v>
      </c>
      <c r="X1993" s="93">
        <v>0</v>
      </c>
      <c r="Y1993" s="93">
        <v>1</v>
      </c>
      <c r="Z1993" s="93">
        <v>0</v>
      </c>
      <c r="AA1993" s="93">
        <v>0</v>
      </c>
      <c r="AB1993" s="93">
        <v>0</v>
      </c>
      <c r="AC1993" s="93">
        <v>0</v>
      </c>
      <c r="AD1993" s="93">
        <v>16</v>
      </c>
      <c r="AE1993" s="93">
        <v>1</v>
      </c>
      <c r="AF1993" s="93">
        <v>5</v>
      </c>
      <c r="AG1993" s="97">
        <v>0</v>
      </c>
      <c r="AH1993" s="97">
        <v>0</v>
      </c>
      <c r="AI1993" s="97">
        <v>0</v>
      </c>
      <c r="AJ1993" s="97">
        <v>0</v>
      </c>
      <c r="AK1993" s="93">
        <v>0</v>
      </c>
      <c r="AL1993" s="93">
        <v>0</v>
      </c>
      <c r="AM1993" s="93">
        <v>0</v>
      </c>
      <c r="AN1993" s="93">
        <v>0.8</v>
      </c>
      <c r="AO1993" s="93">
        <v>15000</v>
      </c>
      <c r="AP1993" s="93">
        <v>0.8</v>
      </c>
      <c r="AQ1993" s="93">
        <v>0</v>
      </c>
      <c r="AR1993" s="101">
        <v>0</v>
      </c>
      <c r="AS1993" s="291" t="s">
        <v>2559</v>
      </c>
      <c r="AT1993" s="95" t="s">
        <v>161</v>
      </c>
      <c r="AU1993" s="93" t="s">
        <v>351</v>
      </c>
      <c r="AV1993" s="92">
        <v>10000007</v>
      </c>
      <c r="AW1993" s="92">
        <v>77001603</v>
      </c>
      <c r="AX1993" s="95" t="s">
        <v>232</v>
      </c>
      <c r="AY1993" s="95" t="s">
        <v>262</v>
      </c>
      <c r="AZ1993" s="94">
        <v>0</v>
      </c>
      <c r="BA1993" s="94">
        <v>0</v>
      </c>
      <c r="BB1993" s="104" t="s">
        <v>2560</v>
      </c>
      <c r="BC1993" s="93">
        <v>0</v>
      </c>
      <c r="BD1993" s="93">
        <v>0</v>
      </c>
      <c r="BE1993" s="93">
        <v>0</v>
      </c>
      <c r="BF1993" s="93">
        <v>0</v>
      </c>
      <c r="BG1993" s="93">
        <v>0</v>
      </c>
      <c r="BH1993" s="93">
        <v>0</v>
      </c>
      <c r="BI1993" s="88">
        <v>0</v>
      </c>
      <c r="BJ1993" s="97">
        <v>0</v>
      </c>
      <c r="BK1993" s="97">
        <v>0</v>
      </c>
      <c r="BL1993" s="97">
        <v>0</v>
      </c>
      <c r="BM1993" s="97">
        <v>0</v>
      </c>
      <c r="BN1993" s="97">
        <v>0</v>
      </c>
      <c r="BO1993" s="97">
        <v>0</v>
      </c>
      <c r="BP1993" s="97">
        <v>0</v>
      </c>
      <c r="BQ1993" s="43">
        <v>0</v>
      </c>
    </row>
    <row r="1994" spans="1:69" ht="20.100000000000001" customHeight="1">
      <c r="C1994" s="92">
        <v>77001604</v>
      </c>
      <c r="D1994" s="91" t="s">
        <v>2561</v>
      </c>
      <c r="E1994" s="93">
        <v>1</v>
      </c>
      <c r="F1994" s="93">
        <v>0</v>
      </c>
      <c r="G1994" s="93">
        <v>0</v>
      </c>
      <c r="H1994" s="94">
        <v>0</v>
      </c>
      <c r="I1994" s="92">
        <v>1</v>
      </c>
      <c r="J1994" s="93">
        <v>0</v>
      </c>
      <c r="K1994" s="93">
        <v>0</v>
      </c>
      <c r="L1994" s="93">
        <v>0</v>
      </c>
      <c r="M1994" s="93">
        <v>0</v>
      </c>
      <c r="N1994" s="93">
        <v>2</v>
      </c>
      <c r="O1994" s="93">
        <v>3</v>
      </c>
      <c r="P1994" s="93">
        <v>0.2</v>
      </c>
      <c r="Q1994" s="93">
        <v>0</v>
      </c>
      <c r="R1994" s="97">
        <v>0</v>
      </c>
      <c r="S1994" s="93">
        <v>0</v>
      </c>
      <c r="T1994" s="93">
        <v>1</v>
      </c>
      <c r="U1994" s="93">
        <v>1</v>
      </c>
      <c r="V1994" s="93">
        <v>0</v>
      </c>
      <c r="W1994" s="93">
        <v>1.5</v>
      </c>
      <c r="X1994" s="93">
        <v>0</v>
      </c>
      <c r="Y1994" s="93">
        <v>1</v>
      </c>
      <c r="Z1994" s="93">
        <v>0</v>
      </c>
      <c r="AA1994" s="93">
        <v>0</v>
      </c>
      <c r="AB1994" s="93">
        <v>0</v>
      </c>
      <c r="AC1994" s="93">
        <v>1</v>
      </c>
      <c r="AD1994" s="93">
        <v>8</v>
      </c>
      <c r="AE1994" s="93">
        <v>1</v>
      </c>
      <c r="AF1994" s="93">
        <v>4</v>
      </c>
      <c r="AG1994" s="97">
        <v>0</v>
      </c>
      <c r="AH1994" s="97">
        <v>1</v>
      </c>
      <c r="AI1994" s="97">
        <v>0</v>
      </c>
      <c r="AJ1994" s="97">
        <v>2</v>
      </c>
      <c r="AK1994" s="93">
        <v>0</v>
      </c>
      <c r="AL1994" s="93">
        <v>0</v>
      </c>
      <c r="AM1994" s="93">
        <v>0</v>
      </c>
      <c r="AN1994" s="93">
        <v>0.5</v>
      </c>
      <c r="AO1994" s="93">
        <v>600</v>
      </c>
      <c r="AP1994" s="93">
        <v>0.5</v>
      </c>
      <c r="AQ1994" s="93">
        <v>0</v>
      </c>
      <c r="AR1994" s="97">
        <v>0</v>
      </c>
      <c r="AS1994" s="93">
        <v>97006001</v>
      </c>
      <c r="AT1994" s="91" t="s">
        <v>160</v>
      </c>
      <c r="AU1994" s="93" t="s">
        <v>351</v>
      </c>
      <c r="AV1994" s="92">
        <v>10000001</v>
      </c>
      <c r="AW1994" s="92">
        <v>77001604</v>
      </c>
      <c r="AX1994" s="91" t="s">
        <v>500</v>
      </c>
      <c r="AY1994" s="93">
        <v>0</v>
      </c>
      <c r="AZ1994" s="94">
        <v>0</v>
      </c>
      <c r="BA1994" s="94">
        <v>0</v>
      </c>
      <c r="BB1994" s="121" t="s">
        <v>2730</v>
      </c>
      <c r="BC1994" s="93">
        <v>0</v>
      </c>
      <c r="BD1994" s="93">
        <v>0</v>
      </c>
      <c r="BE1994" s="93">
        <v>0</v>
      </c>
      <c r="BF1994" s="93">
        <v>0</v>
      </c>
      <c r="BG1994" s="93">
        <v>0</v>
      </c>
      <c r="BH1994" s="93">
        <v>0</v>
      </c>
      <c r="BI1994" s="88">
        <v>0</v>
      </c>
      <c r="BJ1994" s="97">
        <v>0</v>
      </c>
      <c r="BK1994" s="97">
        <v>0</v>
      </c>
      <c r="BL1994" s="97">
        <v>0</v>
      </c>
      <c r="BM1994" s="97">
        <v>0</v>
      </c>
      <c r="BN1994" s="97">
        <v>0</v>
      </c>
      <c r="BO1994" s="97">
        <v>0</v>
      </c>
      <c r="BP1994" s="97">
        <v>77001603</v>
      </c>
      <c r="BQ1994" s="43">
        <v>0</v>
      </c>
    </row>
    <row r="1995" spans="1:69" ht="20.100000000000001" customHeight="1">
      <c r="C1995" s="92">
        <v>77001605</v>
      </c>
      <c r="D1995" s="91" t="s">
        <v>2562</v>
      </c>
      <c r="E1995" s="88">
        <v>1</v>
      </c>
      <c r="F1995" s="88">
        <v>0</v>
      </c>
      <c r="G1995" s="93">
        <v>0</v>
      </c>
      <c r="H1995" s="94">
        <v>0</v>
      </c>
      <c r="I1995" s="92">
        <v>1</v>
      </c>
      <c r="J1995" s="92">
        <v>0</v>
      </c>
      <c r="K1995" s="92">
        <v>0</v>
      </c>
      <c r="L1995" s="93">
        <v>0</v>
      </c>
      <c r="M1995" s="93">
        <v>0</v>
      </c>
      <c r="N1995" s="93">
        <v>2</v>
      </c>
      <c r="O1995" s="93">
        <v>16</v>
      </c>
      <c r="P1995" s="93">
        <v>30</v>
      </c>
      <c r="Q1995" s="93">
        <v>0</v>
      </c>
      <c r="R1995" s="97">
        <v>0</v>
      </c>
      <c r="S1995" s="93">
        <v>0</v>
      </c>
      <c r="T1995" s="93">
        <v>1</v>
      </c>
      <c r="U1995" s="88">
        <v>1</v>
      </c>
      <c r="V1995" s="93">
        <v>0</v>
      </c>
      <c r="W1995" s="93">
        <v>0</v>
      </c>
      <c r="X1995" s="93">
        <v>0</v>
      </c>
      <c r="Y1995" s="93">
        <v>1</v>
      </c>
      <c r="Z1995" s="93">
        <v>0</v>
      </c>
      <c r="AA1995" s="93">
        <v>0</v>
      </c>
      <c r="AB1995" s="93">
        <v>0</v>
      </c>
      <c r="AC1995" s="93">
        <v>1</v>
      </c>
      <c r="AD1995" s="93">
        <v>0</v>
      </c>
      <c r="AE1995" s="93">
        <v>1</v>
      </c>
      <c r="AF1995" s="93">
        <v>15</v>
      </c>
      <c r="AG1995" s="97">
        <v>0</v>
      </c>
      <c r="AH1995" s="97">
        <v>1</v>
      </c>
      <c r="AI1995" s="97">
        <v>0</v>
      </c>
      <c r="AJ1995" s="97">
        <v>1.5</v>
      </c>
      <c r="AK1995" s="93">
        <v>0</v>
      </c>
      <c r="AL1995" s="93">
        <v>0</v>
      </c>
      <c r="AM1995" s="93">
        <v>0</v>
      </c>
      <c r="AN1995" s="93">
        <v>1</v>
      </c>
      <c r="AO1995" s="93">
        <v>3000</v>
      </c>
      <c r="AP1995" s="93">
        <v>0.5</v>
      </c>
      <c r="AQ1995" s="93">
        <v>0</v>
      </c>
      <c r="AR1995" s="287" t="s">
        <v>2563</v>
      </c>
      <c r="AS1995" s="102">
        <v>0</v>
      </c>
      <c r="AT1995" s="91" t="s">
        <v>216</v>
      </c>
      <c r="AU1995" s="93" t="s">
        <v>171</v>
      </c>
      <c r="AV1995" s="92">
        <v>0</v>
      </c>
      <c r="AW1995" s="92">
        <v>0</v>
      </c>
      <c r="AX1995" s="91" t="s">
        <v>162</v>
      </c>
      <c r="AY1995" s="93">
        <v>0</v>
      </c>
      <c r="AZ1995" s="94">
        <v>0</v>
      </c>
      <c r="BA1995" s="94">
        <v>0</v>
      </c>
      <c r="BB1995" s="104" t="s">
        <v>2564</v>
      </c>
      <c r="BC1995" s="93">
        <v>0</v>
      </c>
      <c r="BD1995" s="93">
        <v>0</v>
      </c>
      <c r="BE1995" s="93">
        <v>0</v>
      </c>
      <c r="BF1995" s="93">
        <v>0</v>
      </c>
      <c r="BG1995" s="93">
        <v>0</v>
      </c>
      <c r="BH1995" s="93">
        <v>0</v>
      </c>
      <c r="BI1995" s="88">
        <v>0</v>
      </c>
      <c r="BJ1995" s="97">
        <v>0</v>
      </c>
      <c r="BK1995" s="97">
        <v>0</v>
      </c>
      <c r="BL1995" s="97">
        <v>0</v>
      </c>
      <c r="BM1995" s="97">
        <v>0</v>
      </c>
      <c r="BN1995" s="97">
        <v>0</v>
      </c>
      <c r="BO1995" s="97">
        <v>1</v>
      </c>
      <c r="BP1995" s="97">
        <v>0</v>
      </c>
      <c r="BQ1995" s="43">
        <v>0</v>
      </c>
    </row>
    <row r="1996" spans="1:69" ht="20.100000000000001" customHeight="1">
      <c r="C1996" s="92">
        <v>77001606</v>
      </c>
      <c r="D1996" s="91" t="s">
        <v>2728</v>
      </c>
      <c r="E1996" s="93">
        <v>1</v>
      </c>
      <c r="F1996" s="93">
        <v>0</v>
      </c>
      <c r="G1996" s="92">
        <v>0</v>
      </c>
      <c r="H1996" s="94">
        <v>0</v>
      </c>
      <c r="I1996" s="92">
        <v>1</v>
      </c>
      <c r="J1996" s="92">
        <v>0</v>
      </c>
      <c r="K1996" s="92">
        <v>0</v>
      </c>
      <c r="L1996" s="93">
        <v>0</v>
      </c>
      <c r="M1996" s="93">
        <v>0</v>
      </c>
      <c r="N1996" s="93">
        <v>2</v>
      </c>
      <c r="O1996" s="93">
        <v>1</v>
      </c>
      <c r="P1996" s="93">
        <v>0.2</v>
      </c>
      <c r="Q1996" s="93">
        <v>0</v>
      </c>
      <c r="R1996" s="97">
        <v>3</v>
      </c>
      <c r="S1996" s="93">
        <v>0</v>
      </c>
      <c r="T1996" s="93">
        <v>1</v>
      </c>
      <c r="U1996" s="93">
        <v>2</v>
      </c>
      <c r="V1996" s="93">
        <v>0</v>
      </c>
      <c r="W1996" s="93">
        <v>1</v>
      </c>
      <c r="X1996" s="93">
        <v>0</v>
      </c>
      <c r="Y1996" s="93">
        <v>0</v>
      </c>
      <c r="Z1996" s="93">
        <v>0</v>
      </c>
      <c r="AA1996" s="93">
        <v>0</v>
      </c>
      <c r="AB1996" s="93">
        <v>0</v>
      </c>
      <c r="AC1996" s="93">
        <v>0</v>
      </c>
      <c r="AD1996" s="93">
        <v>18</v>
      </c>
      <c r="AE1996" s="93">
        <v>1</v>
      </c>
      <c r="AF1996" s="93">
        <v>3</v>
      </c>
      <c r="AG1996" s="97">
        <v>6</v>
      </c>
      <c r="AH1996" s="97">
        <v>1</v>
      </c>
      <c r="AI1996" s="97">
        <v>0</v>
      </c>
      <c r="AJ1996" s="97">
        <v>1.5</v>
      </c>
      <c r="AK1996" s="93">
        <v>0</v>
      </c>
      <c r="AL1996" s="93">
        <v>0</v>
      </c>
      <c r="AM1996" s="93">
        <v>0</v>
      </c>
      <c r="AN1996" s="93">
        <v>1</v>
      </c>
      <c r="AO1996" s="93">
        <v>5000</v>
      </c>
      <c r="AP1996" s="93">
        <v>1</v>
      </c>
      <c r="AQ1996" s="93">
        <v>0</v>
      </c>
      <c r="AR1996" s="97">
        <v>0</v>
      </c>
      <c r="AS1996" s="291" t="s">
        <v>2721</v>
      </c>
      <c r="AT1996" s="95" t="s">
        <v>161</v>
      </c>
      <c r="AU1996" s="93" t="s">
        <v>351</v>
      </c>
      <c r="AV1996" s="92">
        <v>10000007</v>
      </c>
      <c r="AW1996" s="289" t="s">
        <v>2555</v>
      </c>
      <c r="AX1996" s="91" t="s">
        <v>162</v>
      </c>
      <c r="AY1996" s="93" t="s">
        <v>2729</v>
      </c>
      <c r="AZ1996" s="94">
        <v>0</v>
      </c>
      <c r="BA1996" s="94">
        <v>0</v>
      </c>
      <c r="BB1996" s="104" t="s">
        <v>2732</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20.100000000000001" customHeight="1">
      <c r="C1997" s="92">
        <v>77001607</v>
      </c>
      <c r="D1997" s="91" t="s">
        <v>2565</v>
      </c>
      <c r="E1997" s="93">
        <v>1</v>
      </c>
      <c r="F1997" s="93">
        <v>0</v>
      </c>
      <c r="G1997" s="93">
        <v>0</v>
      </c>
      <c r="H1997" s="94">
        <v>0</v>
      </c>
      <c r="I1997" s="92">
        <v>1</v>
      </c>
      <c r="J1997" s="93">
        <v>0</v>
      </c>
      <c r="K1997" s="93">
        <v>0</v>
      </c>
      <c r="L1997" s="93">
        <v>0</v>
      </c>
      <c r="M1997" s="93">
        <v>0</v>
      </c>
      <c r="N1997" s="93">
        <v>2</v>
      </c>
      <c r="O1997" s="93">
        <v>3</v>
      </c>
      <c r="P1997" s="93">
        <v>0.2</v>
      </c>
      <c r="Q1997" s="93">
        <v>0</v>
      </c>
      <c r="R1997" s="97">
        <v>0</v>
      </c>
      <c r="S1997" s="93">
        <v>0</v>
      </c>
      <c r="T1997" s="93">
        <v>1</v>
      </c>
      <c r="U1997" s="93">
        <v>1</v>
      </c>
      <c r="V1997" s="93">
        <v>0</v>
      </c>
      <c r="W1997" s="93">
        <v>2</v>
      </c>
      <c r="X1997" s="93">
        <v>0</v>
      </c>
      <c r="Y1997" s="93">
        <v>1</v>
      </c>
      <c r="Z1997" s="93">
        <v>0</v>
      </c>
      <c r="AA1997" s="93">
        <v>0</v>
      </c>
      <c r="AB1997" s="93">
        <v>0</v>
      </c>
      <c r="AC1997" s="93">
        <v>1</v>
      </c>
      <c r="AD1997" s="93">
        <v>9</v>
      </c>
      <c r="AE1997" s="93">
        <v>1</v>
      </c>
      <c r="AF1997" s="93">
        <v>4</v>
      </c>
      <c r="AG1997" s="97">
        <v>0</v>
      </c>
      <c r="AH1997" s="97">
        <v>1</v>
      </c>
      <c r="AI1997" s="97">
        <v>0</v>
      </c>
      <c r="AJ1997" s="97">
        <v>2</v>
      </c>
      <c r="AK1997" s="93">
        <v>0</v>
      </c>
      <c r="AL1997" s="93">
        <v>0</v>
      </c>
      <c r="AM1997" s="93">
        <v>0</v>
      </c>
      <c r="AN1997" s="93">
        <v>0.5</v>
      </c>
      <c r="AO1997" s="93">
        <v>600</v>
      </c>
      <c r="AP1997" s="93">
        <v>0.5</v>
      </c>
      <c r="AQ1997" s="93">
        <v>0</v>
      </c>
      <c r="AR1997" s="97">
        <v>0</v>
      </c>
      <c r="AS1997" s="93">
        <v>97006001</v>
      </c>
      <c r="AT1997" s="91" t="s">
        <v>160</v>
      </c>
      <c r="AU1997" s="93" t="s">
        <v>351</v>
      </c>
      <c r="AV1997" s="92">
        <v>10000001</v>
      </c>
      <c r="AW1997" s="92">
        <v>77001604</v>
      </c>
      <c r="AX1997" s="91" t="s">
        <v>500</v>
      </c>
      <c r="AY1997" s="93">
        <v>0</v>
      </c>
      <c r="AZ1997" s="94">
        <v>0</v>
      </c>
      <c r="BA1997" s="94">
        <v>0</v>
      </c>
      <c r="BB1997" s="121" t="s">
        <v>2733</v>
      </c>
      <c r="BC1997" s="93">
        <v>0</v>
      </c>
      <c r="BD1997" s="93">
        <v>0</v>
      </c>
      <c r="BE1997" s="93">
        <v>0</v>
      </c>
      <c r="BF1997" s="93">
        <v>0</v>
      </c>
      <c r="BG1997" s="93">
        <v>0</v>
      </c>
      <c r="BH1997" s="93">
        <v>0</v>
      </c>
      <c r="BI1997" s="88">
        <v>0</v>
      </c>
      <c r="BJ1997" s="97">
        <v>0</v>
      </c>
      <c r="BK1997" s="97">
        <v>0</v>
      </c>
      <c r="BL1997" s="97">
        <v>0</v>
      </c>
      <c r="BM1997" s="97">
        <v>0</v>
      </c>
      <c r="BN1997" s="97">
        <v>0</v>
      </c>
      <c r="BO1997" s="97">
        <v>0</v>
      </c>
      <c r="BP1997" s="97">
        <v>0</v>
      </c>
      <c r="BQ1997" s="43">
        <v>0</v>
      </c>
    </row>
    <row r="1998" spans="1:69" ht="19.5" customHeight="1">
      <c r="C1998" s="92">
        <v>77001608</v>
      </c>
      <c r="D1998" s="91" t="s">
        <v>2735</v>
      </c>
      <c r="E1998" s="92">
        <v>1</v>
      </c>
      <c r="F1998" s="93">
        <v>0</v>
      </c>
      <c r="G1998" s="92">
        <v>0</v>
      </c>
      <c r="H1998" s="94">
        <v>0</v>
      </c>
      <c r="I1998" s="92">
        <v>1</v>
      </c>
      <c r="J1998" s="92">
        <v>0</v>
      </c>
      <c r="K1998" s="92">
        <v>0</v>
      </c>
      <c r="L1998" s="93">
        <v>0</v>
      </c>
      <c r="M1998" s="93">
        <v>0</v>
      </c>
      <c r="N1998" s="93">
        <v>2</v>
      </c>
      <c r="O1998" s="93">
        <v>2</v>
      </c>
      <c r="P1998" s="93">
        <v>0.5</v>
      </c>
      <c r="Q1998" s="93">
        <v>0</v>
      </c>
      <c r="R1998" s="97">
        <v>0</v>
      </c>
      <c r="S1998" s="93">
        <v>0</v>
      </c>
      <c r="T1998" s="93">
        <v>1</v>
      </c>
      <c r="U1998" s="93">
        <v>1</v>
      </c>
      <c r="V1998" s="93">
        <v>0</v>
      </c>
      <c r="W1998" s="93">
        <v>0</v>
      </c>
      <c r="X1998" s="93">
        <v>0</v>
      </c>
      <c r="Y1998" s="93">
        <v>0</v>
      </c>
      <c r="Z1998" s="93">
        <v>0</v>
      </c>
      <c r="AA1998" s="93">
        <v>0</v>
      </c>
      <c r="AB1998" s="93">
        <v>0</v>
      </c>
      <c r="AC1998" s="93">
        <v>1</v>
      </c>
      <c r="AD1998" s="93">
        <v>12</v>
      </c>
      <c r="AE1998" s="93">
        <v>1</v>
      </c>
      <c r="AF1998" s="93">
        <v>2</v>
      </c>
      <c r="AG1998" s="97">
        <v>0</v>
      </c>
      <c r="AH1998" s="97">
        <v>1</v>
      </c>
      <c r="AI1998" s="97">
        <v>0</v>
      </c>
      <c r="AJ1998" s="97">
        <v>3</v>
      </c>
      <c r="AK1998" s="93">
        <v>0</v>
      </c>
      <c r="AL1998" s="93">
        <v>0</v>
      </c>
      <c r="AM1998" s="93">
        <v>0</v>
      </c>
      <c r="AN1998" s="93">
        <v>0.3</v>
      </c>
      <c r="AO1998" s="93">
        <v>300</v>
      </c>
      <c r="AP1998" s="93">
        <v>0</v>
      </c>
      <c r="AQ1998" s="93">
        <v>0</v>
      </c>
      <c r="AR1998" s="97">
        <v>0</v>
      </c>
      <c r="AS1998" s="102">
        <v>0</v>
      </c>
      <c r="AT1998" s="91" t="s">
        <v>160</v>
      </c>
      <c r="AU1998" s="93">
        <v>0</v>
      </c>
      <c r="AV1998" s="92">
        <v>0</v>
      </c>
      <c r="AW1998" s="92">
        <v>0</v>
      </c>
      <c r="AX1998" s="91" t="s">
        <v>346</v>
      </c>
      <c r="AY1998" s="292" t="s">
        <v>2734</v>
      </c>
      <c r="AZ1998" s="94">
        <v>0</v>
      </c>
      <c r="BA1998" s="94">
        <v>0</v>
      </c>
      <c r="BB1998" s="104" t="s">
        <v>2736</v>
      </c>
      <c r="BC1998" s="93">
        <v>0</v>
      </c>
      <c r="BD1998" s="93">
        <v>0</v>
      </c>
      <c r="BE1998" s="93">
        <v>0</v>
      </c>
      <c r="BF1998" s="93">
        <v>0</v>
      </c>
      <c r="BG1998" s="93">
        <v>0</v>
      </c>
      <c r="BH1998" s="93">
        <v>0</v>
      </c>
      <c r="BI1998" s="88">
        <v>0</v>
      </c>
      <c r="BJ1998" s="97">
        <v>0</v>
      </c>
      <c r="BK1998" s="97">
        <v>0</v>
      </c>
      <c r="BL1998" s="97">
        <v>0</v>
      </c>
      <c r="BM1998" s="97">
        <v>0</v>
      </c>
      <c r="BN1998" s="97">
        <v>0</v>
      </c>
      <c r="BO1998" s="97">
        <v>1</v>
      </c>
      <c r="BP1998" s="97">
        <v>0</v>
      </c>
      <c r="BQ1998" s="43">
        <v>0</v>
      </c>
    </row>
    <row r="1999" spans="1:69" s="1" customFormat="1" ht="19.5" customHeight="1">
      <c r="A1999" s="323"/>
      <c r="B1999" s="323"/>
      <c r="C1999" s="92">
        <v>77001609</v>
      </c>
      <c r="D1999" s="91" t="s">
        <v>2722</v>
      </c>
      <c r="E1999" s="92">
        <v>1</v>
      </c>
      <c r="F1999" s="93">
        <v>0</v>
      </c>
      <c r="G1999" s="92">
        <v>0</v>
      </c>
      <c r="H1999" s="94">
        <v>0</v>
      </c>
      <c r="I1999" s="92">
        <v>1</v>
      </c>
      <c r="J1999" s="92">
        <v>0</v>
      </c>
      <c r="K1999" s="92">
        <v>0</v>
      </c>
      <c r="L1999" s="93">
        <v>0</v>
      </c>
      <c r="M1999" s="93">
        <v>0</v>
      </c>
      <c r="N1999" s="93">
        <v>2</v>
      </c>
      <c r="O1999" s="93">
        <v>2</v>
      </c>
      <c r="P1999" s="93">
        <v>1</v>
      </c>
      <c r="Q1999" s="93">
        <v>1</v>
      </c>
      <c r="R1999" s="97">
        <v>0</v>
      </c>
      <c r="S1999" s="93">
        <v>0</v>
      </c>
      <c r="T1999" s="93">
        <v>1</v>
      </c>
      <c r="U1999" s="93">
        <v>2</v>
      </c>
      <c r="V1999" s="93">
        <v>0</v>
      </c>
      <c r="W1999" s="93">
        <v>1</v>
      </c>
      <c r="X1999" s="93">
        <v>0</v>
      </c>
      <c r="Y1999" s="93">
        <v>0</v>
      </c>
      <c r="Z1999" s="93">
        <v>0</v>
      </c>
      <c r="AA1999" s="93">
        <v>0</v>
      </c>
      <c r="AB1999" s="93">
        <v>0</v>
      </c>
      <c r="AC1999" s="93">
        <v>1</v>
      </c>
      <c r="AD1999" s="93">
        <v>18</v>
      </c>
      <c r="AE1999" s="93">
        <v>1</v>
      </c>
      <c r="AF1999" s="93">
        <v>2</v>
      </c>
      <c r="AG1999" s="97">
        <v>0</v>
      </c>
      <c r="AH1999" s="97">
        <v>2</v>
      </c>
      <c r="AI1999" s="97">
        <v>0</v>
      </c>
      <c r="AJ1999" s="97">
        <v>2</v>
      </c>
      <c r="AK1999" s="93">
        <v>0</v>
      </c>
      <c r="AL1999" s="93">
        <v>0</v>
      </c>
      <c r="AM1999" s="93">
        <v>0</v>
      </c>
      <c r="AN1999" s="93">
        <v>0</v>
      </c>
      <c r="AO1999" s="93">
        <v>5000</v>
      </c>
      <c r="AP1999" s="93">
        <v>0.5</v>
      </c>
      <c r="AQ1999" s="93">
        <v>15</v>
      </c>
      <c r="AR1999" s="290">
        <v>0</v>
      </c>
      <c r="AS1999" s="291" t="s">
        <v>2721</v>
      </c>
      <c r="AT1999" s="91" t="s">
        <v>2723</v>
      </c>
      <c r="AU1999" s="93" t="s">
        <v>351</v>
      </c>
      <c r="AV1999" s="92">
        <v>10000007</v>
      </c>
      <c r="AW1999" s="289" t="s">
        <v>2726</v>
      </c>
      <c r="AX1999" s="91" t="s">
        <v>382</v>
      </c>
      <c r="AY1999" s="93" t="s">
        <v>2724</v>
      </c>
      <c r="AZ1999" s="94">
        <v>0</v>
      </c>
      <c r="BA1999" s="94">
        <v>0</v>
      </c>
      <c r="BB1999" s="104" t="s">
        <v>2725</v>
      </c>
      <c r="BC1999" s="93">
        <v>0</v>
      </c>
      <c r="BD1999" s="93">
        <v>0</v>
      </c>
      <c r="BE1999" s="93">
        <v>0</v>
      </c>
      <c r="BF1999" s="93">
        <v>0</v>
      </c>
      <c r="BG1999" s="93">
        <v>0</v>
      </c>
      <c r="BH1999" s="93">
        <v>0</v>
      </c>
      <c r="BI1999" s="88">
        <v>0</v>
      </c>
      <c r="BJ1999" s="97">
        <v>0</v>
      </c>
      <c r="BK1999" s="97">
        <v>0</v>
      </c>
      <c r="BL1999" s="97">
        <v>0</v>
      </c>
      <c r="BM1999" s="97">
        <v>0</v>
      </c>
      <c r="BN1999" s="97">
        <v>0</v>
      </c>
      <c r="BO1999" s="97">
        <v>0</v>
      </c>
      <c r="BP1999" s="97">
        <v>0</v>
      </c>
      <c r="BQ1999" s="97">
        <v>0</v>
      </c>
    </row>
    <row r="2000" spans="1:69" ht="20.100000000000001" customHeight="1">
      <c r="C2000" s="60">
        <v>77001701</v>
      </c>
      <c r="D2000" s="54" t="s">
        <v>2566</v>
      </c>
      <c r="E2000" s="84">
        <v>1</v>
      </c>
      <c r="F2000" s="84">
        <v>0</v>
      </c>
      <c r="G2000" s="55">
        <v>0</v>
      </c>
      <c r="H2000" s="61">
        <v>0</v>
      </c>
      <c r="I2000" s="60">
        <v>1</v>
      </c>
      <c r="J2000" s="60">
        <v>0</v>
      </c>
      <c r="K2000" s="60">
        <v>0</v>
      </c>
      <c r="L2000" s="55">
        <v>0</v>
      </c>
      <c r="M2000" s="55">
        <v>0</v>
      </c>
      <c r="N2000" s="55">
        <v>2</v>
      </c>
      <c r="O2000" s="55">
        <v>1</v>
      </c>
      <c r="P2000" s="55">
        <v>0.2</v>
      </c>
      <c r="Q2000" s="55">
        <v>0</v>
      </c>
      <c r="R2000" s="63">
        <v>0</v>
      </c>
      <c r="S2000" s="55">
        <v>0</v>
      </c>
      <c r="T2000" s="55">
        <v>1</v>
      </c>
      <c r="U2000" s="84">
        <v>1</v>
      </c>
      <c r="V2000" s="55">
        <v>0</v>
      </c>
      <c r="W2000" s="55">
        <v>0</v>
      </c>
      <c r="X2000" s="55">
        <v>0</v>
      </c>
      <c r="Y2000" s="55">
        <v>1</v>
      </c>
      <c r="Z2000" s="55">
        <v>0</v>
      </c>
      <c r="AA2000" s="55">
        <v>0</v>
      </c>
      <c r="AB2000" s="55">
        <v>0</v>
      </c>
      <c r="AC2000" s="55">
        <v>1</v>
      </c>
      <c r="AD2000" s="55">
        <v>8</v>
      </c>
      <c r="AE2000" s="55">
        <v>2</v>
      </c>
      <c r="AF2000" s="55" t="s">
        <v>659</v>
      </c>
      <c r="AG2000" s="63">
        <v>0</v>
      </c>
      <c r="AH2000" s="63">
        <v>2</v>
      </c>
      <c r="AI2000" s="63">
        <v>0</v>
      </c>
      <c r="AJ2000" s="63">
        <v>1.5</v>
      </c>
      <c r="AK2000" s="55">
        <v>0</v>
      </c>
      <c r="AL2000" s="55">
        <v>0</v>
      </c>
      <c r="AM2000" s="55">
        <v>0</v>
      </c>
      <c r="AN2000" s="55">
        <v>1.2</v>
      </c>
      <c r="AO2000" s="55">
        <v>1200</v>
      </c>
      <c r="AP2000" s="55">
        <v>1</v>
      </c>
      <c r="AQ2000" s="55">
        <v>15</v>
      </c>
      <c r="AR2000" s="294" t="s">
        <v>160</v>
      </c>
      <c r="AS2000" s="315" t="s">
        <v>2741</v>
      </c>
      <c r="AT2000" s="54" t="s">
        <v>199</v>
      </c>
      <c r="AU2000" s="55" t="s">
        <v>171</v>
      </c>
      <c r="AV2000" s="60">
        <v>10000011</v>
      </c>
      <c r="AW2000" s="60">
        <v>77001706</v>
      </c>
      <c r="AX2000" s="54" t="s">
        <v>172</v>
      </c>
      <c r="AY2000" s="55">
        <v>0</v>
      </c>
      <c r="AZ2000" s="61">
        <v>0</v>
      </c>
      <c r="BA2000" s="61">
        <v>0</v>
      </c>
      <c r="BB2000" s="78" t="s">
        <v>2740</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77001702</v>
      </c>
      <c r="BQ2000" s="43">
        <v>0</v>
      </c>
    </row>
    <row r="2001" spans="3:69" ht="20.100000000000001" customHeight="1">
      <c r="C2001" s="60">
        <v>77001702</v>
      </c>
      <c r="D2001" s="54" t="s">
        <v>2568</v>
      </c>
      <c r="E2001" s="55">
        <v>1</v>
      </c>
      <c r="F2001" s="55">
        <v>0</v>
      </c>
      <c r="G2001" s="55">
        <v>0</v>
      </c>
      <c r="H2001" s="61">
        <v>0</v>
      </c>
      <c r="I2001" s="60">
        <v>1</v>
      </c>
      <c r="J2001" s="55">
        <v>0</v>
      </c>
      <c r="K2001" s="55">
        <v>0</v>
      </c>
      <c r="L2001" s="55">
        <v>0</v>
      </c>
      <c r="M2001" s="55">
        <v>0</v>
      </c>
      <c r="N2001" s="55">
        <v>2</v>
      </c>
      <c r="O2001" s="55">
        <v>3</v>
      </c>
      <c r="P2001" s="55">
        <v>0.2</v>
      </c>
      <c r="Q2001" s="55">
        <v>0</v>
      </c>
      <c r="R2001" s="63">
        <v>0</v>
      </c>
      <c r="S2001" s="55">
        <v>0</v>
      </c>
      <c r="T2001" s="55">
        <v>1</v>
      </c>
      <c r="U2001" s="55">
        <v>1</v>
      </c>
      <c r="V2001" s="55">
        <v>0</v>
      </c>
      <c r="W2001" s="55">
        <v>1.5</v>
      </c>
      <c r="X2001" s="55">
        <v>0</v>
      </c>
      <c r="Y2001" s="55">
        <v>1</v>
      </c>
      <c r="Z2001" s="55">
        <v>0</v>
      </c>
      <c r="AA2001" s="55">
        <v>0</v>
      </c>
      <c r="AB2001" s="55">
        <v>0</v>
      </c>
      <c r="AC2001" s="55">
        <v>1</v>
      </c>
      <c r="AD2001" s="55">
        <v>6</v>
      </c>
      <c r="AE2001" s="55">
        <v>1</v>
      </c>
      <c r="AF2001" s="55">
        <v>4</v>
      </c>
      <c r="AG2001" s="63">
        <v>0</v>
      </c>
      <c r="AH2001" s="63">
        <v>1</v>
      </c>
      <c r="AI2001" s="63">
        <v>0</v>
      </c>
      <c r="AJ2001" s="63">
        <v>2</v>
      </c>
      <c r="AK2001" s="55">
        <v>0</v>
      </c>
      <c r="AL2001" s="55">
        <v>0</v>
      </c>
      <c r="AM2001" s="55">
        <v>0</v>
      </c>
      <c r="AN2001" s="55">
        <v>0.6</v>
      </c>
      <c r="AO2001" s="55">
        <v>700</v>
      </c>
      <c r="AP2001" s="55">
        <v>0.6</v>
      </c>
      <c r="AQ2001" s="55">
        <v>0</v>
      </c>
      <c r="AR2001" s="63">
        <v>0</v>
      </c>
      <c r="AS2001" s="315" t="s">
        <v>2567</v>
      </c>
      <c r="AT2001" s="54" t="s">
        <v>160</v>
      </c>
      <c r="AU2001" s="55" t="s">
        <v>351</v>
      </c>
      <c r="AV2001" s="60">
        <v>10000001</v>
      </c>
      <c r="AW2001" s="60">
        <v>77001701</v>
      </c>
      <c r="AX2001" s="54" t="s">
        <v>500</v>
      </c>
      <c r="AY2001" s="55">
        <v>0</v>
      </c>
      <c r="AZ2001" s="61">
        <v>0</v>
      </c>
      <c r="BA2001" s="61">
        <v>0</v>
      </c>
      <c r="BB2001" s="106" t="s">
        <v>2739</v>
      </c>
      <c r="BC2001" s="55">
        <v>0</v>
      </c>
      <c r="BD2001" s="55">
        <v>0</v>
      </c>
      <c r="BE2001" s="55">
        <v>0</v>
      </c>
      <c r="BF2001" s="55">
        <v>0</v>
      </c>
      <c r="BG2001" s="55">
        <v>0</v>
      </c>
      <c r="BH2001" s="55">
        <v>0</v>
      </c>
      <c r="BI2001" s="84">
        <v>0</v>
      </c>
      <c r="BJ2001" s="63">
        <v>0</v>
      </c>
      <c r="BK2001" s="63">
        <v>0</v>
      </c>
      <c r="BL2001" s="63">
        <v>0</v>
      </c>
      <c r="BM2001" s="63">
        <v>0</v>
      </c>
      <c r="BN2001" s="63">
        <v>0</v>
      </c>
      <c r="BO2001" s="63">
        <v>0</v>
      </c>
      <c r="BP2001" s="63">
        <v>77001706</v>
      </c>
      <c r="BQ2001" s="43">
        <v>0</v>
      </c>
    </row>
    <row r="2002" spans="3:69" ht="20.100000000000001" customHeight="1">
      <c r="C2002" s="60">
        <v>77001703</v>
      </c>
      <c r="D2002" s="54" t="s">
        <v>2566</v>
      </c>
      <c r="E2002" s="55">
        <v>1</v>
      </c>
      <c r="F2002" s="55">
        <v>0</v>
      </c>
      <c r="G2002" s="55">
        <v>0</v>
      </c>
      <c r="H2002" s="61">
        <v>0</v>
      </c>
      <c r="I2002" s="60">
        <v>1</v>
      </c>
      <c r="J2002" s="55">
        <v>0</v>
      </c>
      <c r="K2002" s="55">
        <v>0</v>
      </c>
      <c r="L2002" s="55">
        <v>0</v>
      </c>
      <c r="M2002" s="55">
        <v>0</v>
      </c>
      <c r="N2002" s="55">
        <v>2</v>
      </c>
      <c r="O2002" s="55">
        <v>3</v>
      </c>
      <c r="P2002" s="55">
        <v>0.3</v>
      </c>
      <c r="Q2002" s="55">
        <v>0</v>
      </c>
      <c r="R2002" s="63">
        <v>0</v>
      </c>
      <c r="S2002" s="55">
        <v>0</v>
      </c>
      <c r="T2002" s="55">
        <v>1</v>
      </c>
      <c r="U2002" s="55">
        <v>2</v>
      </c>
      <c r="V2002" s="55">
        <v>0</v>
      </c>
      <c r="W2002" s="55">
        <v>0</v>
      </c>
      <c r="X2002" s="55">
        <v>0</v>
      </c>
      <c r="Y2002" s="55">
        <v>1</v>
      </c>
      <c r="Z2002" s="55">
        <v>0</v>
      </c>
      <c r="AA2002" s="55">
        <v>0</v>
      </c>
      <c r="AB2002" s="55">
        <v>0</v>
      </c>
      <c r="AC2002" s="55">
        <v>0</v>
      </c>
      <c r="AD2002" s="55">
        <v>21</v>
      </c>
      <c r="AE2002" s="55">
        <v>1</v>
      </c>
      <c r="AF2002" s="55">
        <v>1</v>
      </c>
      <c r="AG2002" s="63">
        <v>0</v>
      </c>
      <c r="AH2002" s="63">
        <v>1</v>
      </c>
      <c r="AI2002" s="63">
        <v>0</v>
      </c>
      <c r="AJ2002" s="63">
        <v>1.5</v>
      </c>
      <c r="AK2002" s="55">
        <v>0</v>
      </c>
      <c r="AL2002" s="55">
        <v>0</v>
      </c>
      <c r="AM2002" s="55">
        <v>0</v>
      </c>
      <c r="AN2002" s="55">
        <v>0</v>
      </c>
      <c r="AO2002" s="55">
        <v>300</v>
      </c>
      <c r="AP2002" s="55">
        <v>0</v>
      </c>
      <c r="AQ2002" s="55">
        <v>0</v>
      </c>
      <c r="AR2002" s="294" t="s">
        <v>2569</v>
      </c>
      <c r="AS2002" s="55">
        <v>0</v>
      </c>
      <c r="AT2002" s="54" t="s">
        <v>161</v>
      </c>
      <c r="AU2002" s="55" t="s">
        <v>351</v>
      </c>
      <c r="AV2002" s="60">
        <v>0</v>
      </c>
      <c r="AW2002" s="60">
        <v>0</v>
      </c>
      <c r="AX2002" s="54" t="s">
        <v>500</v>
      </c>
      <c r="AY2002" s="55">
        <v>0</v>
      </c>
      <c r="AZ2002" s="61">
        <v>0</v>
      </c>
      <c r="BA2002" s="61">
        <v>0</v>
      </c>
      <c r="BB2002" s="106" t="s">
        <v>2570</v>
      </c>
      <c r="BC2002" s="55">
        <v>0</v>
      </c>
      <c r="BD2002" s="55">
        <v>0</v>
      </c>
      <c r="BE2002" s="55">
        <v>0</v>
      </c>
      <c r="BF2002" s="55">
        <v>0</v>
      </c>
      <c r="BG2002" s="55">
        <v>0</v>
      </c>
      <c r="BH2002" s="55">
        <v>0</v>
      </c>
      <c r="BI2002" s="84">
        <v>0</v>
      </c>
      <c r="BJ2002" s="63">
        <v>0</v>
      </c>
      <c r="BK2002" s="63">
        <v>0</v>
      </c>
      <c r="BL2002" s="63">
        <v>0</v>
      </c>
      <c r="BM2002" s="63">
        <v>0</v>
      </c>
      <c r="BN2002" s="63">
        <v>0</v>
      </c>
      <c r="BO2002" s="63">
        <v>1</v>
      </c>
      <c r="BP2002" s="63">
        <v>0</v>
      </c>
      <c r="BQ2002" s="43">
        <v>0</v>
      </c>
    </row>
    <row r="2003" spans="3:69" ht="19.5" customHeight="1">
      <c r="C2003" s="60">
        <v>77001704</v>
      </c>
      <c r="D2003" s="54" t="s">
        <v>2568</v>
      </c>
      <c r="E2003" s="55">
        <v>1</v>
      </c>
      <c r="F2003" s="55">
        <v>0</v>
      </c>
      <c r="G2003" s="55">
        <v>0</v>
      </c>
      <c r="H2003" s="61">
        <v>0</v>
      </c>
      <c r="I2003" s="60">
        <v>1</v>
      </c>
      <c r="J2003" s="60">
        <v>0</v>
      </c>
      <c r="K2003" s="60">
        <v>0</v>
      </c>
      <c r="L2003" s="55">
        <v>0</v>
      </c>
      <c r="M2003" s="55">
        <v>0</v>
      </c>
      <c r="N2003" s="55">
        <v>2</v>
      </c>
      <c r="O2003" s="55">
        <v>3</v>
      </c>
      <c r="P2003" s="55">
        <v>0.2</v>
      </c>
      <c r="Q2003" s="55">
        <v>0</v>
      </c>
      <c r="R2003" s="63">
        <v>0</v>
      </c>
      <c r="S2003" s="55">
        <v>0</v>
      </c>
      <c r="T2003" s="55">
        <v>1</v>
      </c>
      <c r="U2003" s="55">
        <v>1</v>
      </c>
      <c r="V2003" s="55">
        <v>0</v>
      </c>
      <c r="W2003" s="55">
        <v>0</v>
      </c>
      <c r="X2003" s="55">
        <v>0</v>
      </c>
      <c r="Y2003" s="55">
        <v>1</v>
      </c>
      <c r="Z2003" s="55">
        <v>0</v>
      </c>
      <c r="AA2003" s="55">
        <v>0</v>
      </c>
      <c r="AB2003" s="55">
        <v>0</v>
      </c>
      <c r="AC2003" s="55">
        <v>1</v>
      </c>
      <c r="AD2003" s="55">
        <v>8</v>
      </c>
      <c r="AE2003" s="55">
        <v>2</v>
      </c>
      <c r="AF2003" s="55" t="s">
        <v>169</v>
      </c>
      <c r="AG2003" s="63">
        <v>0</v>
      </c>
      <c r="AH2003" s="63">
        <v>2</v>
      </c>
      <c r="AI2003" s="63">
        <v>0</v>
      </c>
      <c r="AJ2003" s="63">
        <v>1.5</v>
      </c>
      <c r="AK2003" s="55">
        <v>0</v>
      </c>
      <c r="AL2003" s="55">
        <v>0</v>
      </c>
      <c r="AM2003" s="55">
        <v>0</v>
      </c>
      <c r="AN2003" s="55">
        <v>0.3</v>
      </c>
      <c r="AO2003" s="55">
        <v>300</v>
      </c>
      <c r="AP2003" s="55">
        <v>0</v>
      </c>
      <c r="AQ2003" s="55">
        <v>15</v>
      </c>
      <c r="AR2003" s="63">
        <v>0</v>
      </c>
      <c r="AS2003" s="71">
        <v>0</v>
      </c>
      <c r="AT2003" s="54" t="s">
        <v>160</v>
      </c>
      <c r="AU2003" s="55" t="s">
        <v>171</v>
      </c>
      <c r="AV2003" s="60">
        <v>0</v>
      </c>
      <c r="AW2003" s="60">
        <v>0</v>
      </c>
      <c r="AX2003" s="267" t="s">
        <v>172</v>
      </c>
      <c r="AY2003" s="55">
        <v>1</v>
      </c>
      <c r="AZ2003" s="61">
        <v>0</v>
      </c>
      <c r="BA2003" s="61">
        <v>0</v>
      </c>
      <c r="BB2003" s="78" t="s">
        <v>2571</v>
      </c>
      <c r="BC2003" s="55">
        <v>0</v>
      </c>
      <c r="BD2003" s="55">
        <v>0</v>
      </c>
      <c r="BE2003" s="55">
        <v>0</v>
      </c>
      <c r="BF2003" s="55">
        <v>0</v>
      </c>
      <c r="BG2003" s="55">
        <v>0</v>
      </c>
      <c r="BH2003" s="55">
        <v>0</v>
      </c>
      <c r="BI2003" s="84">
        <v>0</v>
      </c>
      <c r="BJ2003" s="63">
        <v>0</v>
      </c>
      <c r="BK2003" s="63">
        <v>0</v>
      </c>
      <c r="BL2003" s="63">
        <v>0</v>
      </c>
      <c r="BM2003" s="63">
        <v>0</v>
      </c>
      <c r="BN2003" s="63">
        <v>0</v>
      </c>
      <c r="BO2003" s="63">
        <v>1</v>
      </c>
      <c r="BP2003" s="63">
        <v>77001705</v>
      </c>
      <c r="BQ2003" s="43">
        <v>0</v>
      </c>
    </row>
    <row r="2004" spans="3:69" ht="19.5" customHeight="1">
      <c r="C2004" s="60">
        <v>77001705</v>
      </c>
      <c r="D2004" s="59" t="s">
        <v>2568</v>
      </c>
      <c r="E2004" s="55">
        <v>1</v>
      </c>
      <c r="F2004" s="55">
        <v>0</v>
      </c>
      <c r="G2004" s="60">
        <v>0</v>
      </c>
      <c r="H2004" s="61">
        <v>0</v>
      </c>
      <c r="I2004" s="55">
        <v>1</v>
      </c>
      <c r="J2004" s="55">
        <v>0</v>
      </c>
      <c r="K2004" s="55">
        <v>0</v>
      </c>
      <c r="L2004" s="60">
        <v>0</v>
      </c>
      <c r="M2004" s="60">
        <v>0</v>
      </c>
      <c r="N2004" s="60">
        <v>2</v>
      </c>
      <c r="O2004" s="60">
        <v>1</v>
      </c>
      <c r="P2004" s="60">
        <v>1</v>
      </c>
      <c r="Q2004" s="60">
        <v>0</v>
      </c>
      <c r="R2004" s="63">
        <v>0</v>
      </c>
      <c r="S2004" s="61">
        <v>0</v>
      </c>
      <c r="T2004" s="55">
        <v>1</v>
      </c>
      <c r="U2004" s="60">
        <v>1</v>
      </c>
      <c r="V2004" s="60">
        <v>0</v>
      </c>
      <c r="W2004" s="60">
        <v>1.5</v>
      </c>
      <c r="X2004" s="60">
        <v>0</v>
      </c>
      <c r="Y2004" s="60">
        <v>1</v>
      </c>
      <c r="Z2004" s="60">
        <v>0</v>
      </c>
      <c r="AA2004" s="60">
        <v>0</v>
      </c>
      <c r="AB2004" s="60">
        <v>0</v>
      </c>
      <c r="AC2004" s="60">
        <v>0</v>
      </c>
      <c r="AD2004" s="60">
        <v>0</v>
      </c>
      <c r="AE2004" s="60">
        <v>1</v>
      </c>
      <c r="AF2004" s="69">
        <v>4</v>
      </c>
      <c r="AG2004" s="63">
        <v>0</v>
      </c>
      <c r="AH2004" s="63">
        <v>1</v>
      </c>
      <c r="AI2004" s="63">
        <v>0</v>
      </c>
      <c r="AJ2004" s="63">
        <v>5</v>
      </c>
      <c r="AK2004" s="60">
        <v>0</v>
      </c>
      <c r="AL2004" s="60">
        <v>1</v>
      </c>
      <c r="AM2004" s="60">
        <v>0</v>
      </c>
      <c r="AN2004" s="60">
        <v>0.6</v>
      </c>
      <c r="AO2004" s="60">
        <v>2000</v>
      </c>
      <c r="AP2004" s="60">
        <v>0.6</v>
      </c>
      <c r="AQ2004" s="60">
        <v>0</v>
      </c>
      <c r="AR2004" s="63">
        <v>0</v>
      </c>
      <c r="AS2004" s="284" t="s">
        <v>2567</v>
      </c>
      <c r="AT2004" s="59" t="s">
        <v>216</v>
      </c>
      <c r="AU2004" s="60" t="s">
        <v>358</v>
      </c>
      <c r="AV2004" s="60">
        <v>10001005</v>
      </c>
      <c r="AW2004" s="60">
        <v>77001701</v>
      </c>
      <c r="AX2004" s="59" t="s">
        <v>162</v>
      </c>
      <c r="AY2004" s="59">
        <v>0</v>
      </c>
      <c r="AZ2004" s="61">
        <v>0</v>
      </c>
      <c r="BA2004" s="61">
        <v>0</v>
      </c>
      <c r="BB2004" s="188" t="s">
        <v>796</v>
      </c>
      <c r="BC2004" s="60">
        <v>0</v>
      </c>
      <c r="BD2004" s="55">
        <v>0</v>
      </c>
      <c r="BE2004" s="60">
        <v>0</v>
      </c>
      <c r="BF2004" s="60">
        <v>0</v>
      </c>
      <c r="BG2004" s="60">
        <v>0</v>
      </c>
      <c r="BH2004" s="60">
        <v>0</v>
      </c>
      <c r="BI2004" s="84">
        <v>0</v>
      </c>
      <c r="BJ2004" s="63">
        <v>0</v>
      </c>
      <c r="BK2004" s="63">
        <v>0</v>
      </c>
      <c r="BL2004" s="63">
        <v>0</v>
      </c>
      <c r="BM2004" s="63">
        <v>0</v>
      </c>
      <c r="BN2004" s="63">
        <v>0</v>
      </c>
      <c r="BO2004" s="63">
        <v>0</v>
      </c>
      <c r="BP2004" s="63">
        <v>0</v>
      </c>
      <c r="BQ2004" s="43">
        <v>0</v>
      </c>
    </row>
    <row r="2005" spans="3:69" ht="20.100000000000001" customHeight="1">
      <c r="C2005" s="60">
        <v>77001706</v>
      </c>
      <c r="D2005" s="59" t="s">
        <v>2568</v>
      </c>
      <c r="E2005" s="55">
        <v>1</v>
      </c>
      <c r="F2005" s="55">
        <v>0</v>
      </c>
      <c r="G2005" s="60">
        <v>0</v>
      </c>
      <c r="H2005" s="61">
        <v>0</v>
      </c>
      <c r="I2005" s="55">
        <v>1</v>
      </c>
      <c r="J2005" s="55">
        <v>0</v>
      </c>
      <c r="K2005" s="55">
        <v>0</v>
      </c>
      <c r="L2005" s="60">
        <v>0</v>
      </c>
      <c r="M2005" s="60">
        <v>0</v>
      </c>
      <c r="N2005" s="60">
        <v>2</v>
      </c>
      <c r="O2005" s="60">
        <v>16</v>
      </c>
      <c r="P2005" s="60">
        <v>10</v>
      </c>
      <c r="Q2005" s="60">
        <v>0</v>
      </c>
      <c r="R2005" s="63">
        <v>0</v>
      </c>
      <c r="S2005" s="61">
        <v>0</v>
      </c>
      <c r="T2005" s="55">
        <v>1</v>
      </c>
      <c r="U2005" s="60">
        <v>2</v>
      </c>
      <c r="V2005" s="60">
        <v>0</v>
      </c>
      <c r="W2005" s="60">
        <v>2.6</v>
      </c>
      <c r="X2005" s="60">
        <v>0</v>
      </c>
      <c r="Y2005" s="60">
        <v>1</v>
      </c>
      <c r="Z2005" s="60">
        <v>0</v>
      </c>
      <c r="AA2005" s="60">
        <v>0</v>
      </c>
      <c r="AB2005" s="60">
        <v>0</v>
      </c>
      <c r="AC2005" s="60">
        <v>0</v>
      </c>
      <c r="AD2005" s="60">
        <v>0</v>
      </c>
      <c r="AE2005" s="60">
        <v>2</v>
      </c>
      <c r="AF2005" s="60" t="s">
        <v>169</v>
      </c>
      <c r="AG2005" s="63">
        <v>0</v>
      </c>
      <c r="AH2005" s="63">
        <v>2</v>
      </c>
      <c r="AI2005" s="63">
        <v>0</v>
      </c>
      <c r="AJ2005" s="63">
        <v>3</v>
      </c>
      <c r="AK2005" s="60">
        <v>0</v>
      </c>
      <c r="AL2005" s="60">
        <v>0</v>
      </c>
      <c r="AM2005" s="60">
        <v>0</v>
      </c>
      <c r="AN2005" s="60">
        <v>1</v>
      </c>
      <c r="AO2005" s="60">
        <v>2000</v>
      </c>
      <c r="AP2005" s="60">
        <v>1</v>
      </c>
      <c r="AQ2005" s="60">
        <v>0</v>
      </c>
      <c r="AR2005" s="63">
        <v>0</v>
      </c>
      <c r="AS2005" s="60">
        <v>97007001</v>
      </c>
      <c r="AT2005" s="59" t="s">
        <v>216</v>
      </c>
      <c r="AU2005" s="60" t="s">
        <v>351</v>
      </c>
      <c r="AV2005" s="60">
        <v>10000015</v>
      </c>
      <c r="AW2005" s="60">
        <v>77001702</v>
      </c>
      <c r="AX2005" s="54" t="s">
        <v>162</v>
      </c>
      <c r="AY2005" s="59">
        <v>0</v>
      </c>
      <c r="AZ2005" s="61">
        <v>0</v>
      </c>
      <c r="BA2005" s="61">
        <v>0</v>
      </c>
      <c r="BB2005" s="188" t="s">
        <v>2738</v>
      </c>
      <c r="BC2005" s="60">
        <v>0</v>
      </c>
      <c r="BD2005" s="55">
        <v>0</v>
      </c>
      <c r="BE2005" s="60">
        <v>0</v>
      </c>
      <c r="BF2005" s="60">
        <v>0</v>
      </c>
      <c r="BG2005" s="60">
        <v>0</v>
      </c>
      <c r="BH2005" s="60">
        <v>0</v>
      </c>
      <c r="BI2005" s="84">
        <v>0</v>
      </c>
      <c r="BJ2005" s="63">
        <v>1</v>
      </c>
      <c r="BK2005" s="63">
        <v>0</v>
      </c>
      <c r="BL2005" s="63">
        <v>0</v>
      </c>
      <c r="BM2005" s="63">
        <v>0</v>
      </c>
      <c r="BN2005" s="63">
        <v>0</v>
      </c>
      <c r="BO2005" s="63">
        <v>0</v>
      </c>
      <c r="BP2005" s="63">
        <v>0</v>
      </c>
      <c r="BQ2005" s="43">
        <v>0</v>
      </c>
    </row>
    <row r="2006" spans="3:69" ht="20.100000000000001" customHeight="1">
      <c r="C2006" s="60">
        <v>77001707</v>
      </c>
      <c r="D2006" s="54" t="s">
        <v>2572</v>
      </c>
      <c r="E2006" s="84">
        <v>1</v>
      </c>
      <c r="F2006" s="55">
        <v>0</v>
      </c>
      <c r="G2006" s="55">
        <v>0</v>
      </c>
      <c r="H2006" s="61">
        <v>0</v>
      </c>
      <c r="I2006" s="60">
        <v>1</v>
      </c>
      <c r="J2006" s="60">
        <v>0</v>
      </c>
      <c r="K2006" s="60">
        <v>0</v>
      </c>
      <c r="L2006" s="55">
        <v>0</v>
      </c>
      <c r="M2006" s="55">
        <v>0</v>
      </c>
      <c r="N2006" s="55">
        <v>2</v>
      </c>
      <c r="O2006" s="55">
        <v>2</v>
      </c>
      <c r="P2006" s="55">
        <v>0.5</v>
      </c>
      <c r="Q2006" s="55">
        <v>0</v>
      </c>
      <c r="R2006" s="63">
        <v>0</v>
      </c>
      <c r="S2006" s="55">
        <v>0</v>
      </c>
      <c r="T2006" s="55">
        <v>1</v>
      </c>
      <c r="U2006" s="84">
        <v>1</v>
      </c>
      <c r="V2006" s="55">
        <v>0</v>
      </c>
      <c r="W2006" s="55">
        <v>3</v>
      </c>
      <c r="X2006" s="55">
        <v>0</v>
      </c>
      <c r="Y2006" s="55">
        <v>1</v>
      </c>
      <c r="Z2006" s="55">
        <v>0</v>
      </c>
      <c r="AA2006" s="55">
        <v>0</v>
      </c>
      <c r="AB2006" s="55">
        <v>0</v>
      </c>
      <c r="AC2006" s="55">
        <v>1</v>
      </c>
      <c r="AD2006" s="55">
        <v>30</v>
      </c>
      <c r="AE2006" s="55">
        <v>1</v>
      </c>
      <c r="AF2006" s="55">
        <v>6</v>
      </c>
      <c r="AG2006" s="63">
        <v>0</v>
      </c>
      <c r="AH2006" s="63">
        <v>1</v>
      </c>
      <c r="AI2006" s="63">
        <v>0</v>
      </c>
      <c r="AJ2006" s="63">
        <v>3</v>
      </c>
      <c r="AK2006" s="55">
        <v>0</v>
      </c>
      <c r="AL2006" s="55">
        <v>1</v>
      </c>
      <c r="AM2006" s="55">
        <v>0</v>
      </c>
      <c r="AN2006" s="55">
        <v>1</v>
      </c>
      <c r="AO2006" s="55">
        <v>3000</v>
      </c>
      <c r="AP2006" s="55">
        <v>1</v>
      </c>
      <c r="AQ2006" s="55">
        <v>0</v>
      </c>
      <c r="AR2006" s="294" t="s">
        <v>2573</v>
      </c>
      <c r="AS2006" s="286" t="s">
        <v>2567</v>
      </c>
      <c r="AT2006" s="54" t="s">
        <v>400</v>
      </c>
      <c r="AU2006" s="55" t="s">
        <v>171</v>
      </c>
      <c r="AV2006" s="60">
        <v>10000011</v>
      </c>
      <c r="AW2006" s="60">
        <v>77001703</v>
      </c>
      <c r="AX2006" s="59" t="s">
        <v>162</v>
      </c>
      <c r="AY2006" s="55">
        <v>0</v>
      </c>
      <c r="AZ2006" s="61">
        <v>0</v>
      </c>
      <c r="BA2006" s="61">
        <v>0</v>
      </c>
      <c r="BB2006" s="78" t="s">
        <v>2902</v>
      </c>
      <c r="BC2006" s="55">
        <v>0</v>
      </c>
      <c r="BD2006" s="55">
        <v>0</v>
      </c>
      <c r="BE2006" s="55">
        <v>0</v>
      </c>
      <c r="BF2006" s="55">
        <v>0</v>
      </c>
      <c r="BG2006" s="55">
        <v>0</v>
      </c>
      <c r="BH2006" s="55">
        <v>0</v>
      </c>
      <c r="BI2006" s="84">
        <v>0</v>
      </c>
      <c r="BJ2006" s="63">
        <v>0</v>
      </c>
      <c r="BK2006" s="63">
        <v>0</v>
      </c>
      <c r="BL2006" s="63">
        <v>0</v>
      </c>
      <c r="BM2006" s="63">
        <v>0</v>
      </c>
      <c r="BN2006" s="63">
        <v>0</v>
      </c>
      <c r="BO2006" s="63">
        <v>0</v>
      </c>
      <c r="BP2006" s="63">
        <v>0</v>
      </c>
      <c r="BQ2006" s="43">
        <v>0</v>
      </c>
    </row>
    <row r="2007" spans="3:69" ht="19.5" customHeight="1">
      <c r="C2007" s="60">
        <v>77001708</v>
      </c>
      <c r="D2007" s="54" t="s">
        <v>2574</v>
      </c>
      <c r="E2007" s="60">
        <v>1</v>
      </c>
      <c r="F2007" s="55">
        <v>0</v>
      </c>
      <c r="G2007" s="60">
        <v>0</v>
      </c>
      <c r="H2007" s="61">
        <v>0</v>
      </c>
      <c r="I2007" s="60">
        <v>1</v>
      </c>
      <c r="J2007" s="60">
        <v>0</v>
      </c>
      <c r="K2007" s="60">
        <v>0</v>
      </c>
      <c r="L2007" s="55">
        <v>0</v>
      </c>
      <c r="M2007" s="55">
        <v>0</v>
      </c>
      <c r="N2007" s="55">
        <v>2</v>
      </c>
      <c r="O2007" s="55">
        <v>3</v>
      </c>
      <c r="P2007" s="55">
        <v>0.4</v>
      </c>
      <c r="Q2007" s="55">
        <v>0</v>
      </c>
      <c r="R2007" s="63">
        <v>0</v>
      </c>
      <c r="S2007" s="55">
        <v>0</v>
      </c>
      <c r="T2007" s="55">
        <v>1</v>
      </c>
      <c r="U2007" s="55">
        <v>1</v>
      </c>
      <c r="V2007" s="55">
        <v>0</v>
      </c>
      <c r="W2007" s="55">
        <v>0</v>
      </c>
      <c r="X2007" s="55">
        <v>0</v>
      </c>
      <c r="Y2007" s="55">
        <v>0</v>
      </c>
      <c r="Z2007" s="55">
        <v>0</v>
      </c>
      <c r="AA2007" s="55">
        <v>0</v>
      </c>
      <c r="AB2007" s="55">
        <v>0</v>
      </c>
      <c r="AC2007" s="55">
        <v>1</v>
      </c>
      <c r="AD2007" s="55">
        <v>0</v>
      </c>
      <c r="AE2007" s="55">
        <v>1</v>
      </c>
      <c r="AF2007" s="55">
        <v>2</v>
      </c>
      <c r="AG2007" s="63">
        <v>0</v>
      </c>
      <c r="AH2007" s="63">
        <v>1</v>
      </c>
      <c r="AI2007" s="63">
        <v>0</v>
      </c>
      <c r="AJ2007" s="63">
        <v>3</v>
      </c>
      <c r="AK2007" s="55">
        <v>0</v>
      </c>
      <c r="AL2007" s="55">
        <v>0</v>
      </c>
      <c r="AM2007" s="55">
        <v>0</v>
      </c>
      <c r="AN2007" s="55">
        <v>0.3</v>
      </c>
      <c r="AO2007" s="55">
        <v>300</v>
      </c>
      <c r="AP2007" s="55">
        <v>0</v>
      </c>
      <c r="AQ2007" s="55">
        <v>0</v>
      </c>
      <c r="AR2007" s="63">
        <v>0</v>
      </c>
      <c r="AS2007" s="71">
        <v>0</v>
      </c>
      <c r="AT2007" s="54" t="s">
        <v>160</v>
      </c>
      <c r="AU2007" s="55">
        <v>0</v>
      </c>
      <c r="AV2007" s="60">
        <v>0</v>
      </c>
      <c r="AW2007" s="60">
        <v>0</v>
      </c>
      <c r="AX2007" s="54" t="s">
        <v>346</v>
      </c>
      <c r="AY2007" s="315" t="s">
        <v>2575</v>
      </c>
      <c r="AZ2007" s="61">
        <v>0</v>
      </c>
      <c r="BA2007" s="61">
        <v>0</v>
      </c>
      <c r="BB2007" s="78" t="s">
        <v>2576</v>
      </c>
      <c r="BC2007" s="55">
        <v>0</v>
      </c>
      <c r="BD2007" s="55">
        <v>0</v>
      </c>
      <c r="BE2007" s="55">
        <v>0</v>
      </c>
      <c r="BF2007" s="55">
        <v>0</v>
      </c>
      <c r="BG2007" s="55">
        <v>0</v>
      </c>
      <c r="BH2007" s="55">
        <v>0</v>
      </c>
      <c r="BI2007" s="84">
        <v>0</v>
      </c>
      <c r="BJ2007" s="63">
        <v>0</v>
      </c>
      <c r="BK2007" s="63">
        <v>0</v>
      </c>
      <c r="BL2007" s="63">
        <v>0</v>
      </c>
      <c r="BM2007" s="63">
        <v>0</v>
      </c>
      <c r="BN2007" s="63">
        <v>0</v>
      </c>
      <c r="BO2007" s="63">
        <v>1</v>
      </c>
      <c r="BP2007" s="63">
        <v>0</v>
      </c>
      <c r="BQ2007" s="43">
        <v>0</v>
      </c>
    </row>
    <row r="2008" spans="3:69" ht="19.5" customHeight="1">
      <c r="C2008" s="60">
        <v>77001709</v>
      </c>
      <c r="D2008" s="54" t="s">
        <v>2895</v>
      </c>
      <c r="E2008" s="60">
        <v>1</v>
      </c>
      <c r="F2008" s="60">
        <v>0</v>
      </c>
      <c r="G2008" s="60">
        <v>0</v>
      </c>
      <c r="H2008" s="61">
        <v>0</v>
      </c>
      <c r="I2008" s="60">
        <v>1</v>
      </c>
      <c r="J2008" s="60">
        <v>0</v>
      </c>
      <c r="K2008" s="60">
        <v>0</v>
      </c>
      <c r="L2008" s="55">
        <v>0</v>
      </c>
      <c r="M2008" s="55">
        <v>0</v>
      </c>
      <c r="N2008" s="55">
        <v>2</v>
      </c>
      <c r="O2008" s="55">
        <v>2</v>
      </c>
      <c r="P2008" s="55">
        <v>0.7</v>
      </c>
      <c r="Q2008" s="55">
        <v>0</v>
      </c>
      <c r="R2008" s="63">
        <v>0</v>
      </c>
      <c r="S2008" s="55">
        <v>0</v>
      </c>
      <c r="T2008" s="55">
        <v>1</v>
      </c>
      <c r="U2008" s="55">
        <v>2</v>
      </c>
      <c r="V2008" s="55">
        <v>0</v>
      </c>
      <c r="W2008" s="55">
        <v>1.5</v>
      </c>
      <c r="X2008" s="55">
        <v>0</v>
      </c>
      <c r="Y2008" s="55">
        <v>1</v>
      </c>
      <c r="Z2008" s="55">
        <v>0</v>
      </c>
      <c r="AA2008" s="55">
        <v>0</v>
      </c>
      <c r="AB2008" s="55">
        <v>1</v>
      </c>
      <c r="AC2008" s="55">
        <v>0</v>
      </c>
      <c r="AD2008" s="55">
        <v>9</v>
      </c>
      <c r="AE2008" s="55">
        <v>1</v>
      </c>
      <c r="AF2008" s="55">
        <v>3</v>
      </c>
      <c r="AG2008" s="63">
        <v>4</v>
      </c>
      <c r="AH2008" s="63">
        <v>1</v>
      </c>
      <c r="AI2008" s="63">
        <v>0</v>
      </c>
      <c r="AJ2008" s="63">
        <v>1.5</v>
      </c>
      <c r="AK2008" s="55">
        <v>0</v>
      </c>
      <c r="AL2008" s="55">
        <v>0</v>
      </c>
      <c r="AM2008" s="55">
        <v>0</v>
      </c>
      <c r="AN2008" s="55">
        <v>0</v>
      </c>
      <c r="AO2008" s="55">
        <v>6000</v>
      </c>
      <c r="AP2008" s="55">
        <v>1</v>
      </c>
      <c r="AQ2008" s="55">
        <v>0</v>
      </c>
      <c r="AR2008" s="63">
        <v>0</v>
      </c>
      <c r="AS2008" s="286" t="s">
        <v>2577</v>
      </c>
      <c r="AT2008" s="59" t="s">
        <v>161</v>
      </c>
      <c r="AU2008" s="55" t="s">
        <v>351</v>
      </c>
      <c r="AV2008" s="60">
        <v>0</v>
      </c>
      <c r="AW2008" s="284" t="s">
        <v>2578</v>
      </c>
      <c r="AX2008" s="54" t="s">
        <v>162</v>
      </c>
      <c r="AY2008" s="55" t="s">
        <v>2579</v>
      </c>
      <c r="AZ2008" s="61">
        <v>0</v>
      </c>
      <c r="BA2008" s="61">
        <v>0</v>
      </c>
      <c r="BB2008" s="78" t="s">
        <v>2580</v>
      </c>
      <c r="BC2008" s="55">
        <v>0</v>
      </c>
      <c r="BD2008" s="55">
        <v>0</v>
      </c>
      <c r="BE2008" s="55">
        <v>0</v>
      </c>
      <c r="BF2008" s="55">
        <v>0</v>
      </c>
      <c r="BG2008" s="55">
        <v>0</v>
      </c>
      <c r="BH2008" s="55">
        <v>0</v>
      </c>
      <c r="BI2008" s="84">
        <v>0</v>
      </c>
      <c r="BJ2008" s="63">
        <v>0</v>
      </c>
      <c r="BK2008" s="63">
        <v>0</v>
      </c>
      <c r="BL2008" s="63">
        <v>0</v>
      </c>
      <c r="BM2008" s="63">
        <v>0</v>
      </c>
      <c r="BN2008" s="63">
        <v>0</v>
      </c>
      <c r="BO2008" s="63">
        <v>0</v>
      </c>
      <c r="BP2008" s="63">
        <v>0</v>
      </c>
      <c r="BQ2008" s="43">
        <v>0</v>
      </c>
    </row>
    <row r="2009" spans="3:69" ht="20.100000000000001" customHeight="1">
      <c r="C2009" s="60">
        <v>77001710</v>
      </c>
      <c r="D2009" s="54" t="s">
        <v>2568</v>
      </c>
      <c r="E2009" s="55">
        <v>1</v>
      </c>
      <c r="F2009" s="55">
        <v>0</v>
      </c>
      <c r="G2009" s="55">
        <v>0</v>
      </c>
      <c r="H2009" s="61">
        <v>0</v>
      </c>
      <c r="I2009" s="60">
        <v>1</v>
      </c>
      <c r="J2009" s="55">
        <v>0</v>
      </c>
      <c r="K2009" s="55">
        <v>0</v>
      </c>
      <c r="L2009" s="55">
        <v>0</v>
      </c>
      <c r="M2009" s="55">
        <v>0</v>
      </c>
      <c r="N2009" s="55">
        <v>2</v>
      </c>
      <c r="O2009" s="55">
        <v>3</v>
      </c>
      <c r="P2009" s="55">
        <v>0.2</v>
      </c>
      <c r="Q2009" s="55">
        <v>0</v>
      </c>
      <c r="R2009" s="63">
        <v>0</v>
      </c>
      <c r="S2009" s="55">
        <v>0</v>
      </c>
      <c r="T2009" s="55">
        <v>1</v>
      </c>
      <c r="U2009" s="55">
        <v>1</v>
      </c>
      <c r="V2009" s="55">
        <v>0</v>
      </c>
      <c r="W2009" s="55">
        <v>2</v>
      </c>
      <c r="X2009" s="55">
        <v>0</v>
      </c>
      <c r="Y2009" s="55">
        <v>1</v>
      </c>
      <c r="Z2009" s="55">
        <v>0</v>
      </c>
      <c r="AA2009" s="55">
        <v>0</v>
      </c>
      <c r="AB2009" s="55">
        <v>0</v>
      </c>
      <c r="AC2009" s="55">
        <v>1</v>
      </c>
      <c r="AD2009" s="55">
        <v>6</v>
      </c>
      <c r="AE2009" s="55">
        <v>1</v>
      </c>
      <c r="AF2009" s="55">
        <v>4</v>
      </c>
      <c r="AG2009" s="63">
        <v>0</v>
      </c>
      <c r="AH2009" s="63">
        <v>1</v>
      </c>
      <c r="AI2009" s="63">
        <v>0</v>
      </c>
      <c r="AJ2009" s="63">
        <v>2</v>
      </c>
      <c r="AK2009" s="55">
        <v>0</v>
      </c>
      <c r="AL2009" s="55">
        <v>0</v>
      </c>
      <c r="AM2009" s="55">
        <v>0</v>
      </c>
      <c r="AN2009" s="55">
        <v>0.6</v>
      </c>
      <c r="AO2009" s="55">
        <v>600</v>
      </c>
      <c r="AP2009" s="55">
        <v>0.6</v>
      </c>
      <c r="AQ2009" s="55">
        <v>0</v>
      </c>
      <c r="AR2009" s="63">
        <v>97007009</v>
      </c>
      <c r="AS2009" s="55">
        <v>97007001</v>
      </c>
      <c r="AT2009" s="54" t="s">
        <v>160</v>
      </c>
      <c r="AU2009" s="55" t="s">
        <v>351</v>
      </c>
      <c r="AV2009" s="60">
        <v>10000001</v>
      </c>
      <c r="AW2009" s="60">
        <v>77001701</v>
      </c>
      <c r="AX2009" s="54" t="s">
        <v>500</v>
      </c>
      <c r="AY2009" s="55">
        <v>0</v>
      </c>
      <c r="AZ2009" s="61">
        <v>0</v>
      </c>
      <c r="BA2009" s="61">
        <v>0</v>
      </c>
      <c r="BB2009" s="106" t="s">
        <v>2784</v>
      </c>
      <c r="BC2009" s="55">
        <v>0</v>
      </c>
      <c r="BD2009" s="55">
        <v>0</v>
      </c>
      <c r="BE2009" s="55">
        <v>0</v>
      </c>
      <c r="BF2009" s="55">
        <v>0</v>
      </c>
      <c r="BG2009" s="55">
        <v>0</v>
      </c>
      <c r="BH2009" s="55">
        <v>0</v>
      </c>
      <c r="BI2009" s="84">
        <v>0</v>
      </c>
      <c r="BJ2009" s="63">
        <v>0</v>
      </c>
      <c r="BK2009" s="63">
        <v>0</v>
      </c>
      <c r="BL2009" s="63">
        <v>0</v>
      </c>
      <c r="BM2009" s="63">
        <v>0</v>
      </c>
      <c r="BN2009" s="63">
        <v>0</v>
      </c>
      <c r="BO2009" s="63">
        <v>0</v>
      </c>
      <c r="BP2009" s="63">
        <v>77001709</v>
      </c>
      <c r="BQ2009" s="43">
        <v>0</v>
      </c>
    </row>
    <row r="2010" spans="3:69" ht="19.5" customHeight="1">
      <c r="C2010" s="60">
        <v>77001711</v>
      </c>
      <c r="D2010" s="54" t="s">
        <v>2895</v>
      </c>
      <c r="E2010" s="60">
        <v>1</v>
      </c>
      <c r="F2010" s="60">
        <v>0</v>
      </c>
      <c r="G2010" s="60">
        <v>0</v>
      </c>
      <c r="H2010" s="61">
        <v>0</v>
      </c>
      <c r="I2010" s="60">
        <v>1</v>
      </c>
      <c r="J2010" s="60">
        <v>0</v>
      </c>
      <c r="K2010" s="60">
        <v>0</v>
      </c>
      <c r="L2010" s="55">
        <v>0</v>
      </c>
      <c r="M2010" s="55">
        <v>0</v>
      </c>
      <c r="N2010" s="55">
        <v>2</v>
      </c>
      <c r="O2010" s="55">
        <v>2</v>
      </c>
      <c r="P2010" s="55">
        <v>0.7</v>
      </c>
      <c r="Q2010" s="55">
        <v>0</v>
      </c>
      <c r="R2010" s="63">
        <v>0</v>
      </c>
      <c r="S2010" s="55">
        <v>0</v>
      </c>
      <c r="T2010" s="55">
        <v>1</v>
      </c>
      <c r="U2010" s="55">
        <v>2</v>
      </c>
      <c r="V2010" s="55">
        <v>0</v>
      </c>
      <c r="W2010" s="55">
        <v>1.5</v>
      </c>
      <c r="X2010" s="55">
        <v>0</v>
      </c>
      <c r="Y2010" s="55">
        <v>1</v>
      </c>
      <c r="Z2010" s="55">
        <v>0</v>
      </c>
      <c r="AA2010" s="55">
        <v>0</v>
      </c>
      <c r="AB2010" s="55">
        <v>1</v>
      </c>
      <c r="AC2010" s="55">
        <v>0</v>
      </c>
      <c r="AD2010" s="55">
        <v>9</v>
      </c>
      <c r="AE2010" s="55">
        <v>1</v>
      </c>
      <c r="AF2010" s="55">
        <v>3</v>
      </c>
      <c r="AG2010" s="63">
        <v>4</v>
      </c>
      <c r="AH2010" s="63">
        <v>1</v>
      </c>
      <c r="AI2010" s="63">
        <v>0</v>
      </c>
      <c r="AJ2010" s="63">
        <v>1.5</v>
      </c>
      <c r="AK2010" s="55">
        <v>0</v>
      </c>
      <c r="AL2010" s="55">
        <v>0</v>
      </c>
      <c r="AM2010" s="55">
        <v>0</v>
      </c>
      <c r="AN2010" s="55">
        <v>0</v>
      </c>
      <c r="AO2010" s="55">
        <v>6000</v>
      </c>
      <c r="AP2010" s="55">
        <v>1</v>
      </c>
      <c r="AQ2010" s="55">
        <v>0</v>
      </c>
      <c r="AR2010" s="63">
        <v>0</v>
      </c>
      <c r="AS2010" s="286" t="s">
        <v>2577</v>
      </c>
      <c r="AT2010" s="59" t="s">
        <v>161</v>
      </c>
      <c r="AU2010" s="55" t="s">
        <v>351</v>
      </c>
      <c r="AV2010" s="60">
        <v>0</v>
      </c>
      <c r="AW2010" s="284" t="s">
        <v>2578</v>
      </c>
      <c r="AX2010" s="54" t="s">
        <v>162</v>
      </c>
      <c r="AY2010" s="55" t="s">
        <v>2581</v>
      </c>
      <c r="AZ2010" s="61">
        <v>0</v>
      </c>
      <c r="BA2010" s="61">
        <v>0</v>
      </c>
      <c r="BB2010" s="78" t="s">
        <v>2582</v>
      </c>
      <c r="BC2010" s="55">
        <v>0</v>
      </c>
      <c r="BD2010" s="55">
        <v>0</v>
      </c>
      <c r="BE2010" s="55">
        <v>0</v>
      </c>
      <c r="BF2010" s="55">
        <v>0</v>
      </c>
      <c r="BG2010" s="55">
        <v>0</v>
      </c>
      <c r="BH2010" s="55">
        <v>0</v>
      </c>
      <c r="BI2010" s="84">
        <v>0</v>
      </c>
      <c r="BJ2010" s="63">
        <v>0</v>
      </c>
      <c r="BK2010" s="63">
        <v>0</v>
      </c>
      <c r="BL2010" s="63">
        <v>0</v>
      </c>
      <c r="BM2010" s="63">
        <v>0</v>
      </c>
      <c r="BN2010" s="63">
        <v>0</v>
      </c>
      <c r="BO2010" s="63">
        <v>0</v>
      </c>
      <c r="BP2010" s="63">
        <v>0</v>
      </c>
      <c r="BQ2010" s="43">
        <v>0</v>
      </c>
    </row>
    <row r="2011" spans="3:69" ht="18.75" customHeight="1">
      <c r="C2011" s="251">
        <v>77001801</v>
      </c>
      <c r="D2011" s="252" t="s">
        <v>2583</v>
      </c>
      <c r="E2011" s="251">
        <v>1</v>
      </c>
      <c r="F2011" s="253">
        <v>0</v>
      </c>
      <c r="G2011" s="251">
        <v>0</v>
      </c>
      <c r="H2011" s="254">
        <v>0</v>
      </c>
      <c r="I2011" s="251">
        <v>1</v>
      </c>
      <c r="J2011" s="251">
        <v>0</v>
      </c>
      <c r="K2011" s="251">
        <v>0</v>
      </c>
      <c r="L2011" s="253">
        <v>0</v>
      </c>
      <c r="M2011" s="253">
        <v>0</v>
      </c>
      <c r="N2011" s="253">
        <v>2</v>
      </c>
      <c r="O2011" s="253">
        <v>2</v>
      </c>
      <c r="P2011" s="253">
        <v>0.99</v>
      </c>
      <c r="Q2011" s="253">
        <v>0</v>
      </c>
      <c r="R2011" s="258">
        <v>0</v>
      </c>
      <c r="S2011" s="253">
        <v>0</v>
      </c>
      <c r="T2011" s="253">
        <v>1</v>
      </c>
      <c r="U2011" s="253">
        <v>2</v>
      </c>
      <c r="V2011" s="253">
        <v>0</v>
      </c>
      <c r="W2011" s="253">
        <v>1.5</v>
      </c>
      <c r="X2011" s="253">
        <v>0</v>
      </c>
      <c r="Y2011" s="253">
        <v>1</v>
      </c>
      <c r="Z2011" s="253">
        <v>0</v>
      </c>
      <c r="AA2011" s="253">
        <v>0</v>
      </c>
      <c r="AB2011" s="253">
        <v>1</v>
      </c>
      <c r="AC2011" s="253">
        <v>0</v>
      </c>
      <c r="AD2011" s="253">
        <v>8</v>
      </c>
      <c r="AE2011" s="253">
        <v>1</v>
      </c>
      <c r="AF2011" s="253">
        <v>3</v>
      </c>
      <c r="AG2011" s="258">
        <v>3</v>
      </c>
      <c r="AH2011" s="258">
        <v>1</v>
      </c>
      <c r="AI2011" s="258">
        <v>0</v>
      </c>
      <c r="AJ2011" s="258">
        <v>1.5</v>
      </c>
      <c r="AK2011" s="253">
        <v>0</v>
      </c>
      <c r="AL2011" s="253">
        <v>0</v>
      </c>
      <c r="AM2011" s="253">
        <v>0</v>
      </c>
      <c r="AN2011" s="253">
        <v>0.8</v>
      </c>
      <c r="AO2011" s="253">
        <v>6000</v>
      </c>
      <c r="AP2011" s="253">
        <v>0.8</v>
      </c>
      <c r="AQ2011" s="253">
        <v>0</v>
      </c>
      <c r="AR2011" s="258">
        <v>0</v>
      </c>
      <c r="AS2011" s="317" t="s">
        <v>2584</v>
      </c>
      <c r="AT2011" s="259" t="s">
        <v>161</v>
      </c>
      <c r="AU2011" s="253" t="s">
        <v>351</v>
      </c>
      <c r="AV2011" s="251">
        <v>0</v>
      </c>
      <c r="AW2011" s="251">
        <v>77001801</v>
      </c>
      <c r="AX2011" s="252" t="s">
        <v>162</v>
      </c>
      <c r="AY2011" s="253" t="s">
        <v>2585</v>
      </c>
      <c r="AZ2011" s="254">
        <v>0</v>
      </c>
      <c r="BA2011" s="254">
        <v>0</v>
      </c>
      <c r="BB2011" s="265" t="s">
        <v>2586</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77001802</v>
      </c>
      <c r="D2012" s="252" t="s">
        <v>2587</v>
      </c>
      <c r="E2012" s="251">
        <v>1</v>
      </c>
      <c r="F2012" s="253">
        <v>0</v>
      </c>
      <c r="G2012" s="251">
        <v>0</v>
      </c>
      <c r="H2012" s="254">
        <v>0</v>
      </c>
      <c r="I2012" s="251">
        <v>1</v>
      </c>
      <c r="J2012" s="251">
        <v>0</v>
      </c>
      <c r="K2012" s="251">
        <v>0</v>
      </c>
      <c r="L2012" s="253">
        <v>0</v>
      </c>
      <c r="M2012" s="253">
        <v>0</v>
      </c>
      <c r="N2012" s="255">
        <v>2</v>
      </c>
      <c r="O2012" s="253">
        <v>2</v>
      </c>
      <c r="P2012" s="253">
        <v>0.7</v>
      </c>
      <c r="Q2012" s="253">
        <v>0</v>
      </c>
      <c r="R2012" s="258">
        <v>0</v>
      </c>
      <c r="S2012" s="253">
        <v>0</v>
      </c>
      <c r="T2012" s="253">
        <v>1</v>
      </c>
      <c r="U2012" s="253">
        <v>1</v>
      </c>
      <c r="V2012" s="253">
        <v>0</v>
      </c>
      <c r="W2012" s="253">
        <v>0</v>
      </c>
      <c r="X2012" s="253">
        <v>0</v>
      </c>
      <c r="Y2012" s="253">
        <v>0</v>
      </c>
      <c r="Z2012" s="253">
        <v>0</v>
      </c>
      <c r="AA2012" s="253">
        <v>0</v>
      </c>
      <c r="AB2012" s="255">
        <v>0</v>
      </c>
      <c r="AC2012" s="253">
        <v>1</v>
      </c>
      <c r="AD2012" s="253">
        <v>20</v>
      </c>
      <c r="AE2012" s="253">
        <v>1</v>
      </c>
      <c r="AF2012" s="253">
        <v>2</v>
      </c>
      <c r="AG2012" s="258">
        <v>0</v>
      </c>
      <c r="AH2012" s="258">
        <v>1</v>
      </c>
      <c r="AI2012" s="258">
        <v>0</v>
      </c>
      <c r="AJ2012" s="258">
        <v>0</v>
      </c>
      <c r="AK2012" s="253">
        <v>0</v>
      </c>
      <c r="AL2012" s="253">
        <v>0</v>
      </c>
      <c r="AM2012" s="253">
        <v>0</v>
      </c>
      <c r="AN2012" s="253">
        <v>0</v>
      </c>
      <c r="AO2012" s="253">
        <v>1000</v>
      </c>
      <c r="AP2012" s="253">
        <v>0</v>
      </c>
      <c r="AQ2012" s="253">
        <v>0</v>
      </c>
      <c r="AR2012" s="258">
        <v>0</v>
      </c>
      <c r="AS2012" s="253">
        <v>0</v>
      </c>
      <c r="AT2012" s="259" t="s">
        <v>216</v>
      </c>
      <c r="AU2012" s="253" t="s">
        <v>358</v>
      </c>
      <c r="AV2012" s="251">
        <v>0</v>
      </c>
      <c r="AW2012" s="251">
        <v>0</v>
      </c>
      <c r="AX2012" s="252" t="s">
        <v>346</v>
      </c>
      <c r="AY2012" s="253" t="s">
        <v>2588</v>
      </c>
      <c r="AZ2012" s="254">
        <v>0</v>
      </c>
      <c r="BA2012" s="254">
        <v>0</v>
      </c>
      <c r="BB2012" s="265" t="s">
        <v>2589</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77001803</v>
      </c>
      <c r="D2013" s="252" t="s">
        <v>2590</v>
      </c>
      <c r="E2013" s="251">
        <v>1</v>
      </c>
      <c r="F2013" s="253">
        <v>0</v>
      </c>
      <c r="G2013" s="251">
        <v>0</v>
      </c>
      <c r="H2013" s="254">
        <v>0</v>
      </c>
      <c r="I2013" s="251">
        <v>1</v>
      </c>
      <c r="J2013" s="251">
        <v>0</v>
      </c>
      <c r="K2013" s="251">
        <v>0</v>
      </c>
      <c r="L2013" s="253">
        <v>0</v>
      </c>
      <c r="M2013" s="253">
        <v>0</v>
      </c>
      <c r="N2013" s="253">
        <v>2</v>
      </c>
      <c r="O2013" s="253" t="s">
        <v>2505</v>
      </c>
      <c r="P2013" s="253" t="s">
        <v>2506</v>
      </c>
      <c r="Q2013" s="253">
        <v>0</v>
      </c>
      <c r="R2013" s="258">
        <v>0</v>
      </c>
      <c r="S2013" s="253">
        <v>0</v>
      </c>
      <c r="T2013" s="253">
        <v>1</v>
      </c>
      <c r="U2013" s="253">
        <v>2</v>
      </c>
      <c r="V2013" s="253">
        <v>0</v>
      </c>
      <c r="W2013" s="253">
        <v>2</v>
      </c>
      <c r="X2013" s="253">
        <v>0</v>
      </c>
      <c r="Y2013" s="253">
        <v>0</v>
      </c>
      <c r="Z2013" s="253">
        <v>0</v>
      </c>
      <c r="AA2013" s="253">
        <v>0</v>
      </c>
      <c r="AB2013" s="253">
        <v>0</v>
      </c>
      <c r="AC2013" s="253">
        <v>1</v>
      </c>
      <c r="AD2013" s="253">
        <v>24</v>
      </c>
      <c r="AE2013" s="253">
        <v>1</v>
      </c>
      <c r="AF2013" s="253">
        <v>2</v>
      </c>
      <c r="AG2013" s="258">
        <v>0</v>
      </c>
      <c r="AH2013" s="258">
        <v>2</v>
      </c>
      <c r="AI2013" s="258">
        <v>0</v>
      </c>
      <c r="AJ2013" s="258">
        <v>2</v>
      </c>
      <c r="AK2013" s="253">
        <v>0</v>
      </c>
      <c r="AL2013" s="253">
        <v>0</v>
      </c>
      <c r="AM2013" s="253">
        <v>0</v>
      </c>
      <c r="AN2013" s="253">
        <v>3</v>
      </c>
      <c r="AO2013" s="253">
        <v>12000</v>
      </c>
      <c r="AP2013" s="253">
        <v>1</v>
      </c>
      <c r="AQ2013" s="253">
        <v>2</v>
      </c>
      <c r="AR2013" s="319" t="s">
        <v>2591</v>
      </c>
      <c r="AS2013" s="317" t="s">
        <v>2592</v>
      </c>
      <c r="AT2013" s="252" t="s">
        <v>161</v>
      </c>
      <c r="AU2013" s="253" t="s">
        <v>351</v>
      </c>
      <c r="AV2013" s="251">
        <v>10000007</v>
      </c>
      <c r="AW2013" s="318" t="s">
        <v>2593</v>
      </c>
      <c r="AX2013" s="252" t="s">
        <v>382</v>
      </c>
      <c r="AY2013" s="253" t="s">
        <v>2594</v>
      </c>
      <c r="AZ2013" s="254">
        <v>0</v>
      </c>
      <c r="BA2013" s="254">
        <v>0</v>
      </c>
      <c r="BB2013" s="265" t="s">
        <v>2595</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0</v>
      </c>
      <c r="BQ2013" s="43">
        <v>0</v>
      </c>
    </row>
    <row r="2014" spans="3:69" ht="19.5" customHeight="1">
      <c r="C2014" s="251">
        <v>77001804</v>
      </c>
      <c r="D2014" s="252" t="s">
        <v>2596</v>
      </c>
      <c r="E2014" s="251">
        <v>1</v>
      </c>
      <c r="F2014" s="253">
        <v>0</v>
      </c>
      <c r="G2014" s="251">
        <v>0</v>
      </c>
      <c r="H2014" s="254">
        <v>0</v>
      </c>
      <c r="I2014" s="251">
        <v>1</v>
      </c>
      <c r="J2014" s="251">
        <v>0</v>
      </c>
      <c r="K2014" s="251">
        <v>0</v>
      </c>
      <c r="L2014" s="253">
        <v>0</v>
      </c>
      <c r="M2014" s="253">
        <v>0</v>
      </c>
      <c r="N2014" s="253">
        <v>2</v>
      </c>
      <c r="O2014" s="253">
        <v>2</v>
      </c>
      <c r="P2014" s="253">
        <v>0.5</v>
      </c>
      <c r="Q2014" s="253">
        <v>1</v>
      </c>
      <c r="R2014" s="258">
        <v>1</v>
      </c>
      <c r="S2014" s="253">
        <v>0</v>
      </c>
      <c r="T2014" s="253">
        <v>1</v>
      </c>
      <c r="U2014" s="253">
        <v>2</v>
      </c>
      <c r="V2014" s="253">
        <v>0</v>
      </c>
      <c r="W2014" s="253">
        <v>2.5</v>
      </c>
      <c r="X2014" s="253">
        <v>0</v>
      </c>
      <c r="Y2014" s="253">
        <v>1</v>
      </c>
      <c r="Z2014" s="253">
        <v>0</v>
      </c>
      <c r="AA2014" s="253">
        <v>0</v>
      </c>
      <c r="AB2014" s="253">
        <v>0</v>
      </c>
      <c r="AC2014" s="253">
        <v>1</v>
      </c>
      <c r="AD2014" s="253">
        <v>0</v>
      </c>
      <c r="AE2014" s="253">
        <v>1</v>
      </c>
      <c r="AF2014" s="253">
        <v>4</v>
      </c>
      <c r="AG2014" s="258">
        <v>1</v>
      </c>
      <c r="AH2014" s="258">
        <v>1</v>
      </c>
      <c r="AI2014" s="258">
        <v>0</v>
      </c>
      <c r="AJ2014" s="258">
        <v>3</v>
      </c>
      <c r="AK2014" s="253">
        <v>0</v>
      </c>
      <c r="AL2014" s="253">
        <v>0</v>
      </c>
      <c r="AM2014" s="253">
        <v>0</v>
      </c>
      <c r="AN2014" s="253">
        <v>0</v>
      </c>
      <c r="AO2014" s="253">
        <v>3000</v>
      </c>
      <c r="AP2014" s="253">
        <v>1</v>
      </c>
      <c r="AQ2014" s="253">
        <v>0</v>
      </c>
      <c r="AR2014" s="258">
        <v>0</v>
      </c>
      <c r="AS2014" s="317" t="s">
        <v>2597</v>
      </c>
      <c r="AT2014" s="259" t="s">
        <v>216</v>
      </c>
      <c r="AU2014" s="253" t="s">
        <v>351</v>
      </c>
      <c r="AV2014" s="251">
        <v>0</v>
      </c>
      <c r="AW2014" s="251">
        <v>77001803</v>
      </c>
      <c r="AX2014" s="252" t="s">
        <v>162</v>
      </c>
      <c r="AY2014" s="253">
        <v>0</v>
      </c>
      <c r="AZ2014" s="254">
        <v>0</v>
      </c>
      <c r="BA2014" s="254">
        <v>0</v>
      </c>
      <c r="BB2014" s="265" t="s">
        <v>2598</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77001806</v>
      </c>
      <c r="BQ2014" s="43">
        <v>0</v>
      </c>
    </row>
    <row r="2015" spans="3:69" ht="19.5" customHeight="1">
      <c r="C2015" s="251">
        <v>77001805</v>
      </c>
      <c r="D2015" s="252" t="s">
        <v>2590</v>
      </c>
      <c r="E2015" s="251">
        <v>1</v>
      </c>
      <c r="F2015" s="253">
        <v>0</v>
      </c>
      <c r="G2015" s="251">
        <v>0</v>
      </c>
      <c r="H2015" s="254">
        <v>0</v>
      </c>
      <c r="I2015" s="251">
        <v>1</v>
      </c>
      <c r="J2015" s="251">
        <v>0</v>
      </c>
      <c r="K2015" s="251">
        <v>0</v>
      </c>
      <c r="L2015" s="253">
        <v>0</v>
      </c>
      <c r="M2015" s="253">
        <v>0</v>
      </c>
      <c r="N2015" s="253">
        <v>2</v>
      </c>
      <c r="O2015" s="253">
        <v>1</v>
      </c>
      <c r="P2015" s="253">
        <v>1</v>
      </c>
      <c r="Q2015" s="253">
        <v>1</v>
      </c>
      <c r="R2015" s="258">
        <v>0</v>
      </c>
      <c r="S2015" s="253">
        <v>0</v>
      </c>
      <c r="T2015" s="253">
        <v>1</v>
      </c>
      <c r="U2015" s="253">
        <v>2</v>
      </c>
      <c r="V2015" s="253">
        <v>0</v>
      </c>
      <c r="W2015" s="253">
        <v>1.5</v>
      </c>
      <c r="X2015" s="253">
        <v>0</v>
      </c>
      <c r="Y2015" s="253">
        <v>0</v>
      </c>
      <c r="Z2015" s="253">
        <v>0</v>
      </c>
      <c r="AA2015" s="253">
        <v>0</v>
      </c>
      <c r="AB2015" s="253">
        <v>0</v>
      </c>
      <c r="AC2015" s="253">
        <v>1</v>
      </c>
      <c r="AD2015" s="253">
        <v>35</v>
      </c>
      <c r="AE2015" s="253">
        <v>1</v>
      </c>
      <c r="AF2015" s="253">
        <v>2</v>
      </c>
      <c r="AG2015" s="258">
        <v>0</v>
      </c>
      <c r="AH2015" s="258">
        <v>2</v>
      </c>
      <c r="AI2015" s="258">
        <v>0</v>
      </c>
      <c r="AJ2015" s="258">
        <v>2</v>
      </c>
      <c r="AK2015" s="253">
        <v>0</v>
      </c>
      <c r="AL2015" s="253">
        <v>0</v>
      </c>
      <c r="AM2015" s="253">
        <v>0</v>
      </c>
      <c r="AN2015" s="253">
        <v>0</v>
      </c>
      <c r="AO2015" s="253">
        <v>12000</v>
      </c>
      <c r="AP2015" s="253">
        <v>1</v>
      </c>
      <c r="AQ2015" s="253">
        <v>2</v>
      </c>
      <c r="AR2015" s="261">
        <v>0</v>
      </c>
      <c r="AS2015" s="317" t="s">
        <v>2599</v>
      </c>
      <c r="AT2015" s="252" t="s">
        <v>161</v>
      </c>
      <c r="AU2015" s="253" t="s">
        <v>351</v>
      </c>
      <c r="AV2015" s="251">
        <v>10000007</v>
      </c>
      <c r="AW2015" s="318" t="s">
        <v>2593</v>
      </c>
      <c r="AX2015" s="252" t="s">
        <v>382</v>
      </c>
      <c r="AY2015" s="253" t="s">
        <v>2600</v>
      </c>
      <c r="AZ2015" s="254">
        <v>0</v>
      </c>
      <c r="BA2015" s="254">
        <v>0</v>
      </c>
      <c r="BB2015" s="265" t="s">
        <v>2601</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77001806</v>
      </c>
      <c r="D2016" s="252" t="s">
        <v>2602</v>
      </c>
      <c r="E2016" s="251">
        <v>1</v>
      </c>
      <c r="F2016" s="253">
        <v>0</v>
      </c>
      <c r="G2016" s="251">
        <v>0</v>
      </c>
      <c r="H2016" s="254">
        <v>0</v>
      </c>
      <c r="I2016" s="251">
        <v>1</v>
      </c>
      <c r="J2016" s="251">
        <v>0</v>
      </c>
      <c r="K2016" s="251">
        <v>0</v>
      </c>
      <c r="L2016" s="253">
        <v>0</v>
      </c>
      <c r="M2016" s="253">
        <v>0</v>
      </c>
      <c r="N2016" s="255">
        <v>2</v>
      </c>
      <c r="O2016" s="253">
        <v>2</v>
      </c>
      <c r="P2016" s="253">
        <v>0.7</v>
      </c>
      <c r="Q2016" s="253">
        <v>0</v>
      </c>
      <c r="R2016" s="258">
        <v>0</v>
      </c>
      <c r="S2016" s="253">
        <v>0</v>
      </c>
      <c r="T2016" s="253">
        <v>1</v>
      </c>
      <c r="U2016" s="253">
        <v>1</v>
      </c>
      <c r="V2016" s="253">
        <v>0</v>
      </c>
      <c r="W2016" s="253">
        <v>0</v>
      </c>
      <c r="X2016" s="253">
        <v>0</v>
      </c>
      <c r="Y2016" s="253">
        <v>0</v>
      </c>
      <c r="Z2016" s="253">
        <v>0</v>
      </c>
      <c r="AA2016" s="253">
        <v>0</v>
      </c>
      <c r="AB2016" s="255">
        <v>0</v>
      </c>
      <c r="AC2016" s="253">
        <v>1</v>
      </c>
      <c r="AD2016" s="253">
        <v>40</v>
      </c>
      <c r="AE2016" s="253">
        <v>1</v>
      </c>
      <c r="AF2016" s="253">
        <v>2</v>
      </c>
      <c r="AG2016" s="258">
        <v>0</v>
      </c>
      <c r="AH2016" s="258">
        <v>1</v>
      </c>
      <c r="AI2016" s="258">
        <v>0</v>
      </c>
      <c r="AJ2016" s="258">
        <v>0</v>
      </c>
      <c r="AK2016" s="253">
        <v>0</v>
      </c>
      <c r="AL2016" s="253">
        <v>0</v>
      </c>
      <c r="AM2016" s="253">
        <v>0</v>
      </c>
      <c r="AN2016" s="253">
        <v>0</v>
      </c>
      <c r="AO2016" s="253">
        <v>1000</v>
      </c>
      <c r="AP2016" s="253">
        <v>0</v>
      </c>
      <c r="AQ2016" s="253">
        <v>0</v>
      </c>
      <c r="AR2016" s="258">
        <v>0</v>
      </c>
      <c r="AS2016" s="253" t="s">
        <v>160</v>
      </c>
      <c r="AT2016" s="259" t="s">
        <v>216</v>
      </c>
      <c r="AU2016" s="253" t="s">
        <v>358</v>
      </c>
      <c r="AV2016" s="251">
        <v>0</v>
      </c>
      <c r="AW2016" s="251">
        <v>0</v>
      </c>
      <c r="AX2016" s="252" t="s">
        <v>346</v>
      </c>
      <c r="AY2016" s="253" t="s">
        <v>2603</v>
      </c>
      <c r="AZ2016" s="254">
        <v>0</v>
      </c>
      <c r="BA2016" s="254">
        <v>0</v>
      </c>
      <c r="BB2016" s="265" t="s">
        <v>2604</v>
      </c>
      <c r="BC2016" s="253">
        <v>0</v>
      </c>
      <c r="BD2016" s="253">
        <v>0</v>
      </c>
      <c r="BE2016" s="253">
        <v>0</v>
      </c>
      <c r="BF2016" s="253">
        <v>0</v>
      </c>
      <c r="BG2016" s="253">
        <v>0</v>
      </c>
      <c r="BH2016" s="253">
        <v>0</v>
      </c>
      <c r="BI2016" s="255">
        <v>0</v>
      </c>
      <c r="BJ2016" s="258">
        <v>0</v>
      </c>
      <c r="BK2016" s="258">
        <v>0</v>
      </c>
      <c r="BL2016" s="258">
        <v>0</v>
      </c>
      <c r="BM2016" s="258">
        <v>0</v>
      </c>
      <c r="BN2016" s="258">
        <v>0</v>
      </c>
      <c r="BO2016" s="258">
        <v>0</v>
      </c>
      <c r="BP2016" s="258">
        <v>0</v>
      </c>
      <c r="BQ2016" s="43">
        <v>0</v>
      </c>
    </row>
    <row r="2017" spans="3:69" ht="19.5" customHeight="1">
      <c r="C2017" s="251">
        <v>77001807</v>
      </c>
      <c r="D2017" s="252" t="s">
        <v>2605</v>
      </c>
      <c r="E2017" s="253">
        <v>1</v>
      </c>
      <c r="F2017" s="253">
        <v>0</v>
      </c>
      <c r="G2017" s="253">
        <v>0</v>
      </c>
      <c r="H2017" s="254">
        <v>0</v>
      </c>
      <c r="I2017" s="251">
        <v>1</v>
      </c>
      <c r="J2017" s="251">
        <v>0</v>
      </c>
      <c r="K2017" s="251">
        <v>0</v>
      </c>
      <c r="L2017" s="253">
        <v>0</v>
      </c>
      <c r="M2017" s="253">
        <v>0</v>
      </c>
      <c r="N2017" s="253">
        <v>2</v>
      </c>
      <c r="O2017" s="253" t="s">
        <v>2606</v>
      </c>
      <c r="P2017" s="253" t="s">
        <v>2607</v>
      </c>
      <c r="Q2017" s="253">
        <v>0</v>
      </c>
      <c r="R2017" s="258">
        <v>0</v>
      </c>
      <c r="S2017" s="253">
        <v>0</v>
      </c>
      <c r="T2017" s="253">
        <v>1</v>
      </c>
      <c r="U2017" s="253">
        <v>1</v>
      </c>
      <c r="V2017" s="253">
        <v>0</v>
      </c>
      <c r="W2017" s="253">
        <v>0</v>
      </c>
      <c r="X2017" s="253">
        <v>0</v>
      </c>
      <c r="Y2017" s="253">
        <v>0</v>
      </c>
      <c r="Z2017" s="253">
        <v>0</v>
      </c>
      <c r="AA2017" s="253">
        <v>0</v>
      </c>
      <c r="AB2017" s="253">
        <v>0</v>
      </c>
      <c r="AC2017" s="253">
        <v>1</v>
      </c>
      <c r="AD2017" s="253">
        <v>0</v>
      </c>
      <c r="AE2017" s="253">
        <v>2</v>
      </c>
      <c r="AF2017" s="253" t="s">
        <v>169</v>
      </c>
      <c r="AG2017" s="258">
        <v>0</v>
      </c>
      <c r="AH2017" s="258">
        <v>2</v>
      </c>
      <c r="AI2017" s="258">
        <v>0</v>
      </c>
      <c r="AJ2017" s="258">
        <v>1.5</v>
      </c>
      <c r="AK2017" s="253">
        <v>0</v>
      </c>
      <c r="AL2017" s="253">
        <v>0</v>
      </c>
      <c r="AM2017" s="253">
        <v>0</v>
      </c>
      <c r="AN2017" s="253">
        <v>0.3</v>
      </c>
      <c r="AO2017" s="253">
        <v>300</v>
      </c>
      <c r="AP2017" s="253">
        <v>0</v>
      </c>
      <c r="AQ2017" s="253">
        <v>15</v>
      </c>
      <c r="AR2017" s="258">
        <v>0</v>
      </c>
      <c r="AS2017" s="260">
        <v>0</v>
      </c>
      <c r="AT2017" s="252" t="s">
        <v>161</v>
      </c>
      <c r="AU2017" s="253" t="s">
        <v>171</v>
      </c>
      <c r="AV2017" s="251">
        <v>0</v>
      </c>
      <c r="AW2017" s="251">
        <v>0</v>
      </c>
      <c r="AX2017" s="277" t="s">
        <v>172</v>
      </c>
      <c r="AY2017" s="253">
        <v>1</v>
      </c>
      <c r="AZ2017" s="254">
        <v>0</v>
      </c>
      <c r="BA2017" s="254">
        <v>0</v>
      </c>
      <c r="BB2017" s="265" t="s">
        <v>2608</v>
      </c>
      <c r="BC2017" s="253">
        <v>0</v>
      </c>
      <c r="BD2017" s="253">
        <v>0</v>
      </c>
      <c r="BE2017" s="253">
        <v>0</v>
      </c>
      <c r="BF2017" s="253">
        <v>0</v>
      </c>
      <c r="BG2017" s="253">
        <v>0</v>
      </c>
      <c r="BH2017" s="253">
        <v>0</v>
      </c>
      <c r="BI2017" s="255">
        <v>0</v>
      </c>
      <c r="BJ2017" s="258">
        <v>0</v>
      </c>
      <c r="BK2017" s="258">
        <v>0</v>
      </c>
      <c r="BL2017" s="258">
        <v>0</v>
      </c>
      <c r="BM2017" s="258">
        <v>0</v>
      </c>
      <c r="BN2017" s="258">
        <v>0</v>
      </c>
      <c r="BO2017" s="258">
        <v>1</v>
      </c>
      <c r="BP2017" s="258">
        <v>77001808</v>
      </c>
      <c r="BQ2017" s="43">
        <v>0</v>
      </c>
    </row>
    <row r="2018" spans="3:69" ht="20.100000000000001" customHeight="1">
      <c r="C2018" s="251">
        <v>77001808</v>
      </c>
      <c r="D2018" s="252" t="s">
        <v>2605</v>
      </c>
      <c r="E2018" s="253">
        <v>1</v>
      </c>
      <c r="F2018" s="253">
        <v>0</v>
      </c>
      <c r="G2018" s="253">
        <v>0</v>
      </c>
      <c r="H2018" s="254">
        <v>0</v>
      </c>
      <c r="I2018" s="251">
        <v>1</v>
      </c>
      <c r="J2018" s="251">
        <v>0</v>
      </c>
      <c r="K2018" s="251">
        <v>0</v>
      </c>
      <c r="L2018" s="253">
        <v>0</v>
      </c>
      <c r="M2018" s="253">
        <v>0</v>
      </c>
      <c r="N2018" s="253">
        <v>2</v>
      </c>
      <c r="O2018" s="253">
        <v>3</v>
      </c>
      <c r="P2018" s="253">
        <v>0.2</v>
      </c>
      <c r="Q2018" s="253">
        <v>0</v>
      </c>
      <c r="R2018" s="258">
        <v>0</v>
      </c>
      <c r="S2018" s="253">
        <v>0</v>
      </c>
      <c r="T2018" s="253">
        <v>1</v>
      </c>
      <c r="U2018" s="253">
        <v>2</v>
      </c>
      <c r="V2018" s="253">
        <v>0</v>
      </c>
      <c r="W2018" s="253">
        <v>1.5</v>
      </c>
      <c r="X2018" s="253">
        <v>0</v>
      </c>
      <c r="Y2018" s="253">
        <v>1</v>
      </c>
      <c r="Z2018" s="253">
        <v>0</v>
      </c>
      <c r="AA2018" s="253">
        <v>0</v>
      </c>
      <c r="AB2018" s="253">
        <v>0</v>
      </c>
      <c r="AC2018" s="253">
        <v>1</v>
      </c>
      <c r="AD2018" s="253">
        <v>0</v>
      </c>
      <c r="AE2018" s="253">
        <v>1</v>
      </c>
      <c r="AF2018" s="253">
        <v>3</v>
      </c>
      <c r="AG2018" s="258">
        <v>0</v>
      </c>
      <c r="AH2018" s="258">
        <v>1</v>
      </c>
      <c r="AI2018" s="258">
        <v>0</v>
      </c>
      <c r="AJ2018" s="258">
        <v>3</v>
      </c>
      <c r="AK2018" s="253">
        <v>0</v>
      </c>
      <c r="AL2018" s="253">
        <v>0</v>
      </c>
      <c r="AM2018" s="253">
        <v>0</v>
      </c>
      <c r="AN2018" s="253">
        <v>0.8</v>
      </c>
      <c r="AO2018" s="253">
        <v>2000</v>
      </c>
      <c r="AP2018" s="253">
        <v>0.8</v>
      </c>
      <c r="AQ2018" s="253">
        <v>0</v>
      </c>
      <c r="AR2018" s="258">
        <v>0</v>
      </c>
      <c r="AS2018" s="317" t="s">
        <v>2609</v>
      </c>
      <c r="AT2018" s="252" t="s">
        <v>160</v>
      </c>
      <c r="AU2018" s="253" t="s">
        <v>171</v>
      </c>
      <c r="AV2018" s="251">
        <v>10000011</v>
      </c>
      <c r="AW2018" s="251">
        <v>77001801</v>
      </c>
      <c r="AX2018" s="259" t="s">
        <v>162</v>
      </c>
      <c r="AY2018" s="253">
        <v>0</v>
      </c>
      <c r="AZ2018" s="254">
        <v>0</v>
      </c>
      <c r="BA2018" s="254">
        <v>0</v>
      </c>
      <c r="BB2018" s="265" t="s">
        <v>2610</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251">
        <v>77001809</v>
      </c>
      <c r="D2019" s="252" t="s">
        <v>2611</v>
      </c>
      <c r="E2019" s="251">
        <v>1</v>
      </c>
      <c r="F2019" s="251">
        <v>80004009</v>
      </c>
      <c r="G2019" s="251">
        <v>0</v>
      </c>
      <c r="H2019" s="254">
        <v>0</v>
      </c>
      <c r="I2019" s="251">
        <v>1</v>
      </c>
      <c r="J2019" s="251">
        <v>0</v>
      </c>
      <c r="K2019" s="251">
        <v>0</v>
      </c>
      <c r="L2019" s="253">
        <v>0</v>
      </c>
      <c r="M2019" s="253">
        <v>0</v>
      </c>
      <c r="N2019" s="253">
        <v>2</v>
      </c>
      <c r="O2019" s="253">
        <v>16</v>
      </c>
      <c r="P2019" s="253">
        <v>5</v>
      </c>
      <c r="Q2019" s="253">
        <v>0</v>
      </c>
      <c r="R2019" s="258">
        <v>0</v>
      </c>
      <c r="S2019" s="253">
        <v>0</v>
      </c>
      <c r="T2019" s="253">
        <v>1</v>
      </c>
      <c r="U2019" s="253">
        <v>2</v>
      </c>
      <c r="V2019" s="253">
        <v>0</v>
      </c>
      <c r="W2019" s="253">
        <v>1</v>
      </c>
      <c r="X2019" s="253">
        <v>0</v>
      </c>
      <c r="Y2019" s="253">
        <v>0</v>
      </c>
      <c r="Z2019" s="253">
        <v>0</v>
      </c>
      <c r="AA2019" s="253">
        <v>0</v>
      </c>
      <c r="AB2019" s="253">
        <v>0</v>
      </c>
      <c r="AC2019" s="253">
        <v>1</v>
      </c>
      <c r="AD2019" s="253">
        <v>0</v>
      </c>
      <c r="AE2019" s="253">
        <v>1</v>
      </c>
      <c r="AF2019" s="253">
        <v>2</v>
      </c>
      <c r="AG2019" s="258">
        <v>0</v>
      </c>
      <c r="AH2019" s="258">
        <v>2</v>
      </c>
      <c r="AI2019" s="258">
        <v>0</v>
      </c>
      <c r="AJ2019" s="258">
        <v>2</v>
      </c>
      <c r="AK2019" s="253">
        <v>0</v>
      </c>
      <c r="AL2019" s="253">
        <v>0</v>
      </c>
      <c r="AM2019" s="253">
        <v>0</v>
      </c>
      <c r="AN2019" s="253">
        <v>3</v>
      </c>
      <c r="AO2019" s="253">
        <v>5000</v>
      </c>
      <c r="AP2019" s="253">
        <v>1</v>
      </c>
      <c r="AQ2019" s="253">
        <v>10</v>
      </c>
      <c r="AR2019" s="261">
        <v>0</v>
      </c>
      <c r="AS2019" s="317" t="s">
        <v>2612</v>
      </c>
      <c r="AT2019" s="252" t="s">
        <v>161</v>
      </c>
      <c r="AU2019" s="253" t="s">
        <v>351</v>
      </c>
      <c r="AV2019" s="251">
        <v>10000007</v>
      </c>
      <c r="AW2019" s="318" t="s">
        <v>2593</v>
      </c>
      <c r="AX2019" s="252" t="s">
        <v>382</v>
      </c>
      <c r="AY2019" s="253" t="s">
        <v>2613</v>
      </c>
      <c r="AZ2019" s="254">
        <v>0</v>
      </c>
      <c r="BA2019" s="254">
        <v>1</v>
      </c>
      <c r="BB2019" s="265" t="s">
        <v>2614</v>
      </c>
      <c r="BC2019" s="253">
        <v>0</v>
      </c>
      <c r="BD2019" s="253">
        <v>0</v>
      </c>
      <c r="BE2019" s="253">
        <v>0</v>
      </c>
      <c r="BF2019" s="253">
        <v>0</v>
      </c>
      <c r="BG2019" s="253">
        <v>0</v>
      </c>
      <c r="BH2019" s="253">
        <v>0</v>
      </c>
      <c r="BI2019" s="255">
        <v>0</v>
      </c>
      <c r="BJ2019" s="258">
        <v>0</v>
      </c>
      <c r="BK2019" s="258">
        <v>0</v>
      </c>
      <c r="BL2019" s="258">
        <v>0</v>
      </c>
      <c r="BM2019" s="258">
        <v>0</v>
      </c>
      <c r="BN2019" s="258">
        <v>0</v>
      </c>
      <c r="BO2019" s="258">
        <v>0</v>
      </c>
      <c r="BP2019" s="258">
        <v>0</v>
      </c>
      <c r="BQ2019" s="43">
        <v>0</v>
      </c>
    </row>
    <row r="2020" spans="3:69" ht="19.5" customHeight="1">
      <c r="C2020" s="60">
        <v>77001901</v>
      </c>
      <c r="D2020" s="54" t="s">
        <v>2615</v>
      </c>
      <c r="E2020" s="55">
        <v>1</v>
      </c>
      <c r="F2020" s="55">
        <v>0</v>
      </c>
      <c r="G2020" s="55">
        <v>0</v>
      </c>
      <c r="H2020" s="61">
        <v>0</v>
      </c>
      <c r="I2020" s="60">
        <v>1</v>
      </c>
      <c r="J2020" s="55">
        <v>0</v>
      </c>
      <c r="K2020" s="55">
        <v>0</v>
      </c>
      <c r="L2020" s="55">
        <v>0</v>
      </c>
      <c r="M2020" s="55">
        <v>0</v>
      </c>
      <c r="N2020" s="55">
        <v>2</v>
      </c>
      <c r="O2020" s="55">
        <v>3</v>
      </c>
      <c r="P2020" s="55">
        <v>0.4</v>
      </c>
      <c r="Q2020" s="55">
        <v>0</v>
      </c>
      <c r="R2020" s="63">
        <v>0</v>
      </c>
      <c r="S2020" s="55">
        <v>0</v>
      </c>
      <c r="T2020" s="55">
        <v>1</v>
      </c>
      <c r="U2020" s="55">
        <v>1</v>
      </c>
      <c r="V2020" s="55">
        <v>0</v>
      </c>
      <c r="W2020" s="55">
        <v>0</v>
      </c>
      <c r="X2020" s="55">
        <v>0</v>
      </c>
      <c r="Y2020" s="55">
        <v>1</v>
      </c>
      <c r="Z2020" s="55">
        <v>0</v>
      </c>
      <c r="AA2020" s="55">
        <v>0</v>
      </c>
      <c r="AB2020" s="55">
        <v>0</v>
      </c>
      <c r="AC2020" s="55">
        <v>0</v>
      </c>
      <c r="AD2020" s="55">
        <v>14</v>
      </c>
      <c r="AE2020" s="55">
        <v>1</v>
      </c>
      <c r="AF2020" s="55">
        <v>3</v>
      </c>
      <c r="AG2020" s="63">
        <v>0</v>
      </c>
      <c r="AH2020" s="63">
        <v>1</v>
      </c>
      <c r="AI2020" s="63">
        <v>0</v>
      </c>
      <c r="AJ2020" s="63">
        <v>1.5</v>
      </c>
      <c r="AK2020" s="55">
        <v>0</v>
      </c>
      <c r="AL2020" s="55">
        <v>0</v>
      </c>
      <c r="AM2020" s="55">
        <v>0</v>
      </c>
      <c r="AN2020" s="55">
        <v>0.2</v>
      </c>
      <c r="AO2020" s="55">
        <v>300</v>
      </c>
      <c r="AP2020" s="55">
        <v>0</v>
      </c>
      <c r="AQ2020" s="55">
        <v>0</v>
      </c>
      <c r="AR2020" s="294" t="s">
        <v>2616</v>
      </c>
      <c r="AS2020" s="55">
        <v>0</v>
      </c>
      <c r="AT2020" s="54" t="s">
        <v>160</v>
      </c>
      <c r="AU2020" s="55" t="s">
        <v>351</v>
      </c>
      <c r="AV2020" s="60">
        <v>0</v>
      </c>
      <c r="AW2020" s="60">
        <v>77001901</v>
      </c>
      <c r="AX2020" s="54" t="s">
        <v>500</v>
      </c>
      <c r="AY2020" s="55">
        <v>0</v>
      </c>
      <c r="AZ2020" s="61">
        <v>0</v>
      </c>
      <c r="BA2020" s="61">
        <v>0</v>
      </c>
      <c r="BB2020" s="106" t="s">
        <v>2617</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77001902</v>
      </c>
      <c r="BQ2020" s="43">
        <v>0</v>
      </c>
    </row>
    <row r="2021" spans="3:69" ht="19.5" customHeight="1">
      <c r="C2021" s="60">
        <v>77001902</v>
      </c>
      <c r="D2021" s="54" t="s">
        <v>390</v>
      </c>
      <c r="E2021" s="60">
        <v>1</v>
      </c>
      <c r="F2021" s="55">
        <v>0</v>
      </c>
      <c r="G2021" s="60">
        <v>0</v>
      </c>
      <c r="H2021" s="61">
        <v>0</v>
      </c>
      <c r="I2021" s="60">
        <v>1</v>
      </c>
      <c r="J2021" s="60">
        <v>0</v>
      </c>
      <c r="K2021" s="60">
        <v>0</v>
      </c>
      <c r="L2021" s="55">
        <v>0</v>
      </c>
      <c r="M2021" s="55">
        <v>0</v>
      </c>
      <c r="N2021" s="55">
        <v>2</v>
      </c>
      <c r="O2021" s="55">
        <v>3</v>
      </c>
      <c r="P2021" s="55">
        <v>0.2</v>
      </c>
      <c r="Q2021" s="55">
        <v>0</v>
      </c>
      <c r="R2021" s="63">
        <v>0</v>
      </c>
      <c r="S2021" s="55">
        <v>0</v>
      </c>
      <c r="T2021" s="55">
        <v>1</v>
      </c>
      <c r="U2021" s="55">
        <v>1</v>
      </c>
      <c r="V2021" s="55">
        <v>0</v>
      </c>
      <c r="W2021" s="55">
        <v>0</v>
      </c>
      <c r="X2021" s="55">
        <v>0</v>
      </c>
      <c r="Y2021" s="55">
        <v>0</v>
      </c>
      <c r="Z2021" s="55">
        <v>0</v>
      </c>
      <c r="AA2021" s="55">
        <v>0</v>
      </c>
      <c r="AB2021" s="55">
        <v>0</v>
      </c>
      <c r="AC2021" s="55">
        <v>1</v>
      </c>
      <c r="AD2021" s="55">
        <v>0</v>
      </c>
      <c r="AE2021" s="55">
        <v>1</v>
      </c>
      <c r="AF2021" s="55">
        <v>2</v>
      </c>
      <c r="AG2021" s="63">
        <v>0</v>
      </c>
      <c r="AH2021" s="63">
        <v>1</v>
      </c>
      <c r="AI2021" s="63">
        <v>0</v>
      </c>
      <c r="AJ2021" s="63">
        <v>3</v>
      </c>
      <c r="AK2021" s="55">
        <v>0</v>
      </c>
      <c r="AL2021" s="55">
        <v>0</v>
      </c>
      <c r="AM2021" s="55">
        <v>0</v>
      </c>
      <c r="AN2021" s="55">
        <v>0.3</v>
      </c>
      <c r="AO2021" s="55">
        <v>300</v>
      </c>
      <c r="AP2021" s="55">
        <v>0</v>
      </c>
      <c r="AQ2021" s="55">
        <v>0</v>
      </c>
      <c r="AR2021" s="63">
        <v>0</v>
      </c>
      <c r="AS2021" s="71">
        <v>0</v>
      </c>
      <c r="AT2021" s="54" t="s">
        <v>160</v>
      </c>
      <c r="AU2021" s="55">
        <v>0</v>
      </c>
      <c r="AV2021" s="60">
        <v>0</v>
      </c>
      <c r="AW2021" s="60">
        <v>0</v>
      </c>
      <c r="AX2021" s="54" t="s">
        <v>346</v>
      </c>
      <c r="AY2021" s="315" t="s">
        <v>2618</v>
      </c>
      <c r="AZ2021" s="61">
        <v>0</v>
      </c>
      <c r="BA2021" s="61">
        <v>0</v>
      </c>
      <c r="BB2021" s="78" t="s">
        <v>2619</v>
      </c>
      <c r="BC2021" s="55">
        <v>0</v>
      </c>
      <c r="BD2021" s="55">
        <v>0</v>
      </c>
      <c r="BE2021" s="55">
        <v>0</v>
      </c>
      <c r="BF2021" s="55">
        <v>0</v>
      </c>
      <c r="BG2021" s="55">
        <v>0</v>
      </c>
      <c r="BH2021" s="55">
        <v>0</v>
      </c>
      <c r="BI2021" s="84">
        <v>0</v>
      </c>
      <c r="BJ2021" s="63">
        <v>0</v>
      </c>
      <c r="BK2021" s="63">
        <v>0</v>
      </c>
      <c r="BL2021" s="63">
        <v>0</v>
      </c>
      <c r="BM2021" s="63">
        <v>0</v>
      </c>
      <c r="BN2021" s="63">
        <v>0</v>
      </c>
      <c r="BO2021" s="63">
        <v>1</v>
      </c>
      <c r="BP2021" s="63">
        <v>77001904</v>
      </c>
      <c r="BQ2021" s="43">
        <v>0</v>
      </c>
    </row>
    <row r="2022" spans="3:69" ht="19.5" customHeight="1">
      <c r="C2022" s="60">
        <v>77001903</v>
      </c>
      <c r="D2022" s="54" t="s">
        <v>494</v>
      </c>
      <c r="E2022" s="55">
        <v>1</v>
      </c>
      <c r="F2022" s="55">
        <v>0</v>
      </c>
      <c r="G2022" s="55">
        <v>0</v>
      </c>
      <c r="H2022" s="61">
        <v>0</v>
      </c>
      <c r="I2022" s="60">
        <v>1</v>
      </c>
      <c r="J2022" s="60">
        <v>0</v>
      </c>
      <c r="K2022" s="60">
        <v>0</v>
      </c>
      <c r="L2022" s="55">
        <v>0</v>
      </c>
      <c r="M2022" s="55">
        <v>0</v>
      </c>
      <c r="N2022" s="55">
        <v>2</v>
      </c>
      <c r="O2022" s="55">
        <v>1</v>
      </c>
      <c r="P2022" s="55">
        <v>1</v>
      </c>
      <c r="Q2022" s="55">
        <v>1</v>
      </c>
      <c r="R2022" s="63">
        <v>1</v>
      </c>
      <c r="S2022" s="55">
        <v>0</v>
      </c>
      <c r="T2022" s="55">
        <v>1</v>
      </c>
      <c r="U2022" s="55">
        <v>1</v>
      </c>
      <c r="V2022" s="55">
        <v>0</v>
      </c>
      <c r="W2022" s="55">
        <v>0.8</v>
      </c>
      <c r="X2022" s="55">
        <v>0</v>
      </c>
      <c r="Y2022" s="55">
        <v>0</v>
      </c>
      <c r="Z2022" s="55">
        <v>0</v>
      </c>
      <c r="AA2022" s="55">
        <v>0</v>
      </c>
      <c r="AB2022" s="55">
        <v>0</v>
      </c>
      <c r="AC2022" s="55">
        <v>1</v>
      </c>
      <c r="AD2022" s="55">
        <v>10</v>
      </c>
      <c r="AE2022" s="55">
        <v>2</v>
      </c>
      <c r="AF2022" s="55" t="s">
        <v>659</v>
      </c>
      <c r="AG2022" s="63">
        <v>0</v>
      </c>
      <c r="AH2022" s="63">
        <v>2</v>
      </c>
      <c r="AI2022" s="63">
        <v>0</v>
      </c>
      <c r="AJ2022" s="63">
        <v>1.5</v>
      </c>
      <c r="AK2022" s="55">
        <v>0</v>
      </c>
      <c r="AL2022" s="55">
        <v>0.5</v>
      </c>
      <c r="AM2022" s="55">
        <v>0</v>
      </c>
      <c r="AN2022" s="55">
        <v>0.5</v>
      </c>
      <c r="AO2022" s="55">
        <v>500</v>
      </c>
      <c r="AP2022" s="55">
        <v>0</v>
      </c>
      <c r="AQ2022" s="55">
        <v>15</v>
      </c>
      <c r="AR2022" s="63">
        <v>0</v>
      </c>
      <c r="AS2022" s="286" t="s">
        <v>2620</v>
      </c>
      <c r="AT2022" s="54" t="s">
        <v>161</v>
      </c>
      <c r="AU2022" s="55" t="s">
        <v>171</v>
      </c>
      <c r="AV2022" s="60">
        <v>0</v>
      </c>
      <c r="AW2022" s="60">
        <v>0</v>
      </c>
      <c r="AX2022" s="267" t="s">
        <v>172</v>
      </c>
      <c r="AY2022" s="55">
        <v>0</v>
      </c>
      <c r="AZ2022" s="61">
        <v>0</v>
      </c>
      <c r="BA2022" s="61">
        <v>0</v>
      </c>
      <c r="BB2022" s="78" t="s">
        <v>2621</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20.100000000000001" customHeight="1">
      <c r="C2023" s="60">
        <v>77001904</v>
      </c>
      <c r="D2023" s="54" t="s">
        <v>2526</v>
      </c>
      <c r="E2023" s="55">
        <v>1</v>
      </c>
      <c r="F2023" s="55">
        <v>0</v>
      </c>
      <c r="G2023" s="55">
        <v>0</v>
      </c>
      <c r="H2023" s="61">
        <v>0</v>
      </c>
      <c r="I2023" s="60">
        <v>1</v>
      </c>
      <c r="J2023" s="60">
        <v>0</v>
      </c>
      <c r="K2023" s="60">
        <v>0</v>
      </c>
      <c r="L2023" s="55">
        <v>0</v>
      </c>
      <c r="M2023" s="55">
        <v>0</v>
      </c>
      <c r="N2023" s="55">
        <v>2</v>
      </c>
      <c r="O2023" s="55">
        <v>3</v>
      </c>
      <c r="P2023" s="55">
        <v>0.2</v>
      </c>
      <c r="Q2023" s="55">
        <v>0</v>
      </c>
      <c r="R2023" s="63">
        <v>0</v>
      </c>
      <c r="S2023" s="55">
        <v>0</v>
      </c>
      <c r="T2023" s="55">
        <v>1</v>
      </c>
      <c r="U2023" s="55">
        <v>1</v>
      </c>
      <c r="V2023" s="55">
        <v>0</v>
      </c>
      <c r="W2023" s="55">
        <v>2</v>
      </c>
      <c r="X2023" s="55">
        <v>0</v>
      </c>
      <c r="Y2023" s="55">
        <v>1</v>
      </c>
      <c r="Z2023" s="55">
        <v>0</v>
      </c>
      <c r="AA2023" s="55">
        <v>0</v>
      </c>
      <c r="AB2023" s="55">
        <v>0</v>
      </c>
      <c r="AC2023" s="55">
        <v>1</v>
      </c>
      <c r="AD2023" s="55">
        <v>0</v>
      </c>
      <c r="AE2023" s="55">
        <v>1</v>
      </c>
      <c r="AF2023" s="55">
        <v>5</v>
      </c>
      <c r="AG2023" s="63">
        <v>0</v>
      </c>
      <c r="AH2023" s="63">
        <v>1</v>
      </c>
      <c r="AI2023" s="63">
        <v>0</v>
      </c>
      <c r="AJ2023" s="63">
        <v>3</v>
      </c>
      <c r="AK2023" s="55">
        <v>0</v>
      </c>
      <c r="AL2023" s="55">
        <v>2.1</v>
      </c>
      <c r="AM2023" s="55">
        <v>0</v>
      </c>
      <c r="AN2023" s="55">
        <v>0.9</v>
      </c>
      <c r="AO2023" s="55">
        <v>3000</v>
      </c>
      <c r="AP2023" s="55">
        <v>1</v>
      </c>
      <c r="AQ2023" s="55">
        <v>0</v>
      </c>
      <c r="AR2023" s="63">
        <v>0</v>
      </c>
      <c r="AS2023" s="286" t="s">
        <v>2622</v>
      </c>
      <c r="AT2023" s="54" t="s">
        <v>216</v>
      </c>
      <c r="AU2023" s="55" t="s">
        <v>171</v>
      </c>
      <c r="AV2023" s="60">
        <v>0</v>
      </c>
      <c r="AW2023" s="60">
        <v>77001902</v>
      </c>
      <c r="AX2023" s="59" t="s">
        <v>162</v>
      </c>
      <c r="AY2023" s="55">
        <v>0</v>
      </c>
      <c r="AZ2023" s="61">
        <v>0</v>
      </c>
      <c r="BA2023" s="61">
        <v>0</v>
      </c>
      <c r="BB2023" s="78" t="s">
        <v>2623</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19.5" customHeight="1">
      <c r="C2024" s="60">
        <v>77001905</v>
      </c>
      <c r="D2024" s="54" t="s">
        <v>2624</v>
      </c>
      <c r="E2024" s="60">
        <v>1</v>
      </c>
      <c r="F2024" s="55">
        <v>0</v>
      </c>
      <c r="G2024" s="60">
        <v>0</v>
      </c>
      <c r="H2024" s="61">
        <v>0</v>
      </c>
      <c r="I2024" s="60">
        <v>1</v>
      </c>
      <c r="J2024" s="60">
        <v>0</v>
      </c>
      <c r="K2024" s="60">
        <v>0</v>
      </c>
      <c r="L2024" s="55">
        <v>0</v>
      </c>
      <c r="M2024" s="55">
        <v>0</v>
      </c>
      <c r="N2024" s="84">
        <v>2</v>
      </c>
      <c r="O2024" s="55">
        <v>2</v>
      </c>
      <c r="P2024" s="55">
        <v>0.6</v>
      </c>
      <c r="Q2024" s="55">
        <v>0</v>
      </c>
      <c r="R2024" s="63">
        <v>0</v>
      </c>
      <c r="S2024" s="55">
        <v>0</v>
      </c>
      <c r="T2024" s="55">
        <v>1</v>
      </c>
      <c r="U2024" s="55">
        <v>1</v>
      </c>
      <c r="V2024" s="55">
        <v>0</v>
      </c>
      <c r="W2024" s="55">
        <v>0</v>
      </c>
      <c r="X2024" s="55">
        <v>0</v>
      </c>
      <c r="Y2024" s="55">
        <v>0</v>
      </c>
      <c r="Z2024" s="55">
        <v>0</v>
      </c>
      <c r="AA2024" s="55">
        <v>0</v>
      </c>
      <c r="AB2024" s="84">
        <v>0</v>
      </c>
      <c r="AC2024" s="55">
        <v>1</v>
      </c>
      <c r="AD2024" s="55">
        <v>60</v>
      </c>
      <c r="AE2024" s="55">
        <v>1</v>
      </c>
      <c r="AF2024" s="55">
        <v>2</v>
      </c>
      <c r="AG2024" s="63">
        <v>1</v>
      </c>
      <c r="AH2024" s="63">
        <v>1</v>
      </c>
      <c r="AI2024" s="63">
        <v>0</v>
      </c>
      <c r="AJ2024" s="63">
        <v>0</v>
      </c>
      <c r="AK2024" s="55">
        <v>0</v>
      </c>
      <c r="AL2024" s="55">
        <v>0</v>
      </c>
      <c r="AM2024" s="55">
        <v>0</v>
      </c>
      <c r="AN2024" s="55">
        <v>0</v>
      </c>
      <c r="AO2024" s="55">
        <v>1000</v>
      </c>
      <c r="AP2024" s="55">
        <v>0</v>
      </c>
      <c r="AQ2024" s="55">
        <v>0</v>
      </c>
      <c r="AR2024" s="63">
        <v>0</v>
      </c>
      <c r="AS2024" s="286" t="s">
        <v>2625</v>
      </c>
      <c r="AT2024" s="59" t="s">
        <v>216</v>
      </c>
      <c r="AU2024" s="55" t="s">
        <v>358</v>
      </c>
      <c r="AV2024" s="60">
        <v>0</v>
      </c>
      <c r="AW2024" s="60">
        <v>0</v>
      </c>
      <c r="AX2024" s="54" t="s">
        <v>346</v>
      </c>
      <c r="AY2024" s="55" t="s">
        <v>2626</v>
      </c>
      <c r="AZ2024" s="61">
        <v>0</v>
      </c>
      <c r="BA2024" s="61">
        <v>0</v>
      </c>
      <c r="BB2024" s="78" t="s">
        <v>2627</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20.100000000000001" customHeight="1">
      <c r="C2025" s="60">
        <v>77001906</v>
      </c>
      <c r="D2025" s="54" t="s">
        <v>2628</v>
      </c>
      <c r="E2025" s="55">
        <v>1</v>
      </c>
      <c r="F2025" s="55">
        <v>0</v>
      </c>
      <c r="G2025" s="55">
        <v>0</v>
      </c>
      <c r="H2025" s="61">
        <v>0</v>
      </c>
      <c r="I2025" s="60">
        <v>1</v>
      </c>
      <c r="J2025" s="60">
        <v>0</v>
      </c>
      <c r="K2025" s="60">
        <v>0</v>
      </c>
      <c r="L2025" s="55">
        <v>0</v>
      </c>
      <c r="M2025" s="55">
        <v>0</v>
      </c>
      <c r="N2025" s="55">
        <v>2</v>
      </c>
      <c r="O2025" s="55">
        <v>1</v>
      </c>
      <c r="P2025" s="55">
        <v>0.2</v>
      </c>
      <c r="Q2025" s="55">
        <v>0</v>
      </c>
      <c r="R2025" s="63">
        <v>0</v>
      </c>
      <c r="S2025" s="55">
        <v>0</v>
      </c>
      <c r="T2025" s="55">
        <v>1</v>
      </c>
      <c r="U2025" s="55">
        <v>1</v>
      </c>
      <c r="V2025" s="55">
        <v>0</v>
      </c>
      <c r="W2025" s="55">
        <v>0</v>
      </c>
      <c r="X2025" s="55">
        <v>0</v>
      </c>
      <c r="Y2025" s="55">
        <v>1</v>
      </c>
      <c r="Z2025" s="55">
        <v>0</v>
      </c>
      <c r="AA2025" s="55">
        <v>0</v>
      </c>
      <c r="AB2025" s="55">
        <v>0</v>
      </c>
      <c r="AC2025" s="55">
        <v>1</v>
      </c>
      <c r="AD2025" s="55">
        <v>24</v>
      </c>
      <c r="AE2025" s="55">
        <v>1</v>
      </c>
      <c r="AF2025" s="55">
        <v>3</v>
      </c>
      <c r="AG2025" s="63">
        <v>0</v>
      </c>
      <c r="AH2025" s="63">
        <v>1</v>
      </c>
      <c r="AI2025" s="63">
        <v>0</v>
      </c>
      <c r="AJ2025" s="63">
        <v>3</v>
      </c>
      <c r="AK2025" s="55">
        <v>0</v>
      </c>
      <c r="AL2025" s="55">
        <v>0</v>
      </c>
      <c r="AM2025" s="55">
        <v>0</v>
      </c>
      <c r="AN2025" s="55">
        <v>0</v>
      </c>
      <c r="AO2025" s="55">
        <v>0</v>
      </c>
      <c r="AP2025" s="55">
        <v>0</v>
      </c>
      <c r="AQ2025" s="55">
        <v>0</v>
      </c>
      <c r="AR2025" s="285" t="s">
        <v>2629</v>
      </c>
      <c r="AS2025" s="71">
        <v>0</v>
      </c>
      <c r="AT2025" s="54" t="s">
        <v>160</v>
      </c>
      <c r="AU2025" s="55" t="s">
        <v>171</v>
      </c>
      <c r="AV2025" s="60">
        <v>0</v>
      </c>
      <c r="AW2025" s="60">
        <v>77001901</v>
      </c>
      <c r="AX2025" s="59" t="s">
        <v>162</v>
      </c>
      <c r="AY2025" s="55">
        <v>0</v>
      </c>
      <c r="AZ2025" s="61">
        <v>0</v>
      </c>
      <c r="BA2025" s="61">
        <v>0</v>
      </c>
      <c r="BB2025" s="78" t="s">
        <v>2630</v>
      </c>
      <c r="BC2025" s="55">
        <v>0</v>
      </c>
      <c r="BD2025" s="55">
        <v>0</v>
      </c>
      <c r="BE2025" s="55">
        <v>0</v>
      </c>
      <c r="BF2025" s="55">
        <v>0</v>
      </c>
      <c r="BG2025" s="55">
        <v>0</v>
      </c>
      <c r="BH2025" s="55">
        <v>0</v>
      </c>
      <c r="BI2025" s="84">
        <v>0</v>
      </c>
      <c r="BJ2025" s="63">
        <v>0</v>
      </c>
      <c r="BK2025" s="63">
        <v>0</v>
      </c>
      <c r="BL2025" s="63">
        <v>0</v>
      </c>
      <c r="BM2025" s="63">
        <v>0</v>
      </c>
      <c r="BN2025" s="63">
        <v>0</v>
      </c>
      <c r="BO2025" s="63">
        <v>0</v>
      </c>
      <c r="BP2025" s="63">
        <v>0</v>
      </c>
      <c r="BQ2025" s="43">
        <v>0</v>
      </c>
    </row>
    <row r="2026" spans="3:69" ht="19.5" customHeight="1">
      <c r="C2026" s="60">
        <v>77001907</v>
      </c>
      <c r="D2026" s="54" t="s">
        <v>2896</v>
      </c>
      <c r="E2026" s="55">
        <v>1</v>
      </c>
      <c r="F2026" s="55">
        <v>0</v>
      </c>
      <c r="G2026" s="55">
        <v>0</v>
      </c>
      <c r="H2026" s="61">
        <v>0</v>
      </c>
      <c r="I2026" s="60">
        <v>1</v>
      </c>
      <c r="J2026" s="60">
        <v>0</v>
      </c>
      <c r="K2026" s="60">
        <v>0</v>
      </c>
      <c r="L2026" s="55">
        <v>0</v>
      </c>
      <c r="M2026" s="55">
        <v>0</v>
      </c>
      <c r="N2026" s="55">
        <v>2</v>
      </c>
      <c r="O2026" s="55">
        <v>16</v>
      </c>
      <c r="P2026" s="55">
        <v>6</v>
      </c>
      <c r="Q2026" s="55">
        <v>0</v>
      </c>
      <c r="R2026" s="63">
        <v>0</v>
      </c>
      <c r="S2026" s="55">
        <v>0</v>
      </c>
      <c r="T2026" s="55">
        <v>1</v>
      </c>
      <c r="U2026" s="55">
        <v>1</v>
      </c>
      <c r="V2026" s="55">
        <v>0</v>
      </c>
      <c r="W2026" s="55">
        <v>0</v>
      </c>
      <c r="X2026" s="55">
        <v>0</v>
      </c>
      <c r="Y2026" s="55">
        <v>0</v>
      </c>
      <c r="Z2026" s="55">
        <v>0</v>
      </c>
      <c r="AA2026" s="55">
        <v>0</v>
      </c>
      <c r="AB2026" s="55">
        <v>0</v>
      </c>
      <c r="AC2026" s="55">
        <v>1</v>
      </c>
      <c r="AD2026" s="55">
        <v>0</v>
      </c>
      <c r="AE2026" s="55">
        <v>2</v>
      </c>
      <c r="AF2026" s="55" t="s">
        <v>659</v>
      </c>
      <c r="AG2026" s="63">
        <v>0</v>
      </c>
      <c r="AH2026" s="63">
        <v>2</v>
      </c>
      <c r="AI2026" s="63">
        <v>0</v>
      </c>
      <c r="AJ2026" s="63">
        <v>1.5</v>
      </c>
      <c r="AK2026" s="55">
        <v>0</v>
      </c>
      <c r="AL2026" s="55">
        <v>0</v>
      </c>
      <c r="AM2026" s="55">
        <v>0</v>
      </c>
      <c r="AN2026" s="55">
        <v>0.3</v>
      </c>
      <c r="AO2026" s="55">
        <v>300</v>
      </c>
      <c r="AP2026" s="55">
        <v>0</v>
      </c>
      <c r="AQ2026" s="55">
        <v>15</v>
      </c>
      <c r="AR2026" s="63">
        <v>97009010</v>
      </c>
      <c r="AS2026" s="71">
        <v>0</v>
      </c>
      <c r="AT2026" s="54" t="s">
        <v>161</v>
      </c>
      <c r="AU2026" s="55" t="s">
        <v>171</v>
      </c>
      <c r="AV2026" s="60">
        <v>0</v>
      </c>
      <c r="AW2026" s="60">
        <v>0</v>
      </c>
      <c r="AX2026" s="267" t="s">
        <v>172</v>
      </c>
      <c r="AY2026" s="55">
        <v>1</v>
      </c>
      <c r="AZ2026" s="61">
        <v>0</v>
      </c>
      <c r="BA2026" s="61">
        <v>0</v>
      </c>
      <c r="BB2026" s="78" t="s">
        <v>2631</v>
      </c>
      <c r="BC2026" s="55">
        <v>0</v>
      </c>
      <c r="BD2026" s="55">
        <v>0</v>
      </c>
      <c r="BE2026" s="55">
        <v>0</v>
      </c>
      <c r="BF2026" s="55">
        <v>0</v>
      </c>
      <c r="BG2026" s="55">
        <v>0</v>
      </c>
      <c r="BH2026" s="55">
        <v>0</v>
      </c>
      <c r="BI2026" s="84">
        <v>0</v>
      </c>
      <c r="BJ2026" s="63">
        <v>0</v>
      </c>
      <c r="BK2026" s="63">
        <v>0</v>
      </c>
      <c r="BL2026" s="63">
        <v>0</v>
      </c>
      <c r="BM2026" s="63">
        <v>0</v>
      </c>
      <c r="BN2026" s="63">
        <v>0</v>
      </c>
      <c r="BO2026" s="63">
        <v>1</v>
      </c>
      <c r="BP2026" s="63">
        <v>77001908</v>
      </c>
      <c r="BQ2026" s="43">
        <v>0</v>
      </c>
    </row>
    <row r="2027" spans="3:69" ht="20.100000000000001" customHeight="1">
      <c r="C2027" s="60">
        <v>77001908</v>
      </c>
      <c r="D2027" s="54" t="s">
        <v>2632</v>
      </c>
      <c r="E2027" s="55">
        <v>1</v>
      </c>
      <c r="F2027" s="55">
        <v>0</v>
      </c>
      <c r="G2027" s="55">
        <v>0</v>
      </c>
      <c r="H2027" s="61">
        <v>0</v>
      </c>
      <c r="I2027" s="60">
        <v>1</v>
      </c>
      <c r="J2027" s="60">
        <v>0</v>
      </c>
      <c r="K2027" s="60">
        <v>0</v>
      </c>
      <c r="L2027" s="55">
        <v>0</v>
      </c>
      <c r="M2027" s="55">
        <v>0</v>
      </c>
      <c r="N2027" s="55">
        <v>2</v>
      </c>
      <c r="O2027" s="55">
        <v>1</v>
      </c>
      <c r="P2027" s="55">
        <v>0.2</v>
      </c>
      <c r="Q2027" s="55">
        <v>0</v>
      </c>
      <c r="R2027" s="63">
        <v>0</v>
      </c>
      <c r="S2027" s="55">
        <v>0</v>
      </c>
      <c r="T2027" s="55">
        <v>1</v>
      </c>
      <c r="U2027" s="55">
        <v>1</v>
      </c>
      <c r="V2027" s="55">
        <v>0</v>
      </c>
      <c r="W2027" s="55">
        <v>0.5</v>
      </c>
      <c r="X2027" s="55">
        <v>0</v>
      </c>
      <c r="Y2027" s="55">
        <v>1</v>
      </c>
      <c r="Z2027" s="55">
        <v>0</v>
      </c>
      <c r="AA2027" s="55">
        <v>0</v>
      </c>
      <c r="AB2027" s="55">
        <v>0</v>
      </c>
      <c r="AC2027" s="55">
        <v>1</v>
      </c>
      <c r="AD2027" s="55">
        <v>0</v>
      </c>
      <c r="AE2027" s="55">
        <v>1</v>
      </c>
      <c r="AF2027" s="55">
        <v>3</v>
      </c>
      <c r="AG2027" s="63">
        <v>0</v>
      </c>
      <c r="AH2027" s="63">
        <v>1</v>
      </c>
      <c r="AI2027" s="63">
        <v>0</v>
      </c>
      <c r="AJ2027" s="63">
        <v>3</v>
      </c>
      <c r="AK2027" s="55">
        <v>0</v>
      </c>
      <c r="AL2027" s="55">
        <v>0</v>
      </c>
      <c r="AM2027" s="55">
        <v>0</v>
      </c>
      <c r="AN2027" s="55">
        <v>0.5</v>
      </c>
      <c r="AO2027" s="55">
        <v>3000</v>
      </c>
      <c r="AP2027" s="55">
        <v>0.5</v>
      </c>
      <c r="AQ2027" s="55">
        <v>0</v>
      </c>
      <c r="AR2027" s="63">
        <v>0</v>
      </c>
      <c r="AS2027" s="286" t="s">
        <v>2620</v>
      </c>
      <c r="AT2027" s="54" t="s">
        <v>160</v>
      </c>
      <c r="AU2027" s="55" t="s">
        <v>171</v>
      </c>
      <c r="AV2027" s="60">
        <v>0</v>
      </c>
      <c r="AW2027" s="60">
        <v>77001907</v>
      </c>
      <c r="AX2027" s="59" t="s">
        <v>162</v>
      </c>
      <c r="AY2027" s="55">
        <v>0</v>
      </c>
      <c r="AZ2027" s="61">
        <v>0</v>
      </c>
      <c r="BA2027" s="61">
        <v>0</v>
      </c>
      <c r="BB2027" s="78" t="s">
        <v>2526</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77001909</v>
      </c>
      <c r="D2028" s="54" t="s">
        <v>2633</v>
      </c>
      <c r="E2028" s="60">
        <v>1</v>
      </c>
      <c r="F2028" s="60">
        <v>0</v>
      </c>
      <c r="G2028" s="60">
        <v>0</v>
      </c>
      <c r="H2028" s="61">
        <v>0</v>
      </c>
      <c r="I2028" s="60">
        <v>1</v>
      </c>
      <c r="J2028" s="60">
        <v>0</v>
      </c>
      <c r="K2028" s="60">
        <v>0</v>
      </c>
      <c r="L2028" s="55">
        <v>0</v>
      </c>
      <c r="M2028" s="55">
        <v>0</v>
      </c>
      <c r="N2028" s="55">
        <v>2</v>
      </c>
      <c r="O2028" s="55">
        <v>16</v>
      </c>
      <c r="P2028" s="55">
        <v>5</v>
      </c>
      <c r="Q2028" s="55">
        <v>0</v>
      </c>
      <c r="R2028" s="63">
        <v>0</v>
      </c>
      <c r="S2028" s="55">
        <v>0</v>
      </c>
      <c r="T2028" s="55">
        <v>1</v>
      </c>
      <c r="U2028" s="55">
        <v>2</v>
      </c>
      <c r="V2028" s="55">
        <v>0</v>
      </c>
      <c r="W2028" s="55">
        <v>1</v>
      </c>
      <c r="X2028" s="55">
        <v>0</v>
      </c>
      <c r="Y2028" s="55">
        <v>1</v>
      </c>
      <c r="Z2028" s="55">
        <v>0</v>
      </c>
      <c r="AA2028" s="55">
        <v>0</v>
      </c>
      <c r="AB2028" s="55">
        <v>0</v>
      </c>
      <c r="AC2028" s="55">
        <v>1</v>
      </c>
      <c r="AD2028" s="55">
        <v>0</v>
      </c>
      <c r="AE2028" s="55">
        <v>2</v>
      </c>
      <c r="AF2028" s="55" t="s">
        <v>2634</v>
      </c>
      <c r="AG2028" s="63">
        <v>0</v>
      </c>
      <c r="AH2028" s="63">
        <v>2</v>
      </c>
      <c r="AI2028" s="63">
        <v>0</v>
      </c>
      <c r="AJ2028" s="63">
        <v>4</v>
      </c>
      <c r="AK2028" s="55">
        <v>0</v>
      </c>
      <c r="AL2028" s="55">
        <v>1</v>
      </c>
      <c r="AM2028" s="55">
        <v>0</v>
      </c>
      <c r="AN2028" s="55">
        <v>1</v>
      </c>
      <c r="AO2028" s="55">
        <v>9000</v>
      </c>
      <c r="AP2028" s="55">
        <v>0</v>
      </c>
      <c r="AQ2028" s="55">
        <v>10</v>
      </c>
      <c r="AR2028" s="70">
        <v>0</v>
      </c>
      <c r="AS2028" s="286" t="s">
        <v>2620</v>
      </c>
      <c r="AT2028" s="54" t="s">
        <v>199</v>
      </c>
      <c r="AU2028" s="55" t="s">
        <v>351</v>
      </c>
      <c r="AV2028" s="60">
        <v>10000007</v>
      </c>
      <c r="AW2028" s="60">
        <v>77001908</v>
      </c>
      <c r="AX2028" s="54" t="s">
        <v>382</v>
      </c>
      <c r="AY2028" s="55" t="s">
        <v>2635</v>
      </c>
      <c r="AZ2028" s="61">
        <v>0</v>
      </c>
      <c r="BA2028" s="61">
        <v>1</v>
      </c>
      <c r="BB2028" s="78" t="s">
        <v>2636</v>
      </c>
      <c r="BC2028" s="55">
        <v>0</v>
      </c>
      <c r="BD2028" s="55">
        <v>0</v>
      </c>
      <c r="BE2028" s="55">
        <v>0</v>
      </c>
      <c r="BF2028" s="55">
        <v>0</v>
      </c>
      <c r="BG2028" s="55">
        <v>0</v>
      </c>
      <c r="BH2028" s="55">
        <v>0</v>
      </c>
      <c r="BI2028" s="84">
        <v>0</v>
      </c>
      <c r="BJ2028" s="63">
        <v>0</v>
      </c>
      <c r="BK2028" s="63">
        <v>0</v>
      </c>
      <c r="BL2028" s="63">
        <v>0</v>
      </c>
      <c r="BM2028" s="63">
        <v>0</v>
      </c>
      <c r="BN2028" s="63">
        <v>0</v>
      </c>
      <c r="BO2028" s="63">
        <v>0</v>
      </c>
      <c r="BP2028" s="63">
        <v>0</v>
      </c>
      <c r="BQ2028" s="43">
        <v>0</v>
      </c>
    </row>
    <row r="2029" spans="3:69" ht="19.5" customHeight="1">
      <c r="C2029" s="60">
        <v>77001910</v>
      </c>
      <c r="D2029" s="54" t="s">
        <v>2637</v>
      </c>
      <c r="E2029" s="55">
        <v>1</v>
      </c>
      <c r="F2029" s="55">
        <v>0</v>
      </c>
      <c r="G2029" s="55">
        <v>0</v>
      </c>
      <c r="H2029" s="61">
        <v>0</v>
      </c>
      <c r="I2029" s="60">
        <v>1</v>
      </c>
      <c r="J2029" s="60">
        <v>0</v>
      </c>
      <c r="K2029" s="60">
        <v>0</v>
      </c>
      <c r="L2029" s="55">
        <v>0</v>
      </c>
      <c r="M2029" s="55">
        <v>0</v>
      </c>
      <c r="N2029" s="55">
        <v>2</v>
      </c>
      <c r="O2029" s="55">
        <v>2</v>
      </c>
      <c r="P2029" s="55">
        <v>0.8</v>
      </c>
      <c r="Q2029" s="55">
        <v>0</v>
      </c>
      <c r="R2029" s="63">
        <v>3</v>
      </c>
      <c r="S2029" s="55">
        <v>0</v>
      </c>
      <c r="T2029" s="55">
        <v>1</v>
      </c>
      <c r="U2029" s="55">
        <v>1</v>
      </c>
      <c r="V2029" s="55">
        <v>0</v>
      </c>
      <c r="W2029" s="55">
        <v>0</v>
      </c>
      <c r="X2029" s="55">
        <v>0</v>
      </c>
      <c r="Y2029" s="55">
        <v>0</v>
      </c>
      <c r="Z2029" s="55">
        <v>0</v>
      </c>
      <c r="AA2029" s="55">
        <v>0</v>
      </c>
      <c r="AB2029" s="55">
        <v>0</v>
      </c>
      <c r="AC2029" s="55">
        <v>1</v>
      </c>
      <c r="AD2029" s="55">
        <v>12</v>
      </c>
      <c r="AE2029" s="55">
        <v>2</v>
      </c>
      <c r="AF2029" s="55" t="s">
        <v>169</v>
      </c>
      <c r="AG2029" s="63">
        <v>0</v>
      </c>
      <c r="AH2029" s="63">
        <v>2</v>
      </c>
      <c r="AI2029" s="63">
        <v>0</v>
      </c>
      <c r="AJ2029" s="63">
        <v>1.5</v>
      </c>
      <c r="AK2029" s="55">
        <v>0</v>
      </c>
      <c r="AL2029" s="55">
        <v>0</v>
      </c>
      <c r="AM2029" s="55">
        <v>0</v>
      </c>
      <c r="AN2029" s="55">
        <v>0.3</v>
      </c>
      <c r="AO2029" s="55">
        <v>300</v>
      </c>
      <c r="AP2029" s="55">
        <v>0</v>
      </c>
      <c r="AQ2029" s="55">
        <v>20</v>
      </c>
      <c r="AR2029" s="63">
        <v>0</v>
      </c>
      <c r="AS2029" s="286" t="s">
        <v>2620</v>
      </c>
      <c r="AT2029" s="54" t="s">
        <v>161</v>
      </c>
      <c r="AU2029" s="55" t="s">
        <v>171</v>
      </c>
      <c r="AV2029" s="60">
        <v>0</v>
      </c>
      <c r="AW2029" s="60">
        <v>0</v>
      </c>
      <c r="AX2029" s="267" t="s">
        <v>172</v>
      </c>
      <c r="AY2029" s="55">
        <v>0</v>
      </c>
      <c r="AZ2029" s="61">
        <v>0</v>
      </c>
      <c r="BA2029" s="61">
        <v>0</v>
      </c>
      <c r="BB2029" s="78" t="s">
        <v>2638</v>
      </c>
      <c r="BC2029" s="55">
        <v>0</v>
      </c>
      <c r="BD2029" s="55">
        <v>0</v>
      </c>
      <c r="BE2029" s="55">
        <v>0</v>
      </c>
      <c r="BF2029" s="55">
        <v>0</v>
      </c>
      <c r="BG2029" s="55">
        <v>0</v>
      </c>
      <c r="BH2029" s="55">
        <v>0</v>
      </c>
      <c r="BI2029" s="84">
        <v>0</v>
      </c>
      <c r="BJ2029" s="63">
        <v>0</v>
      </c>
      <c r="BK2029" s="63">
        <v>0</v>
      </c>
      <c r="BL2029" s="63">
        <v>0</v>
      </c>
      <c r="BM2029" s="63">
        <v>0</v>
      </c>
      <c r="BN2029" s="63">
        <v>0</v>
      </c>
      <c r="BO2029" s="63">
        <v>0</v>
      </c>
      <c r="BP2029" s="63">
        <v>77001911</v>
      </c>
      <c r="BQ2029" s="43">
        <v>0</v>
      </c>
    </row>
    <row r="2030" spans="3:69" ht="20.100000000000001" customHeight="1">
      <c r="C2030" s="60">
        <v>77001911</v>
      </c>
      <c r="D2030" s="54" t="s">
        <v>2526</v>
      </c>
      <c r="E2030" s="55">
        <v>1</v>
      </c>
      <c r="F2030" s="55">
        <v>0</v>
      </c>
      <c r="G2030" s="55">
        <v>0</v>
      </c>
      <c r="H2030" s="61">
        <v>0</v>
      </c>
      <c r="I2030" s="60">
        <v>1</v>
      </c>
      <c r="J2030" s="60">
        <v>0</v>
      </c>
      <c r="K2030" s="60">
        <v>0</v>
      </c>
      <c r="L2030" s="55">
        <v>0</v>
      </c>
      <c r="M2030" s="55">
        <v>0</v>
      </c>
      <c r="N2030" s="55">
        <v>2</v>
      </c>
      <c r="O2030" s="55">
        <v>3</v>
      </c>
      <c r="P2030" s="55">
        <v>0.2</v>
      </c>
      <c r="Q2030" s="55">
        <v>0</v>
      </c>
      <c r="R2030" s="63">
        <v>0</v>
      </c>
      <c r="S2030" s="55">
        <v>0</v>
      </c>
      <c r="T2030" s="55">
        <v>1</v>
      </c>
      <c r="U2030" s="55">
        <v>1</v>
      </c>
      <c r="V2030" s="55">
        <v>0</v>
      </c>
      <c r="W2030" s="55">
        <v>1.5</v>
      </c>
      <c r="X2030" s="55">
        <v>0</v>
      </c>
      <c r="Y2030" s="55">
        <v>1</v>
      </c>
      <c r="Z2030" s="55">
        <v>0</v>
      </c>
      <c r="AA2030" s="55">
        <v>0</v>
      </c>
      <c r="AB2030" s="55">
        <v>0</v>
      </c>
      <c r="AC2030" s="55">
        <v>1</v>
      </c>
      <c r="AD2030" s="55">
        <v>0</v>
      </c>
      <c r="AE2030" s="55">
        <v>1</v>
      </c>
      <c r="AF2030" s="55">
        <v>6</v>
      </c>
      <c r="AG2030" s="63">
        <v>0</v>
      </c>
      <c r="AH2030" s="63">
        <v>1</v>
      </c>
      <c r="AI2030" s="63">
        <v>0</v>
      </c>
      <c r="AJ2030" s="63">
        <v>3</v>
      </c>
      <c r="AK2030" s="55">
        <v>0</v>
      </c>
      <c r="AL2030" s="55">
        <v>0</v>
      </c>
      <c r="AM2030" s="55">
        <v>0</v>
      </c>
      <c r="AN2030" s="55">
        <v>1</v>
      </c>
      <c r="AO2030" s="55">
        <v>3000</v>
      </c>
      <c r="AP2030" s="55">
        <v>1</v>
      </c>
      <c r="AQ2030" s="55">
        <v>0</v>
      </c>
      <c r="AR2030" s="63">
        <v>0</v>
      </c>
      <c r="AS2030" s="286" t="s">
        <v>2639</v>
      </c>
      <c r="AT2030" s="54" t="s">
        <v>160</v>
      </c>
      <c r="AU2030" s="55" t="s">
        <v>171</v>
      </c>
      <c r="AV2030" s="60">
        <v>0</v>
      </c>
      <c r="AW2030" s="60">
        <v>77001903</v>
      </c>
      <c r="AX2030" s="59" t="s">
        <v>162</v>
      </c>
      <c r="AY2030" s="55">
        <v>0</v>
      </c>
      <c r="AZ2030" s="61">
        <v>0</v>
      </c>
      <c r="BA2030" s="61">
        <v>0</v>
      </c>
      <c r="BB2030" s="78" t="s">
        <v>2526</v>
      </c>
      <c r="BC2030" s="55">
        <v>0</v>
      </c>
      <c r="BD2030" s="55">
        <v>0</v>
      </c>
      <c r="BE2030" s="55">
        <v>0</v>
      </c>
      <c r="BF2030" s="55">
        <v>0</v>
      </c>
      <c r="BG2030" s="55">
        <v>0</v>
      </c>
      <c r="BH2030" s="55">
        <v>0</v>
      </c>
      <c r="BI2030" s="84">
        <v>0</v>
      </c>
      <c r="BJ2030" s="63">
        <v>0</v>
      </c>
      <c r="BK2030" s="63">
        <v>0</v>
      </c>
      <c r="BL2030" s="63">
        <v>0</v>
      </c>
      <c r="BM2030" s="63">
        <v>0</v>
      </c>
      <c r="BN2030" s="63">
        <v>0</v>
      </c>
      <c r="BO2030" s="63">
        <v>0</v>
      </c>
      <c r="BP2030" s="63">
        <v>0</v>
      </c>
      <c r="BQ2030" s="43">
        <v>0</v>
      </c>
    </row>
    <row r="2031" spans="3:69" ht="20.100000000000001" customHeight="1">
      <c r="C2031" s="60">
        <v>77001912</v>
      </c>
      <c r="D2031" s="54" t="s">
        <v>2897</v>
      </c>
      <c r="E2031" s="55">
        <v>1</v>
      </c>
      <c r="F2031" s="55">
        <v>0</v>
      </c>
      <c r="G2031" s="55">
        <v>0</v>
      </c>
      <c r="H2031" s="61">
        <v>0</v>
      </c>
      <c r="I2031" s="60">
        <v>1</v>
      </c>
      <c r="J2031" s="55">
        <v>0</v>
      </c>
      <c r="K2031" s="55">
        <v>0</v>
      </c>
      <c r="L2031" s="55">
        <v>0</v>
      </c>
      <c r="M2031" s="55">
        <v>0</v>
      </c>
      <c r="N2031" s="55">
        <v>2</v>
      </c>
      <c r="O2031" s="55">
        <v>1</v>
      </c>
      <c r="P2031" s="55">
        <v>0.1</v>
      </c>
      <c r="Q2031" s="55">
        <v>0</v>
      </c>
      <c r="R2031" s="63">
        <v>0</v>
      </c>
      <c r="S2031" s="55">
        <v>0</v>
      </c>
      <c r="T2031" s="55">
        <v>1</v>
      </c>
      <c r="U2031" s="55">
        <v>1</v>
      </c>
      <c r="V2031" s="55">
        <v>0</v>
      </c>
      <c r="W2031" s="55">
        <v>1</v>
      </c>
      <c r="X2031" s="55">
        <v>0</v>
      </c>
      <c r="Y2031" s="55">
        <v>1</v>
      </c>
      <c r="Z2031" s="55">
        <v>0</v>
      </c>
      <c r="AA2031" s="55">
        <v>0</v>
      </c>
      <c r="AB2031" s="55">
        <v>0</v>
      </c>
      <c r="AC2031" s="55">
        <v>1</v>
      </c>
      <c r="AD2031" s="55">
        <v>0</v>
      </c>
      <c r="AE2031" s="55">
        <v>1</v>
      </c>
      <c r="AF2031" s="55">
        <v>3</v>
      </c>
      <c r="AG2031" s="63">
        <v>0</v>
      </c>
      <c r="AH2031" s="63">
        <v>1</v>
      </c>
      <c r="AI2031" s="63">
        <v>0</v>
      </c>
      <c r="AJ2031" s="63">
        <v>2</v>
      </c>
      <c r="AK2031" s="55">
        <v>0</v>
      </c>
      <c r="AL2031" s="55">
        <v>0</v>
      </c>
      <c r="AM2031" s="55">
        <v>0</v>
      </c>
      <c r="AN2031" s="55">
        <v>0.5</v>
      </c>
      <c r="AO2031" s="55">
        <v>600</v>
      </c>
      <c r="AP2031" s="55">
        <v>0.5</v>
      </c>
      <c r="AQ2031" s="55">
        <v>0</v>
      </c>
      <c r="AR2031" s="63">
        <v>0</v>
      </c>
      <c r="AS2031" s="55">
        <v>0</v>
      </c>
      <c r="AT2031" s="54" t="s">
        <v>160</v>
      </c>
      <c r="AU2031" s="55" t="s">
        <v>351</v>
      </c>
      <c r="AV2031" s="60">
        <v>10000001</v>
      </c>
      <c r="AW2031" s="60">
        <v>77001904</v>
      </c>
      <c r="AX2031" s="54" t="s">
        <v>500</v>
      </c>
      <c r="AY2031" s="55">
        <v>0</v>
      </c>
      <c r="AZ2031" s="61">
        <v>0</v>
      </c>
      <c r="BA2031" s="61">
        <v>0</v>
      </c>
      <c r="BB2031" s="106" t="s">
        <v>2640</v>
      </c>
      <c r="BC2031" s="55">
        <v>0</v>
      </c>
      <c r="BD2031" s="55">
        <v>0</v>
      </c>
      <c r="BE2031" s="55">
        <v>0</v>
      </c>
      <c r="BF2031" s="55">
        <v>0</v>
      </c>
      <c r="BG2031" s="55">
        <v>0</v>
      </c>
      <c r="BH2031" s="55">
        <v>0</v>
      </c>
      <c r="BI2031" s="84">
        <v>0</v>
      </c>
      <c r="BJ2031" s="63">
        <v>0</v>
      </c>
      <c r="BK2031" s="63">
        <v>0</v>
      </c>
      <c r="BL2031" s="63">
        <v>0</v>
      </c>
      <c r="BM2031" s="63">
        <v>0</v>
      </c>
      <c r="BN2031" s="63">
        <v>0</v>
      </c>
      <c r="BO2031" s="63">
        <v>0</v>
      </c>
      <c r="BP2031" s="63">
        <v>77001913</v>
      </c>
      <c r="BQ2031" s="43">
        <v>0</v>
      </c>
    </row>
    <row r="2032" spans="3:69" ht="20.100000000000001" customHeight="1">
      <c r="C2032" s="60">
        <v>77001913</v>
      </c>
      <c r="D2032" s="54" t="s">
        <v>389</v>
      </c>
      <c r="E2032" s="60">
        <v>1</v>
      </c>
      <c r="F2032" s="55">
        <v>0</v>
      </c>
      <c r="G2032" s="60">
        <v>0</v>
      </c>
      <c r="H2032" s="61">
        <v>0</v>
      </c>
      <c r="I2032" s="60">
        <v>1</v>
      </c>
      <c r="J2032" s="60">
        <v>0</v>
      </c>
      <c r="K2032" s="60">
        <v>0</v>
      </c>
      <c r="L2032" s="55">
        <v>0</v>
      </c>
      <c r="M2032" s="55">
        <v>0</v>
      </c>
      <c r="N2032" s="55">
        <v>2</v>
      </c>
      <c r="O2032" s="55">
        <v>1</v>
      </c>
      <c r="P2032" s="55">
        <v>0.5</v>
      </c>
      <c r="Q2032" s="55">
        <v>0</v>
      </c>
      <c r="R2032" s="63">
        <v>0</v>
      </c>
      <c r="S2032" s="55">
        <v>0</v>
      </c>
      <c r="T2032" s="55">
        <v>1</v>
      </c>
      <c r="U2032" s="55">
        <v>2</v>
      </c>
      <c r="V2032" s="55">
        <v>0</v>
      </c>
      <c r="W2032" s="55">
        <v>0.5</v>
      </c>
      <c r="X2032" s="55">
        <v>0</v>
      </c>
      <c r="Y2032" s="55">
        <v>0</v>
      </c>
      <c r="Z2032" s="55">
        <v>0</v>
      </c>
      <c r="AA2032" s="55">
        <v>0</v>
      </c>
      <c r="AB2032" s="55">
        <v>0</v>
      </c>
      <c r="AC2032" s="55">
        <v>0</v>
      </c>
      <c r="AD2032" s="55">
        <v>8</v>
      </c>
      <c r="AE2032" s="55">
        <v>2</v>
      </c>
      <c r="AF2032" s="55" t="s">
        <v>659</v>
      </c>
      <c r="AG2032" s="63">
        <v>0</v>
      </c>
      <c r="AH2032" s="63">
        <v>2</v>
      </c>
      <c r="AI2032" s="63">
        <v>0</v>
      </c>
      <c r="AJ2032" s="63">
        <v>1.5</v>
      </c>
      <c r="AK2032" s="55">
        <v>0</v>
      </c>
      <c r="AL2032" s="55">
        <v>0</v>
      </c>
      <c r="AM2032" s="55">
        <v>0</v>
      </c>
      <c r="AN2032" s="55">
        <v>0.3</v>
      </c>
      <c r="AO2032" s="55">
        <v>400</v>
      </c>
      <c r="AP2032" s="55">
        <v>0.3</v>
      </c>
      <c r="AQ2032" s="55">
        <v>0</v>
      </c>
      <c r="AR2032" s="63">
        <v>0</v>
      </c>
      <c r="AS2032" s="55">
        <v>97009003</v>
      </c>
      <c r="AT2032" s="59" t="s">
        <v>160</v>
      </c>
      <c r="AU2032" s="55" t="s">
        <v>358</v>
      </c>
      <c r="AV2032" s="60">
        <v>10001007</v>
      </c>
      <c r="AW2032" s="60">
        <v>77001905</v>
      </c>
      <c r="AX2032" s="54" t="s">
        <v>162</v>
      </c>
      <c r="AY2032" s="55">
        <v>0</v>
      </c>
      <c r="AZ2032" s="61">
        <v>0</v>
      </c>
      <c r="BA2032" s="61">
        <v>0</v>
      </c>
      <c r="BB2032" s="78" t="s">
        <v>2641</v>
      </c>
      <c r="BC2032" s="55">
        <v>0</v>
      </c>
      <c r="BD2032" s="55">
        <v>0</v>
      </c>
      <c r="BE2032" s="55">
        <v>0</v>
      </c>
      <c r="BF2032" s="55">
        <v>0</v>
      </c>
      <c r="BG2032" s="55">
        <v>0</v>
      </c>
      <c r="BH2032" s="55">
        <v>0</v>
      </c>
      <c r="BI2032" s="84">
        <v>0</v>
      </c>
      <c r="BJ2032" s="63">
        <v>0</v>
      </c>
      <c r="BK2032" s="63">
        <v>0</v>
      </c>
      <c r="BL2032" s="63">
        <v>0</v>
      </c>
      <c r="BM2032" s="63">
        <v>0</v>
      </c>
      <c r="BN2032" s="63">
        <v>0</v>
      </c>
      <c r="BO2032" s="63">
        <v>0</v>
      </c>
      <c r="BP2032" s="63">
        <v>0</v>
      </c>
      <c r="BQ2032" s="43">
        <v>0</v>
      </c>
    </row>
    <row r="2033" spans="3:69" ht="19.5" customHeight="1">
      <c r="C2033" s="60">
        <v>77001914</v>
      </c>
      <c r="D2033" s="54" t="s">
        <v>2391</v>
      </c>
      <c r="E2033" s="60">
        <v>1</v>
      </c>
      <c r="F2033" s="55">
        <v>0</v>
      </c>
      <c r="G2033" s="60">
        <v>0</v>
      </c>
      <c r="H2033" s="61">
        <v>0</v>
      </c>
      <c r="I2033" s="60">
        <v>1</v>
      </c>
      <c r="J2033" s="60">
        <v>0</v>
      </c>
      <c r="K2033" s="60">
        <v>0</v>
      </c>
      <c r="L2033" s="55">
        <v>0</v>
      </c>
      <c r="M2033" s="55">
        <v>0</v>
      </c>
      <c r="N2033" s="55">
        <v>2</v>
      </c>
      <c r="O2033" s="55">
        <v>16</v>
      </c>
      <c r="P2033" s="55">
        <v>5</v>
      </c>
      <c r="Q2033" s="55">
        <v>0</v>
      </c>
      <c r="R2033" s="63">
        <v>0</v>
      </c>
      <c r="S2033" s="55">
        <v>0</v>
      </c>
      <c r="T2033" s="55">
        <v>1</v>
      </c>
      <c r="U2033" s="55">
        <v>2</v>
      </c>
      <c r="V2033" s="55">
        <v>0</v>
      </c>
      <c r="W2033" s="55">
        <v>1.5</v>
      </c>
      <c r="X2033" s="55">
        <v>0</v>
      </c>
      <c r="Y2033" s="55">
        <v>0</v>
      </c>
      <c r="Z2033" s="55">
        <v>0</v>
      </c>
      <c r="AA2033" s="55">
        <v>0</v>
      </c>
      <c r="AB2033" s="55">
        <v>0</v>
      </c>
      <c r="AC2033" s="55">
        <v>1</v>
      </c>
      <c r="AD2033" s="55">
        <v>0</v>
      </c>
      <c r="AE2033" s="55">
        <v>1</v>
      </c>
      <c r="AF2033" s="55">
        <v>2</v>
      </c>
      <c r="AG2033" s="63">
        <v>0</v>
      </c>
      <c r="AH2033" s="63">
        <v>2</v>
      </c>
      <c r="AI2033" s="63">
        <v>0</v>
      </c>
      <c r="AJ2033" s="63">
        <v>2</v>
      </c>
      <c r="AK2033" s="55">
        <v>0</v>
      </c>
      <c r="AL2033" s="55">
        <v>0</v>
      </c>
      <c r="AM2033" s="55">
        <v>0</v>
      </c>
      <c r="AN2033" s="55">
        <v>2</v>
      </c>
      <c r="AO2033" s="55">
        <v>5000</v>
      </c>
      <c r="AP2033" s="55">
        <v>0</v>
      </c>
      <c r="AQ2033" s="55">
        <v>15</v>
      </c>
      <c r="AR2033" s="70">
        <v>0</v>
      </c>
      <c r="AS2033" s="286" t="s">
        <v>160</v>
      </c>
      <c r="AT2033" s="54" t="s">
        <v>199</v>
      </c>
      <c r="AU2033" s="55" t="s">
        <v>351</v>
      </c>
      <c r="AV2033" s="60">
        <v>10000007</v>
      </c>
      <c r="AW2033" s="284" t="s">
        <v>2642</v>
      </c>
      <c r="AX2033" s="54" t="s">
        <v>382</v>
      </c>
      <c r="AY2033" s="55" t="s">
        <v>815</v>
      </c>
      <c r="AZ2033" s="61">
        <v>0</v>
      </c>
      <c r="BA2033" s="61">
        <v>1</v>
      </c>
      <c r="BB2033" s="78" t="s">
        <v>816</v>
      </c>
      <c r="BC2033" s="55">
        <v>0</v>
      </c>
      <c r="BD2033" s="55">
        <v>0</v>
      </c>
      <c r="BE2033" s="55">
        <v>0</v>
      </c>
      <c r="BF2033" s="55">
        <v>0</v>
      </c>
      <c r="BG2033" s="55">
        <v>0</v>
      </c>
      <c r="BH2033" s="55">
        <v>0</v>
      </c>
      <c r="BI2033" s="84">
        <v>0</v>
      </c>
      <c r="BJ2033" s="63">
        <v>0</v>
      </c>
      <c r="BK2033" s="63">
        <v>0</v>
      </c>
      <c r="BL2033" s="63">
        <v>0</v>
      </c>
      <c r="BM2033" s="63">
        <v>0</v>
      </c>
      <c r="BN2033" s="63">
        <v>0</v>
      </c>
      <c r="BO2033" s="63">
        <v>1</v>
      </c>
      <c r="BP2033" s="63">
        <v>0</v>
      </c>
      <c r="BQ2033" s="43">
        <v>0</v>
      </c>
    </row>
    <row r="2034" spans="3:69" ht="20.100000000000001" customHeight="1">
      <c r="C2034" s="92">
        <v>77002001</v>
      </c>
      <c r="D2034" s="269" t="s">
        <v>2643</v>
      </c>
      <c r="E2034" s="92">
        <v>1</v>
      </c>
      <c r="F2034" s="93">
        <v>0</v>
      </c>
      <c r="G2034" s="92">
        <v>0</v>
      </c>
      <c r="H2034" s="97">
        <v>0</v>
      </c>
      <c r="I2034" s="92">
        <v>1</v>
      </c>
      <c r="J2034" s="92">
        <v>0</v>
      </c>
      <c r="K2034" s="97">
        <v>0</v>
      </c>
      <c r="L2034" s="97">
        <v>0</v>
      </c>
      <c r="M2034" s="97">
        <v>0</v>
      </c>
      <c r="N2034" s="97">
        <v>2</v>
      </c>
      <c r="O2034" s="97">
        <v>1</v>
      </c>
      <c r="P2034" s="97">
        <v>0.15</v>
      </c>
      <c r="Q2034" s="97">
        <v>0</v>
      </c>
      <c r="R2034" s="97">
        <v>0</v>
      </c>
      <c r="S2034" s="97">
        <v>0</v>
      </c>
      <c r="T2034" s="97">
        <v>1</v>
      </c>
      <c r="U2034" s="97">
        <v>2</v>
      </c>
      <c r="V2034" s="97">
        <v>0</v>
      </c>
      <c r="W2034" s="97">
        <v>0.8</v>
      </c>
      <c r="X2034" s="97">
        <v>1000</v>
      </c>
      <c r="Y2034" s="97">
        <v>1</v>
      </c>
      <c r="Z2034" s="97">
        <v>0</v>
      </c>
      <c r="AA2034" s="97">
        <v>0</v>
      </c>
      <c r="AB2034" s="97">
        <v>0</v>
      </c>
      <c r="AC2034" s="97">
        <v>0</v>
      </c>
      <c r="AD2034" s="97">
        <v>16</v>
      </c>
      <c r="AE2034" s="97">
        <v>1</v>
      </c>
      <c r="AF2034" s="97">
        <v>6</v>
      </c>
      <c r="AG2034" s="97">
        <v>0</v>
      </c>
      <c r="AH2034" s="97">
        <v>1</v>
      </c>
      <c r="AI2034" s="97">
        <v>0</v>
      </c>
      <c r="AJ2034" s="97">
        <v>7</v>
      </c>
      <c r="AK2034" s="97">
        <v>0</v>
      </c>
      <c r="AL2034" s="97">
        <v>0</v>
      </c>
      <c r="AM2034" s="97">
        <v>0</v>
      </c>
      <c r="AN2034" s="97">
        <v>1</v>
      </c>
      <c r="AO2034" s="97">
        <v>2000</v>
      </c>
      <c r="AP2034" s="97">
        <v>1</v>
      </c>
      <c r="AQ2034" s="97">
        <v>0</v>
      </c>
      <c r="AR2034" s="97">
        <v>0</v>
      </c>
      <c r="AS2034" s="97">
        <v>0</v>
      </c>
      <c r="AT2034" s="269" t="s">
        <v>161</v>
      </c>
      <c r="AU2034" s="97" t="s">
        <v>662</v>
      </c>
      <c r="AV2034" s="97">
        <v>10000007</v>
      </c>
      <c r="AW2034" s="97">
        <v>77002001</v>
      </c>
      <c r="AX2034" s="269" t="s">
        <v>895</v>
      </c>
      <c r="AY2034" s="97">
        <v>1</v>
      </c>
      <c r="AZ2034" s="97">
        <v>0</v>
      </c>
      <c r="BA2034" s="97">
        <v>0</v>
      </c>
      <c r="BB2034" s="278" t="s">
        <v>2644</v>
      </c>
      <c r="BC2034" s="97">
        <v>0</v>
      </c>
      <c r="BD2034" s="97">
        <v>0</v>
      </c>
      <c r="BE2034" s="97">
        <v>0</v>
      </c>
      <c r="BF2034" s="97">
        <v>0</v>
      </c>
      <c r="BG2034" s="97">
        <v>0</v>
      </c>
      <c r="BH2034" s="97">
        <v>0</v>
      </c>
      <c r="BI2034" s="282">
        <v>0</v>
      </c>
      <c r="BJ2034" s="97">
        <v>0</v>
      </c>
      <c r="BK2034" s="97">
        <v>0</v>
      </c>
      <c r="BL2034" s="97">
        <v>1000</v>
      </c>
      <c r="BM2034" s="97">
        <v>1</v>
      </c>
      <c r="BN2034" s="97">
        <v>200</v>
      </c>
      <c r="BO2034" s="97">
        <v>0</v>
      </c>
      <c r="BP2034" s="97">
        <v>0</v>
      </c>
      <c r="BQ2034" s="43">
        <v>0</v>
      </c>
    </row>
    <row r="2035" spans="3:69" ht="19.5" customHeight="1">
      <c r="C2035" s="92">
        <v>77002002</v>
      </c>
      <c r="D2035" s="91" t="s">
        <v>2645</v>
      </c>
      <c r="E2035" s="92">
        <v>1</v>
      </c>
      <c r="F2035" s="93">
        <v>0</v>
      </c>
      <c r="G2035" s="92">
        <v>0</v>
      </c>
      <c r="H2035" s="94">
        <v>0</v>
      </c>
      <c r="I2035" s="92">
        <v>1</v>
      </c>
      <c r="J2035" s="92">
        <v>0</v>
      </c>
      <c r="K2035" s="92">
        <v>0</v>
      </c>
      <c r="L2035" s="93">
        <v>0</v>
      </c>
      <c r="M2035" s="93">
        <v>0</v>
      </c>
      <c r="N2035" s="93">
        <v>2</v>
      </c>
      <c r="O2035" s="93">
        <v>2</v>
      </c>
      <c r="P2035" s="93">
        <v>0.5</v>
      </c>
      <c r="Q2035" s="93">
        <v>1</v>
      </c>
      <c r="R2035" s="97">
        <v>0</v>
      </c>
      <c r="S2035" s="93">
        <v>0</v>
      </c>
      <c r="T2035" s="93">
        <v>1</v>
      </c>
      <c r="U2035" s="93">
        <v>1</v>
      </c>
      <c r="V2035" s="93">
        <v>0</v>
      </c>
      <c r="W2035" s="93">
        <v>0</v>
      </c>
      <c r="X2035" s="93">
        <v>0</v>
      </c>
      <c r="Y2035" s="93">
        <v>0</v>
      </c>
      <c r="Z2035" s="93">
        <v>0</v>
      </c>
      <c r="AA2035" s="93">
        <v>0</v>
      </c>
      <c r="AB2035" s="93">
        <v>0</v>
      </c>
      <c r="AC2035" s="93">
        <v>1</v>
      </c>
      <c r="AD2035" s="93">
        <v>0</v>
      </c>
      <c r="AE2035" s="93">
        <v>1</v>
      </c>
      <c r="AF2035" s="93">
        <v>2</v>
      </c>
      <c r="AG2035" s="97">
        <v>0</v>
      </c>
      <c r="AH2035" s="97">
        <v>1</v>
      </c>
      <c r="AI2035" s="97">
        <v>0</v>
      </c>
      <c r="AJ2035" s="97">
        <v>3</v>
      </c>
      <c r="AK2035" s="93">
        <v>0</v>
      </c>
      <c r="AL2035" s="93">
        <v>0</v>
      </c>
      <c r="AM2035" s="93">
        <v>0</v>
      </c>
      <c r="AN2035" s="93">
        <v>0.3</v>
      </c>
      <c r="AO2035" s="93">
        <v>300</v>
      </c>
      <c r="AP2035" s="93">
        <v>0</v>
      </c>
      <c r="AQ2035" s="93">
        <v>0</v>
      </c>
      <c r="AR2035" s="97">
        <v>0</v>
      </c>
      <c r="AS2035" s="102">
        <v>0</v>
      </c>
      <c r="AT2035" s="91" t="s">
        <v>160</v>
      </c>
      <c r="AU2035" s="93">
        <v>0</v>
      </c>
      <c r="AV2035" s="92">
        <v>0</v>
      </c>
      <c r="AW2035" s="92">
        <v>0</v>
      </c>
      <c r="AX2035" s="91" t="s">
        <v>346</v>
      </c>
      <c r="AY2035" s="292" t="s">
        <v>2646</v>
      </c>
      <c r="AZ2035" s="94">
        <v>0</v>
      </c>
      <c r="BA2035" s="94">
        <v>0</v>
      </c>
      <c r="BB2035" s="104" t="s">
        <v>2742</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19.5" customHeight="1">
      <c r="C2036" s="92">
        <v>77002003</v>
      </c>
      <c r="D2036" s="91" t="s">
        <v>2647</v>
      </c>
      <c r="E2036" s="92">
        <v>1</v>
      </c>
      <c r="F2036" s="93">
        <v>0</v>
      </c>
      <c r="G2036" s="92">
        <v>0</v>
      </c>
      <c r="H2036" s="94">
        <v>0</v>
      </c>
      <c r="I2036" s="92">
        <v>1</v>
      </c>
      <c r="J2036" s="92">
        <v>0</v>
      </c>
      <c r="K2036" s="92">
        <v>0</v>
      </c>
      <c r="L2036" s="93">
        <v>0</v>
      </c>
      <c r="M2036" s="93">
        <v>0</v>
      </c>
      <c r="N2036" s="93">
        <v>2</v>
      </c>
      <c r="O2036" s="93">
        <v>3</v>
      </c>
      <c r="P2036" s="93">
        <v>0.2</v>
      </c>
      <c r="Q2036" s="93">
        <v>0</v>
      </c>
      <c r="R2036" s="97">
        <v>0</v>
      </c>
      <c r="S2036" s="93">
        <v>0</v>
      </c>
      <c r="T2036" s="93">
        <v>1</v>
      </c>
      <c r="U2036" s="93">
        <v>1</v>
      </c>
      <c r="V2036" s="93">
        <v>0</v>
      </c>
      <c r="W2036" s="93">
        <v>0</v>
      </c>
      <c r="X2036" s="93">
        <v>0</v>
      </c>
      <c r="Y2036" s="93">
        <v>1</v>
      </c>
      <c r="Z2036" s="93">
        <v>0</v>
      </c>
      <c r="AA2036" s="93">
        <v>0</v>
      </c>
      <c r="AB2036" s="93">
        <v>0</v>
      </c>
      <c r="AC2036" s="93">
        <v>1</v>
      </c>
      <c r="AD2036" s="93">
        <v>0</v>
      </c>
      <c r="AE2036" s="93">
        <v>1</v>
      </c>
      <c r="AF2036" s="93">
        <v>20</v>
      </c>
      <c r="AG2036" s="97">
        <v>0</v>
      </c>
      <c r="AH2036" s="97">
        <v>1</v>
      </c>
      <c r="AI2036" s="97">
        <v>0</v>
      </c>
      <c r="AJ2036" s="97">
        <v>3</v>
      </c>
      <c r="AK2036" s="93">
        <v>0</v>
      </c>
      <c r="AL2036" s="93">
        <v>0</v>
      </c>
      <c r="AM2036" s="93">
        <v>0</v>
      </c>
      <c r="AN2036" s="93">
        <v>0.3</v>
      </c>
      <c r="AO2036" s="93">
        <v>300</v>
      </c>
      <c r="AP2036" s="93">
        <v>0</v>
      </c>
      <c r="AQ2036" s="93">
        <v>0</v>
      </c>
      <c r="AR2036" s="97">
        <v>0</v>
      </c>
      <c r="AS2036" s="291" t="s">
        <v>2648</v>
      </c>
      <c r="AT2036" s="91" t="s">
        <v>160</v>
      </c>
      <c r="AU2036" s="93">
        <v>0</v>
      </c>
      <c r="AV2036" s="92">
        <v>0</v>
      </c>
      <c r="AW2036" s="92">
        <v>0</v>
      </c>
      <c r="AX2036" s="91" t="s">
        <v>346</v>
      </c>
      <c r="AY2036" s="292" t="s">
        <v>2649</v>
      </c>
      <c r="AZ2036" s="94">
        <v>0</v>
      </c>
      <c r="BA2036" s="94">
        <v>0</v>
      </c>
      <c r="BB2036" s="104" t="s">
        <v>2650</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77002004</v>
      </c>
      <c r="D2037" s="91" t="s">
        <v>2651</v>
      </c>
      <c r="E2037" s="88">
        <v>1</v>
      </c>
      <c r="F2037" s="88">
        <v>0</v>
      </c>
      <c r="G2037" s="93">
        <v>0</v>
      </c>
      <c r="H2037" s="94">
        <v>0</v>
      </c>
      <c r="I2037" s="92">
        <v>1</v>
      </c>
      <c r="J2037" s="92">
        <v>0</v>
      </c>
      <c r="K2037" s="92">
        <v>0</v>
      </c>
      <c r="L2037" s="93">
        <v>0</v>
      </c>
      <c r="M2037" s="93">
        <v>0</v>
      </c>
      <c r="N2037" s="93">
        <v>2</v>
      </c>
      <c r="O2037" s="93">
        <v>1</v>
      </c>
      <c r="P2037" s="93">
        <v>0.15</v>
      </c>
      <c r="Q2037" s="93">
        <v>0</v>
      </c>
      <c r="R2037" s="97">
        <v>0</v>
      </c>
      <c r="S2037" s="93">
        <v>0</v>
      </c>
      <c r="T2037" s="93">
        <v>1</v>
      </c>
      <c r="U2037" s="88">
        <v>1</v>
      </c>
      <c r="V2037" s="93">
        <v>0</v>
      </c>
      <c r="W2037" s="93">
        <v>0</v>
      </c>
      <c r="X2037" s="93">
        <v>0</v>
      </c>
      <c r="Y2037" s="93">
        <v>1</v>
      </c>
      <c r="Z2037" s="93">
        <v>0</v>
      </c>
      <c r="AA2037" s="93">
        <v>0</v>
      </c>
      <c r="AB2037" s="93">
        <v>0</v>
      </c>
      <c r="AC2037" s="93">
        <v>1</v>
      </c>
      <c r="AD2037" s="93">
        <v>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2652</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20.100000000000001" customHeight="1">
      <c r="C2038" s="92">
        <v>77002005</v>
      </c>
      <c r="D2038" s="91" t="s">
        <v>2651</v>
      </c>
      <c r="E2038" s="88">
        <v>1</v>
      </c>
      <c r="F2038" s="88">
        <v>0</v>
      </c>
      <c r="G2038" s="93">
        <v>0</v>
      </c>
      <c r="H2038" s="94">
        <v>0</v>
      </c>
      <c r="I2038" s="92">
        <v>1</v>
      </c>
      <c r="J2038" s="92">
        <v>0</v>
      </c>
      <c r="K2038" s="92">
        <v>0</v>
      </c>
      <c r="L2038" s="93">
        <v>0</v>
      </c>
      <c r="M2038" s="93">
        <v>0</v>
      </c>
      <c r="N2038" s="93">
        <v>2</v>
      </c>
      <c r="O2038" s="93">
        <v>2</v>
      </c>
      <c r="P2038" s="93">
        <v>1</v>
      </c>
      <c r="Q2038" s="93">
        <v>0</v>
      </c>
      <c r="R2038" s="97">
        <v>0</v>
      </c>
      <c r="S2038" s="93">
        <v>0</v>
      </c>
      <c r="T2038" s="93">
        <v>1</v>
      </c>
      <c r="U2038" s="88">
        <v>1</v>
      </c>
      <c r="V2038" s="93">
        <v>0</v>
      </c>
      <c r="W2038" s="93">
        <v>0</v>
      </c>
      <c r="X2038" s="93">
        <v>0</v>
      </c>
      <c r="Y2038" s="93">
        <v>1</v>
      </c>
      <c r="Z2038" s="93">
        <v>0</v>
      </c>
      <c r="AA2038" s="93">
        <v>0</v>
      </c>
      <c r="AB2038" s="93">
        <v>0</v>
      </c>
      <c r="AC2038" s="93">
        <v>1</v>
      </c>
      <c r="AD2038" s="93">
        <v>20</v>
      </c>
      <c r="AE2038" s="93">
        <v>2</v>
      </c>
      <c r="AF2038" s="93" t="s">
        <v>169</v>
      </c>
      <c r="AG2038" s="97">
        <v>0</v>
      </c>
      <c r="AH2038" s="97">
        <v>2</v>
      </c>
      <c r="AI2038" s="97">
        <v>0</v>
      </c>
      <c r="AJ2038" s="97">
        <v>1.5</v>
      </c>
      <c r="AK2038" s="93">
        <v>0</v>
      </c>
      <c r="AL2038" s="93">
        <v>0</v>
      </c>
      <c r="AM2038" s="93">
        <v>0</v>
      </c>
      <c r="AN2038" s="93">
        <v>1.5</v>
      </c>
      <c r="AO2038" s="93">
        <v>1600</v>
      </c>
      <c r="AP2038" s="93">
        <v>1</v>
      </c>
      <c r="AQ2038" s="93">
        <v>15</v>
      </c>
      <c r="AR2038" s="97">
        <v>0</v>
      </c>
      <c r="AS2038" s="291" t="s">
        <v>160</v>
      </c>
      <c r="AT2038" s="91" t="s">
        <v>160</v>
      </c>
      <c r="AU2038" s="93" t="s">
        <v>171</v>
      </c>
      <c r="AV2038" s="92">
        <v>0</v>
      </c>
      <c r="AW2038" s="92">
        <v>0</v>
      </c>
      <c r="AX2038" s="91" t="s">
        <v>172</v>
      </c>
      <c r="AY2038" s="93">
        <v>0</v>
      </c>
      <c r="AZ2038" s="94">
        <v>0</v>
      </c>
      <c r="BA2038" s="94">
        <v>0</v>
      </c>
      <c r="BB2038" s="104" t="s">
        <v>2652</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77002006</v>
      </c>
      <c r="D2039" s="91" t="s">
        <v>828</v>
      </c>
      <c r="E2039" s="92">
        <v>1</v>
      </c>
      <c r="F2039" s="92">
        <v>80004009</v>
      </c>
      <c r="G2039" s="92">
        <v>0</v>
      </c>
      <c r="H2039" s="94">
        <v>0</v>
      </c>
      <c r="I2039" s="92">
        <v>1</v>
      </c>
      <c r="J2039" s="92">
        <v>0</v>
      </c>
      <c r="K2039" s="92">
        <v>0</v>
      </c>
      <c r="L2039" s="93">
        <v>0</v>
      </c>
      <c r="M2039" s="93">
        <v>0</v>
      </c>
      <c r="N2039" s="93">
        <v>2</v>
      </c>
      <c r="O2039" s="93">
        <v>1</v>
      </c>
      <c r="P2039" s="93">
        <v>0.2</v>
      </c>
      <c r="Q2039" s="93">
        <v>0</v>
      </c>
      <c r="R2039" s="97">
        <v>0</v>
      </c>
      <c r="S2039" s="93">
        <v>0</v>
      </c>
      <c r="T2039" s="93">
        <v>1</v>
      </c>
      <c r="U2039" s="93">
        <v>2</v>
      </c>
      <c r="V2039" s="93">
        <v>0</v>
      </c>
      <c r="W2039" s="93">
        <v>0.8</v>
      </c>
      <c r="X2039" s="93">
        <v>0</v>
      </c>
      <c r="Y2039" s="93">
        <v>1</v>
      </c>
      <c r="Z2039" s="93">
        <v>0</v>
      </c>
      <c r="AA2039" s="93">
        <v>0</v>
      </c>
      <c r="AB2039" s="93">
        <v>0</v>
      </c>
      <c r="AC2039" s="93">
        <v>1</v>
      </c>
      <c r="AD2039" s="93">
        <v>0</v>
      </c>
      <c r="AE2039" s="93">
        <v>1</v>
      </c>
      <c r="AF2039" s="93">
        <v>2</v>
      </c>
      <c r="AG2039" s="97">
        <v>0</v>
      </c>
      <c r="AH2039" s="97">
        <v>2</v>
      </c>
      <c r="AI2039" s="97">
        <v>0</v>
      </c>
      <c r="AJ2039" s="97">
        <v>2</v>
      </c>
      <c r="AK2039" s="93">
        <v>0</v>
      </c>
      <c r="AL2039" s="93">
        <v>0</v>
      </c>
      <c r="AM2039" s="93">
        <v>0</v>
      </c>
      <c r="AN2039" s="93">
        <v>2</v>
      </c>
      <c r="AO2039" s="93">
        <v>5000</v>
      </c>
      <c r="AP2039" s="93">
        <v>0</v>
      </c>
      <c r="AQ2039" s="93">
        <v>10</v>
      </c>
      <c r="AR2039" s="101">
        <v>0</v>
      </c>
      <c r="AS2039" s="291" t="s">
        <v>2653</v>
      </c>
      <c r="AT2039" s="91" t="s">
        <v>160</v>
      </c>
      <c r="AU2039" s="93" t="s">
        <v>351</v>
      </c>
      <c r="AV2039" s="92">
        <v>10000007</v>
      </c>
      <c r="AW2039" s="289" t="s">
        <v>2654</v>
      </c>
      <c r="AX2039" s="91" t="s">
        <v>382</v>
      </c>
      <c r="AY2039" s="93" t="s">
        <v>823</v>
      </c>
      <c r="AZ2039" s="94">
        <v>0</v>
      </c>
      <c r="BA2039" s="94">
        <v>1</v>
      </c>
      <c r="BB2039" s="104" t="s">
        <v>2743</v>
      </c>
      <c r="BC2039" s="93">
        <v>0</v>
      </c>
      <c r="BD2039" s="93">
        <v>0</v>
      </c>
      <c r="BE2039" s="93">
        <v>0</v>
      </c>
      <c r="BF2039" s="93">
        <v>0</v>
      </c>
      <c r="BG2039" s="93">
        <v>0</v>
      </c>
      <c r="BH2039" s="93">
        <v>0</v>
      </c>
      <c r="BI2039" s="88">
        <v>0</v>
      </c>
      <c r="BJ2039" s="97">
        <v>0</v>
      </c>
      <c r="BK2039" s="97">
        <v>0</v>
      </c>
      <c r="BL2039" s="97">
        <v>0</v>
      </c>
      <c r="BM2039" s="97">
        <v>0</v>
      </c>
      <c r="BN2039" s="97">
        <v>0</v>
      </c>
      <c r="BO2039" s="97">
        <v>1</v>
      </c>
      <c r="BP2039" s="97">
        <v>0</v>
      </c>
      <c r="BQ2039" s="43">
        <v>0</v>
      </c>
    </row>
    <row r="2040" spans="3:69" ht="19.5" customHeight="1">
      <c r="C2040" s="92">
        <v>77002007</v>
      </c>
      <c r="D2040" s="91" t="s">
        <v>2655</v>
      </c>
      <c r="E2040" s="92">
        <v>1</v>
      </c>
      <c r="F2040" s="93">
        <v>60010100</v>
      </c>
      <c r="G2040" s="92">
        <v>0</v>
      </c>
      <c r="H2040" s="94">
        <v>0</v>
      </c>
      <c r="I2040" s="92">
        <v>1</v>
      </c>
      <c r="J2040" s="92">
        <v>0</v>
      </c>
      <c r="K2040" s="92">
        <v>0</v>
      </c>
      <c r="L2040" s="93">
        <v>0</v>
      </c>
      <c r="M2040" s="93">
        <v>0</v>
      </c>
      <c r="N2040" s="93">
        <v>2</v>
      </c>
      <c r="O2040" s="93">
        <v>16</v>
      </c>
      <c r="P2040" s="93">
        <v>4</v>
      </c>
      <c r="Q2040" s="93">
        <v>0</v>
      </c>
      <c r="R2040" s="97">
        <v>0</v>
      </c>
      <c r="S2040" s="93">
        <v>0</v>
      </c>
      <c r="T2040" s="93">
        <v>1</v>
      </c>
      <c r="U2040" s="93">
        <v>2</v>
      </c>
      <c r="V2040" s="93">
        <v>0</v>
      </c>
      <c r="W2040" s="93">
        <v>1.5</v>
      </c>
      <c r="X2040" s="93">
        <v>0</v>
      </c>
      <c r="Y2040" s="93">
        <v>1</v>
      </c>
      <c r="Z2040" s="93">
        <v>0</v>
      </c>
      <c r="AA2040" s="93">
        <v>0</v>
      </c>
      <c r="AB2040" s="93">
        <v>0</v>
      </c>
      <c r="AC2040" s="93">
        <v>1</v>
      </c>
      <c r="AD2040" s="93">
        <v>0</v>
      </c>
      <c r="AE2040" s="93">
        <v>1</v>
      </c>
      <c r="AF2040" s="93">
        <v>4</v>
      </c>
      <c r="AG2040" s="97">
        <v>0</v>
      </c>
      <c r="AH2040" s="97">
        <v>1</v>
      </c>
      <c r="AI2040" s="97">
        <v>0</v>
      </c>
      <c r="AJ2040" s="97">
        <v>3</v>
      </c>
      <c r="AK2040" s="93">
        <v>0</v>
      </c>
      <c r="AL2040" s="93">
        <v>1</v>
      </c>
      <c r="AM2040" s="93">
        <v>0</v>
      </c>
      <c r="AN2040" s="93">
        <v>1</v>
      </c>
      <c r="AO2040" s="93">
        <v>3000</v>
      </c>
      <c r="AP2040" s="93">
        <v>1</v>
      </c>
      <c r="AQ2040" s="93">
        <v>0</v>
      </c>
      <c r="AR2040" s="97">
        <v>0</v>
      </c>
      <c r="AS2040" s="291" t="s">
        <v>2656</v>
      </c>
      <c r="AT2040" s="95" t="s">
        <v>160</v>
      </c>
      <c r="AU2040" s="93" t="s">
        <v>351</v>
      </c>
      <c r="AV2040" s="92">
        <v>0</v>
      </c>
      <c r="AW2040" s="289" t="s">
        <v>2657</v>
      </c>
      <c r="AX2040" s="91" t="s">
        <v>162</v>
      </c>
      <c r="AY2040" s="93">
        <v>0</v>
      </c>
      <c r="AZ2040" s="94">
        <v>0</v>
      </c>
      <c r="BA2040" s="94">
        <v>0</v>
      </c>
      <c r="BB2040" s="104" t="s">
        <v>2658</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20.100000000000001" customHeight="1">
      <c r="C2041" s="92">
        <v>77002008</v>
      </c>
      <c r="D2041" s="91" t="s">
        <v>2659</v>
      </c>
      <c r="E2041" s="88">
        <v>1</v>
      </c>
      <c r="F2041" s="88">
        <v>0</v>
      </c>
      <c r="G2041" s="93">
        <v>0</v>
      </c>
      <c r="H2041" s="94">
        <v>0</v>
      </c>
      <c r="I2041" s="92">
        <v>1</v>
      </c>
      <c r="J2041" s="92">
        <v>0</v>
      </c>
      <c r="K2041" s="92">
        <v>0</v>
      </c>
      <c r="L2041" s="93">
        <v>0</v>
      </c>
      <c r="M2041" s="93">
        <v>0</v>
      </c>
      <c r="N2041" s="93">
        <v>2</v>
      </c>
      <c r="O2041" s="93">
        <v>3</v>
      </c>
      <c r="P2041" s="93">
        <v>0.2</v>
      </c>
      <c r="Q2041" s="93">
        <v>0</v>
      </c>
      <c r="R2041" s="97">
        <v>0</v>
      </c>
      <c r="S2041" s="93">
        <v>0</v>
      </c>
      <c r="T2041" s="93">
        <v>1</v>
      </c>
      <c r="U2041" s="88">
        <v>1</v>
      </c>
      <c r="V2041" s="93">
        <v>0</v>
      </c>
      <c r="W2041" s="93">
        <v>2</v>
      </c>
      <c r="X2041" s="93">
        <v>0</v>
      </c>
      <c r="Y2041" s="93">
        <v>1</v>
      </c>
      <c r="Z2041" s="93">
        <v>0</v>
      </c>
      <c r="AA2041" s="93">
        <v>0</v>
      </c>
      <c r="AB2041" s="93">
        <v>0</v>
      </c>
      <c r="AC2041" s="93">
        <v>1</v>
      </c>
      <c r="AD2041" s="93">
        <v>24</v>
      </c>
      <c r="AE2041" s="93">
        <v>1</v>
      </c>
      <c r="AF2041" s="93">
        <v>6</v>
      </c>
      <c r="AG2041" s="97">
        <v>0</v>
      </c>
      <c r="AH2041" s="97">
        <v>1</v>
      </c>
      <c r="AI2041" s="97">
        <v>0</v>
      </c>
      <c r="AJ2041" s="97">
        <v>3</v>
      </c>
      <c r="AK2041" s="93">
        <v>0</v>
      </c>
      <c r="AL2041" s="93">
        <v>1</v>
      </c>
      <c r="AM2041" s="93">
        <v>0</v>
      </c>
      <c r="AN2041" s="93">
        <v>2</v>
      </c>
      <c r="AO2041" s="93">
        <v>3000</v>
      </c>
      <c r="AP2041" s="93">
        <v>1</v>
      </c>
      <c r="AQ2041" s="93">
        <v>0</v>
      </c>
      <c r="AR2041" s="287" t="s">
        <v>2660</v>
      </c>
      <c r="AS2041" s="291" t="s">
        <v>2648</v>
      </c>
      <c r="AT2041" s="91" t="s">
        <v>199</v>
      </c>
      <c r="AU2041" s="93" t="s">
        <v>171</v>
      </c>
      <c r="AV2041" s="92">
        <v>10000011</v>
      </c>
      <c r="AW2041" s="289" t="s">
        <v>2661</v>
      </c>
      <c r="AX2041" s="95" t="s">
        <v>162</v>
      </c>
      <c r="AY2041" s="93">
        <v>0</v>
      </c>
      <c r="AZ2041" s="94">
        <v>0</v>
      </c>
      <c r="BA2041" s="94">
        <v>0</v>
      </c>
      <c r="BB2041" s="104" t="s">
        <v>2662</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19.5" customHeight="1">
      <c r="C2042" s="92">
        <v>77002009</v>
      </c>
      <c r="D2042" s="91" t="s">
        <v>2663</v>
      </c>
      <c r="E2042" s="92">
        <v>1</v>
      </c>
      <c r="F2042" s="92">
        <v>0</v>
      </c>
      <c r="G2042" s="92">
        <v>0</v>
      </c>
      <c r="H2042" s="94">
        <v>0</v>
      </c>
      <c r="I2042" s="92">
        <v>1</v>
      </c>
      <c r="J2042" s="92">
        <v>0</v>
      </c>
      <c r="K2042" s="92">
        <v>0</v>
      </c>
      <c r="L2042" s="93">
        <v>0</v>
      </c>
      <c r="M2042" s="93">
        <v>0</v>
      </c>
      <c r="N2042" s="93">
        <v>2</v>
      </c>
      <c r="O2042" s="93">
        <v>3</v>
      </c>
      <c r="P2042" s="93">
        <v>0.1</v>
      </c>
      <c r="Q2042" s="93">
        <v>0</v>
      </c>
      <c r="R2042" s="97">
        <v>0</v>
      </c>
      <c r="S2042" s="93">
        <v>0</v>
      </c>
      <c r="T2042" s="93">
        <v>1</v>
      </c>
      <c r="U2042" s="93">
        <v>2</v>
      </c>
      <c r="V2042" s="93">
        <v>0</v>
      </c>
      <c r="W2042" s="93">
        <v>1</v>
      </c>
      <c r="X2042" s="93">
        <v>0</v>
      </c>
      <c r="Y2042" s="93">
        <v>1</v>
      </c>
      <c r="Z2042" s="93">
        <v>0</v>
      </c>
      <c r="AA2042" s="93">
        <v>0</v>
      </c>
      <c r="AB2042" s="93">
        <v>1</v>
      </c>
      <c r="AC2042" s="93">
        <v>0</v>
      </c>
      <c r="AD2042" s="93">
        <v>0</v>
      </c>
      <c r="AE2042" s="93">
        <v>1</v>
      </c>
      <c r="AF2042" s="93">
        <v>3</v>
      </c>
      <c r="AG2042" s="97">
        <v>4</v>
      </c>
      <c r="AH2042" s="97">
        <v>1</v>
      </c>
      <c r="AI2042" s="97">
        <v>0</v>
      </c>
      <c r="AJ2042" s="97">
        <v>1.5</v>
      </c>
      <c r="AK2042" s="93">
        <v>0</v>
      </c>
      <c r="AL2042" s="93">
        <v>0</v>
      </c>
      <c r="AM2042" s="93">
        <v>0</v>
      </c>
      <c r="AN2042" s="93">
        <v>0</v>
      </c>
      <c r="AO2042" s="93">
        <v>6000</v>
      </c>
      <c r="AP2042" s="93">
        <v>0.8</v>
      </c>
      <c r="AQ2042" s="93">
        <v>0</v>
      </c>
      <c r="AR2042" s="97">
        <v>0</v>
      </c>
      <c r="AS2042" s="291" t="s">
        <v>2656</v>
      </c>
      <c r="AT2042" s="95" t="s">
        <v>161</v>
      </c>
      <c r="AU2042" s="93" t="s">
        <v>351</v>
      </c>
      <c r="AV2042" s="92">
        <v>0</v>
      </c>
      <c r="AW2042" s="289" t="s">
        <v>2664</v>
      </c>
      <c r="AX2042" s="91" t="s">
        <v>162</v>
      </c>
      <c r="AY2042" s="93" t="s">
        <v>2665</v>
      </c>
      <c r="AZ2042" s="94">
        <v>0</v>
      </c>
      <c r="BA2042" s="94">
        <v>0</v>
      </c>
      <c r="BB2042" s="104" t="s">
        <v>2535</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20.100000000000001" customHeight="1">
      <c r="C2043" s="92">
        <v>77002010</v>
      </c>
      <c r="D2043" s="91" t="s">
        <v>2666</v>
      </c>
      <c r="E2043" s="93">
        <v>1</v>
      </c>
      <c r="F2043" s="93">
        <v>0</v>
      </c>
      <c r="G2043" s="92">
        <v>0</v>
      </c>
      <c r="H2043" s="94">
        <v>0</v>
      </c>
      <c r="I2043" s="92">
        <v>1</v>
      </c>
      <c r="J2043" s="92">
        <v>0</v>
      </c>
      <c r="K2043" s="92">
        <v>0</v>
      </c>
      <c r="L2043" s="93">
        <v>0</v>
      </c>
      <c r="M2043" s="93">
        <v>0</v>
      </c>
      <c r="N2043" s="93">
        <v>2</v>
      </c>
      <c r="O2043" s="93">
        <v>2</v>
      </c>
      <c r="P2043" s="93">
        <v>0.8</v>
      </c>
      <c r="Q2043" s="93">
        <v>0</v>
      </c>
      <c r="R2043" s="97">
        <v>3</v>
      </c>
      <c r="S2043" s="93">
        <v>0</v>
      </c>
      <c r="T2043" s="93">
        <v>1</v>
      </c>
      <c r="U2043" s="93">
        <v>2</v>
      </c>
      <c r="V2043" s="93">
        <v>0</v>
      </c>
      <c r="W2043" s="93">
        <v>0.8</v>
      </c>
      <c r="X2043" s="93">
        <v>0</v>
      </c>
      <c r="Y2043" s="93">
        <v>0</v>
      </c>
      <c r="Z2043" s="93">
        <v>0</v>
      </c>
      <c r="AA2043" s="93">
        <v>0</v>
      </c>
      <c r="AB2043" s="93">
        <v>0</v>
      </c>
      <c r="AC2043" s="93">
        <v>0</v>
      </c>
      <c r="AD2043" s="93">
        <v>28</v>
      </c>
      <c r="AE2043" s="93">
        <v>1</v>
      </c>
      <c r="AF2043" s="93">
        <v>3</v>
      </c>
      <c r="AG2043" s="97">
        <v>6</v>
      </c>
      <c r="AH2043" s="97">
        <v>1</v>
      </c>
      <c r="AI2043" s="97">
        <v>0</v>
      </c>
      <c r="AJ2043" s="97">
        <v>1.5</v>
      </c>
      <c r="AK2043" s="93">
        <v>0</v>
      </c>
      <c r="AL2043" s="93">
        <v>0</v>
      </c>
      <c r="AM2043" s="93">
        <v>0</v>
      </c>
      <c r="AN2043" s="93">
        <v>1</v>
      </c>
      <c r="AO2043" s="93">
        <v>5000</v>
      </c>
      <c r="AP2043" s="93">
        <v>1</v>
      </c>
      <c r="AQ2043" s="93">
        <v>0</v>
      </c>
      <c r="AR2043" s="97">
        <v>0</v>
      </c>
      <c r="AS2043" s="291" t="s">
        <v>2667</v>
      </c>
      <c r="AT2043" s="95" t="s">
        <v>199</v>
      </c>
      <c r="AU2043" s="93" t="s">
        <v>351</v>
      </c>
      <c r="AV2043" s="92">
        <v>10000007</v>
      </c>
      <c r="AW2043" s="289" t="s">
        <v>2668</v>
      </c>
      <c r="AX2043" s="91" t="s">
        <v>162</v>
      </c>
      <c r="AY2043" s="93" t="s">
        <v>2669</v>
      </c>
      <c r="AZ2043" s="94">
        <v>0</v>
      </c>
      <c r="BA2043" s="94">
        <v>0</v>
      </c>
      <c r="BB2043" s="104" t="s">
        <v>2670</v>
      </c>
      <c r="BC2043" s="93">
        <v>0</v>
      </c>
      <c r="BD2043" s="93">
        <v>0</v>
      </c>
      <c r="BE2043" s="93">
        <v>0</v>
      </c>
      <c r="BF2043" s="93">
        <v>0</v>
      </c>
      <c r="BG2043" s="93">
        <v>0</v>
      </c>
      <c r="BH2043" s="93">
        <v>0</v>
      </c>
      <c r="BI2043" s="88">
        <v>0</v>
      </c>
      <c r="BJ2043" s="97">
        <v>0</v>
      </c>
      <c r="BK2043" s="97">
        <v>0</v>
      </c>
      <c r="BL2043" s="97">
        <v>0</v>
      </c>
      <c r="BM2043" s="97">
        <v>0</v>
      </c>
      <c r="BN2043" s="97">
        <v>0</v>
      </c>
      <c r="BO2043" s="97">
        <v>0</v>
      </c>
      <c r="BP2043" s="97">
        <v>0</v>
      </c>
      <c r="BQ2043" s="43">
        <v>0</v>
      </c>
    </row>
    <row r="2044" spans="3:69" ht="19.5" customHeight="1">
      <c r="C2044" s="92">
        <v>77002011</v>
      </c>
      <c r="D2044" s="91" t="s">
        <v>2671</v>
      </c>
      <c r="E2044" s="93">
        <v>1</v>
      </c>
      <c r="F2044" s="93">
        <v>61012301</v>
      </c>
      <c r="G2044" s="93">
        <v>0</v>
      </c>
      <c r="H2044" s="94">
        <v>0</v>
      </c>
      <c r="I2044" s="92">
        <v>1</v>
      </c>
      <c r="J2044" s="92">
        <v>0</v>
      </c>
      <c r="K2044" s="92">
        <v>0</v>
      </c>
      <c r="L2044" s="93">
        <v>0</v>
      </c>
      <c r="M2044" s="93">
        <v>0</v>
      </c>
      <c r="N2044" s="93">
        <v>2</v>
      </c>
      <c r="O2044" s="93">
        <v>1</v>
      </c>
      <c r="P2044" s="93">
        <v>0.15</v>
      </c>
      <c r="Q2044" s="93">
        <v>0</v>
      </c>
      <c r="R2044" s="97">
        <v>1</v>
      </c>
      <c r="S2044" s="93">
        <v>0</v>
      </c>
      <c r="T2044" s="93">
        <v>0</v>
      </c>
      <c r="U2044" s="93">
        <v>1</v>
      </c>
      <c r="V2044" s="93">
        <v>0</v>
      </c>
      <c r="W2044" s="93">
        <v>0</v>
      </c>
      <c r="X2044" s="93">
        <v>0</v>
      </c>
      <c r="Y2044" s="93">
        <v>1</v>
      </c>
      <c r="Z2044" s="93">
        <v>0</v>
      </c>
      <c r="AA2044" s="93">
        <v>0</v>
      </c>
      <c r="AB2044" s="93">
        <v>0</v>
      </c>
      <c r="AC2044" s="93">
        <v>1</v>
      </c>
      <c r="AD2044" s="93">
        <v>6</v>
      </c>
      <c r="AE2044" s="93">
        <v>2</v>
      </c>
      <c r="AF2044" s="93" t="s">
        <v>169</v>
      </c>
      <c r="AG2044" s="97">
        <v>0</v>
      </c>
      <c r="AH2044" s="97">
        <v>2</v>
      </c>
      <c r="AI2044" s="97">
        <v>0</v>
      </c>
      <c r="AJ2044" s="97">
        <v>1.5</v>
      </c>
      <c r="AK2044" s="93">
        <v>0</v>
      </c>
      <c r="AL2044" s="93">
        <v>0</v>
      </c>
      <c r="AM2044" s="93">
        <v>0</v>
      </c>
      <c r="AN2044" s="93">
        <v>0.5</v>
      </c>
      <c r="AO2044" s="93">
        <v>500</v>
      </c>
      <c r="AP2044" s="93">
        <v>0</v>
      </c>
      <c r="AQ2044" s="93">
        <v>15</v>
      </c>
      <c r="AR2044" s="97">
        <v>97010008</v>
      </c>
      <c r="AS2044" s="102">
        <v>0</v>
      </c>
      <c r="AT2044" s="91" t="s">
        <v>216</v>
      </c>
      <c r="AU2044" s="93" t="s">
        <v>171</v>
      </c>
      <c r="AV2044" s="92">
        <v>0</v>
      </c>
      <c r="AW2044" s="92">
        <v>0</v>
      </c>
      <c r="AX2044" s="122" t="s">
        <v>172</v>
      </c>
      <c r="AY2044" s="93">
        <v>0</v>
      </c>
      <c r="AZ2044" s="94">
        <v>0</v>
      </c>
      <c r="BA2044" s="94">
        <v>0</v>
      </c>
      <c r="BB2044" s="104" t="s">
        <v>2672</v>
      </c>
      <c r="BC2044" s="93">
        <v>0</v>
      </c>
      <c r="BD2044" s="93">
        <v>0</v>
      </c>
      <c r="BE2044" s="93">
        <v>0</v>
      </c>
      <c r="BF2044" s="93">
        <v>0</v>
      </c>
      <c r="BG2044" s="93">
        <v>0</v>
      </c>
      <c r="BH2044" s="93">
        <v>0</v>
      </c>
      <c r="BI2044" s="88">
        <v>0</v>
      </c>
      <c r="BJ2044" s="97">
        <v>0</v>
      </c>
      <c r="BK2044" s="97">
        <v>0</v>
      </c>
      <c r="BL2044" s="97">
        <v>0</v>
      </c>
      <c r="BM2044" s="97">
        <v>0</v>
      </c>
      <c r="BN2044" s="97">
        <v>0</v>
      </c>
      <c r="BO2044" s="97">
        <v>0</v>
      </c>
      <c r="BP2044" s="97">
        <v>77002012</v>
      </c>
      <c r="BQ2044" s="43">
        <v>0</v>
      </c>
    </row>
    <row r="2045" spans="3:69" ht="19.5" customHeight="1">
      <c r="C2045" s="92">
        <v>77002012</v>
      </c>
      <c r="D2045" s="95" t="s">
        <v>2673</v>
      </c>
      <c r="E2045" s="93">
        <v>1</v>
      </c>
      <c r="F2045" s="92">
        <v>61022101</v>
      </c>
      <c r="G2045" s="92">
        <v>0</v>
      </c>
      <c r="H2045" s="94">
        <v>0</v>
      </c>
      <c r="I2045" s="93">
        <v>1</v>
      </c>
      <c r="J2045" s="93">
        <v>0</v>
      </c>
      <c r="K2045" s="93">
        <v>0</v>
      </c>
      <c r="L2045" s="92">
        <v>0</v>
      </c>
      <c r="M2045" s="92">
        <v>0</v>
      </c>
      <c r="N2045" s="92">
        <v>2</v>
      </c>
      <c r="O2045" s="92">
        <v>2</v>
      </c>
      <c r="P2045" s="92">
        <v>1</v>
      </c>
      <c r="Q2045" s="92">
        <v>0</v>
      </c>
      <c r="R2045" s="97">
        <v>0</v>
      </c>
      <c r="S2045" s="94">
        <v>0</v>
      </c>
      <c r="T2045" s="93">
        <v>1</v>
      </c>
      <c r="U2045" s="92">
        <v>1</v>
      </c>
      <c r="V2045" s="92">
        <v>0</v>
      </c>
      <c r="W2045" s="92">
        <v>1.5</v>
      </c>
      <c r="X2045" s="92">
        <v>0</v>
      </c>
      <c r="Y2045" s="92">
        <v>0</v>
      </c>
      <c r="Z2045" s="92">
        <v>0</v>
      </c>
      <c r="AA2045" s="92">
        <v>0</v>
      </c>
      <c r="AB2045" s="92">
        <v>0</v>
      </c>
      <c r="AC2045" s="92">
        <v>0</v>
      </c>
      <c r="AD2045" s="92">
        <v>8</v>
      </c>
      <c r="AE2045" s="92">
        <v>1</v>
      </c>
      <c r="AF2045" s="139">
        <v>5</v>
      </c>
      <c r="AG2045" s="97">
        <v>0</v>
      </c>
      <c r="AH2045" s="97">
        <v>1</v>
      </c>
      <c r="AI2045" s="97">
        <v>0</v>
      </c>
      <c r="AJ2045" s="97">
        <v>3</v>
      </c>
      <c r="AK2045" s="92">
        <v>0</v>
      </c>
      <c r="AL2045" s="92">
        <v>0</v>
      </c>
      <c r="AM2045" s="92">
        <v>0</v>
      </c>
      <c r="AN2045" s="92">
        <v>0</v>
      </c>
      <c r="AO2045" s="92">
        <v>2000</v>
      </c>
      <c r="AP2045" s="92">
        <v>0.5</v>
      </c>
      <c r="AQ2045" s="92">
        <v>0</v>
      </c>
      <c r="AR2045" s="97">
        <v>0</v>
      </c>
      <c r="AS2045" s="289" t="s">
        <v>2674</v>
      </c>
      <c r="AT2045" s="91" t="s">
        <v>216</v>
      </c>
      <c r="AU2045" s="92" t="s">
        <v>358</v>
      </c>
      <c r="AV2045" s="92">
        <v>10001005</v>
      </c>
      <c r="AW2045" s="289" t="s">
        <v>2675</v>
      </c>
      <c r="AX2045" s="95" t="s">
        <v>162</v>
      </c>
      <c r="AY2045" s="95">
        <v>0</v>
      </c>
      <c r="AZ2045" s="94">
        <v>0</v>
      </c>
      <c r="BA2045" s="94">
        <v>0</v>
      </c>
      <c r="BB2045" s="145" t="s">
        <v>750</v>
      </c>
      <c r="BC2045" s="92">
        <v>0</v>
      </c>
      <c r="BD2045" s="93">
        <v>0</v>
      </c>
      <c r="BE2045" s="92">
        <v>0</v>
      </c>
      <c r="BF2045" s="92">
        <v>0</v>
      </c>
      <c r="BG2045" s="92">
        <v>0</v>
      </c>
      <c r="BH2045" s="92">
        <v>0</v>
      </c>
      <c r="BI2045" s="88">
        <v>0</v>
      </c>
      <c r="BJ2045" s="97">
        <v>0</v>
      </c>
      <c r="BK2045" s="97">
        <v>0</v>
      </c>
      <c r="BL2045" s="97">
        <v>0</v>
      </c>
      <c r="BM2045" s="97">
        <v>0</v>
      </c>
      <c r="BN2045" s="97">
        <v>0</v>
      </c>
      <c r="BO2045" s="97">
        <v>0</v>
      </c>
      <c r="BP2045" s="97">
        <v>0</v>
      </c>
      <c r="BQ2045" s="43">
        <v>0</v>
      </c>
    </row>
    <row r="2046" spans="3:69" ht="19.5" customHeight="1">
      <c r="C2046" s="92">
        <v>77002013</v>
      </c>
      <c r="D2046" s="91" t="s">
        <v>2676</v>
      </c>
      <c r="E2046" s="92">
        <v>1</v>
      </c>
      <c r="F2046" s="93">
        <v>60010100</v>
      </c>
      <c r="G2046" s="92">
        <v>0</v>
      </c>
      <c r="H2046" s="94">
        <v>0</v>
      </c>
      <c r="I2046" s="92">
        <v>1</v>
      </c>
      <c r="J2046" s="92">
        <v>0</v>
      </c>
      <c r="K2046" s="92">
        <v>0</v>
      </c>
      <c r="L2046" s="93">
        <v>0</v>
      </c>
      <c r="M2046" s="93">
        <v>0</v>
      </c>
      <c r="N2046" s="93">
        <v>2</v>
      </c>
      <c r="O2046" s="93">
        <v>1</v>
      </c>
      <c r="P2046" s="93">
        <v>0.15</v>
      </c>
      <c r="Q2046" s="93">
        <v>0</v>
      </c>
      <c r="R2046" s="97">
        <v>0</v>
      </c>
      <c r="S2046" s="93">
        <v>0</v>
      </c>
      <c r="T2046" s="93">
        <v>1</v>
      </c>
      <c r="U2046" s="93">
        <v>2</v>
      </c>
      <c r="V2046" s="93">
        <v>0</v>
      </c>
      <c r="W2046" s="93">
        <v>0</v>
      </c>
      <c r="X2046" s="93">
        <v>0</v>
      </c>
      <c r="Y2046" s="93">
        <v>1</v>
      </c>
      <c r="Z2046" s="93">
        <v>0</v>
      </c>
      <c r="AA2046" s="93">
        <v>0</v>
      </c>
      <c r="AB2046" s="93">
        <v>0</v>
      </c>
      <c r="AC2046" s="93">
        <v>1</v>
      </c>
      <c r="AD2046" s="93">
        <v>3</v>
      </c>
      <c r="AE2046" s="93">
        <v>1</v>
      </c>
      <c r="AF2046" s="93">
        <v>4</v>
      </c>
      <c r="AG2046" s="97">
        <v>0</v>
      </c>
      <c r="AH2046" s="97">
        <v>1</v>
      </c>
      <c r="AI2046" s="97">
        <v>0</v>
      </c>
      <c r="AJ2046" s="97">
        <v>3</v>
      </c>
      <c r="AK2046" s="93">
        <v>0</v>
      </c>
      <c r="AL2046" s="93">
        <v>1</v>
      </c>
      <c r="AM2046" s="93">
        <v>0</v>
      </c>
      <c r="AN2046" s="93">
        <v>0</v>
      </c>
      <c r="AO2046" s="93">
        <v>3000</v>
      </c>
      <c r="AP2046" s="93">
        <v>0</v>
      </c>
      <c r="AQ2046" s="93">
        <v>0</v>
      </c>
      <c r="AR2046" s="287" t="s">
        <v>2677</v>
      </c>
      <c r="AS2046" s="102">
        <v>0</v>
      </c>
      <c r="AT2046" s="95" t="s">
        <v>199</v>
      </c>
      <c r="AU2046" s="93" t="s">
        <v>351</v>
      </c>
      <c r="AV2046" s="92">
        <v>0</v>
      </c>
      <c r="AW2046" s="92">
        <v>0</v>
      </c>
      <c r="AX2046" s="91" t="s">
        <v>162</v>
      </c>
      <c r="AY2046" s="93">
        <v>0</v>
      </c>
      <c r="AZ2046" s="94">
        <v>0</v>
      </c>
      <c r="BA2046" s="94">
        <v>0</v>
      </c>
      <c r="BB2046" s="104" t="s">
        <v>2678</v>
      </c>
      <c r="BC2046" s="93">
        <v>0</v>
      </c>
      <c r="BD2046" s="93">
        <v>0</v>
      </c>
      <c r="BE2046" s="93">
        <v>0</v>
      </c>
      <c r="BF2046" s="93">
        <v>0</v>
      </c>
      <c r="BG2046" s="93">
        <v>0</v>
      </c>
      <c r="BH2046" s="93">
        <v>0</v>
      </c>
      <c r="BI2046" s="88">
        <v>0</v>
      </c>
      <c r="BJ2046" s="97">
        <v>0</v>
      </c>
      <c r="BK2046" s="97">
        <v>0</v>
      </c>
      <c r="BL2046" s="97">
        <v>0</v>
      </c>
      <c r="BM2046" s="97">
        <v>0</v>
      </c>
      <c r="BN2046" s="97">
        <v>0</v>
      </c>
      <c r="BO2046" s="97">
        <v>1</v>
      </c>
      <c r="BP2046" s="97">
        <v>0</v>
      </c>
      <c r="BQ2046" s="43">
        <v>0</v>
      </c>
    </row>
    <row r="2047" spans="3:69" ht="19.5" customHeight="1">
      <c r="C2047" s="92">
        <v>77002014</v>
      </c>
      <c r="D2047" s="91" t="s">
        <v>2679</v>
      </c>
      <c r="E2047" s="92">
        <v>1</v>
      </c>
      <c r="F2047" s="93">
        <v>0</v>
      </c>
      <c r="G2047" s="92">
        <v>0</v>
      </c>
      <c r="H2047" s="94">
        <v>0</v>
      </c>
      <c r="I2047" s="92">
        <v>1</v>
      </c>
      <c r="J2047" s="92">
        <v>0</v>
      </c>
      <c r="K2047" s="92">
        <v>0</v>
      </c>
      <c r="L2047" s="93">
        <v>0</v>
      </c>
      <c r="M2047" s="93">
        <v>0</v>
      </c>
      <c r="N2047" s="93">
        <v>2</v>
      </c>
      <c r="O2047" s="93">
        <v>1</v>
      </c>
      <c r="P2047" s="93">
        <v>1</v>
      </c>
      <c r="Q2047" s="93">
        <v>0</v>
      </c>
      <c r="R2047" s="97">
        <v>0</v>
      </c>
      <c r="S2047" s="93">
        <v>0</v>
      </c>
      <c r="T2047" s="93">
        <v>1</v>
      </c>
      <c r="U2047" s="93">
        <v>2</v>
      </c>
      <c r="V2047" s="93">
        <v>0</v>
      </c>
      <c r="W2047" s="93">
        <v>1.6</v>
      </c>
      <c r="X2047" s="93">
        <v>0</v>
      </c>
      <c r="Y2047" s="93">
        <v>0</v>
      </c>
      <c r="Z2047" s="93">
        <v>0</v>
      </c>
      <c r="AA2047" s="93">
        <v>0</v>
      </c>
      <c r="AB2047" s="93">
        <v>0</v>
      </c>
      <c r="AC2047" s="93">
        <v>1</v>
      </c>
      <c r="AD2047" s="93">
        <v>0</v>
      </c>
      <c r="AE2047" s="93">
        <v>1</v>
      </c>
      <c r="AF2047" s="93">
        <v>2</v>
      </c>
      <c r="AG2047" s="97">
        <v>0</v>
      </c>
      <c r="AH2047" s="97">
        <v>2</v>
      </c>
      <c r="AI2047" s="97">
        <v>0</v>
      </c>
      <c r="AJ2047" s="97">
        <v>2</v>
      </c>
      <c r="AK2047" s="93">
        <v>0</v>
      </c>
      <c r="AL2047" s="93">
        <v>0</v>
      </c>
      <c r="AM2047" s="93">
        <v>0</v>
      </c>
      <c r="AN2047" s="93">
        <v>0</v>
      </c>
      <c r="AO2047" s="93">
        <v>5000</v>
      </c>
      <c r="AP2047" s="93">
        <v>0</v>
      </c>
      <c r="AQ2047" s="93">
        <v>15</v>
      </c>
      <c r="AR2047" s="101">
        <v>0</v>
      </c>
      <c r="AS2047" s="291" t="s">
        <v>2680</v>
      </c>
      <c r="AT2047" s="91" t="s">
        <v>216</v>
      </c>
      <c r="AU2047" s="93" t="s">
        <v>351</v>
      </c>
      <c r="AV2047" s="92">
        <v>10000007</v>
      </c>
      <c r="AW2047" s="92">
        <v>77002008</v>
      </c>
      <c r="AX2047" s="91" t="s">
        <v>382</v>
      </c>
      <c r="AY2047" s="93" t="s">
        <v>2681</v>
      </c>
      <c r="AZ2047" s="94">
        <v>0</v>
      </c>
      <c r="BA2047" s="94">
        <v>1</v>
      </c>
      <c r="BB2047" s="104" t="s">
        <v>2682</v>
      </c>
      <c r="BC2047" s="93">
        <v>0</v>
      </c>
      <c r="BD2047" s="93">
        <v>0</v>
      </c>
      <c r="BE2047" s="93">
        <v>0</v>
      </c>
      <c r="BF2047" s="93">
        <v>0</v>
      </c>
      <c r="BG2047" s="93">
        <v>0</v>
      </c>
      <c r="BH2047" s="93">
        <v>0</v>
      </c>
      <c r="BI2047" s="88">
        <v>0</v>
      </c>
      <c r="BJ2047" s="97">
        <v>0</v>
      </c>
      <c r="BK2047" s="97">
        <v>0</v>
      </c>
      <c r="BL2047" s="97">
        <v>0</v>
      </c>
      <c r="BM2047" s="97">
        <v>0</v>
      </c>
      <c r="BN2047" s="97">
        <v>0</v>
      </c>
      <c r="BO2047" s="97">
        <v>0</v>
      </c>
      <c r="BP2047" s="97">
        <v>0</v>
      </c>
      <c r="BQ2047" s="43">
        <v>0</v>
      </c>
    </row>
    <row r="2048" spans="3:69" ht="19.5" customHeight="1">
      <c r="C2048" s="92">
        <v>77002015</v>
      </c>
      <c r="D2048" s="91" t="s">
        <v>2897</v>
      </c>
      <c r="E2048" s="93">
        <v>1</v>
      </c>
      <c r="F2048" s="93">
        <v>0</v>
      </c>
      <c r="G2048" s="93">
        <v>0</v>
      </c>
      <c r="H2048" s="94">
        <v>0</v>
      </c>
      <c r="I2048" s="92">
        <v>1</v>
      </c>
      <c r="J2048" s="93">
        <v>0</v>
      </c>
      <c r="K2048" s="93">
        <v>0</v>
      </c>
      <c r="L2048" s="93">
        <v>0</v>
      </c>
      <c r="M2048" s="93">
        <v>0</v>
      </c>
      <c r="N2048" s="93">
        <v>2</v>
      </c>
      <c r="O2048" s="93">
        <v>1</v>
      </c>
      <c r="P2048" s="93">
        <v>0.1</v>
      </c>
      <c r="Q2048" s="93">
        <v>0</v>
      </c>
      <c r="R2048" s="97">
        <v>0</v>
      </c>
      <c r="S2048" s="93">
        <v>0</v>
      </c>
      <c r="T2048" s="93">
        <v>1</v>
      </c>
      <c r="U2048" s="93">
        <v>1</v>
      </c>
      <c r="V2048" s="93">
        <v>0</v>
      </c>
      <c r="W2048" s="93">
        <v>1.2</v>
      </c>
      <c r="X2048" s="93">
        <v>0</v>
      </c>
      <c r="Y2048" s="93">
        <v>1</v>
      </c>
      <c r="Z2048" s="93">
        <v>0</v>
      </c>
      <c r="AA2048" s="93">
        <v>0</v>
      </c>
      <c r="AB2048" s="93">
        <v>0</v>
      </c>
      <c r="AC2048" s="93">
        <v>1</v>
      </c>
      <c r="AD2048" s="93">
        <v>0</v>
      </c>
      <c r="AE2048" s="93">
        <v>1</v>
      </c>
      <c r="AF2048" s="93">
        <v>3</v>
      </c>
      <c r="AG2048" s="97">
        <v>0</v>
      </c>
      <c r="AH2048" s="97">
        <v>1</v>
      </c>
      <c r="AI2048" s="97">
        <v>0</v>
      </c>
      <c r="AJ2048" s="97">
        <v>2</v>
      </c>
      <c r="AK2048" s="93">
        <v>0</v>
      </c>
      <c r="AL2048" s="93">
        <v>0</v>
      </c>
      <c r="AM2048" s="93">
        <v>0</v>
      </c>
      <c r="AN2048" s="93">
        <v>0.5</v>
      </c>
      <c r="AO2048" s="93">
        <v>600</v>
      </c>
      <c r="AP2048" s="93">
        <v>0.5</v>
      </c>
      <c r="AQ2048" s="93">
        <v>0</v>
      </c>
      <c r="AR2048" s="97">
        <v>0</v>
      </c>
      <c r="AS2048" s="93">
        <v>97010001</v>
      </c>
      <c r="AT2048" s="91" t="s">
        <v>160</v>
      </c>
      <c r="AU2048" s="93" t="s">
        <v>351</v>
      </c>
      <c r="AV2048" s="92">
        <v>10000001</v>
      </c>
      <c r="AW2048" s="92">
        <v>77002009</v>
      </c>
      <c r="AX2048" s="91" t="s">
        <v>500</v>
      </c>
      <c r="AY2048" s="93">
        <v>0</v>
      </c>
      <c r="AZ2048" s="94">
        <v>0</v>
      </c>
      <c r="BA2048" s="94">
        <v>0</v>
      </c>
      <c r="BB2048" s="121" t="s">
        <v>2683</v>
      </c>
      <c r="BC2048" s="93">
        <v>0</v>
      </c>
      <c r="BD2048" s="93">
        <v>0</v>
      </c>
      <c r="BE2048" s="93">
        <v>0</v>
      </c>
      <c r="BF2048" s="93">
        <v>0</v>
      </c>
      <c r="BG2048" s="93">
        <v>0</v>
      </c>
      <c r="BH2048" s="93">
        <v>0</v>
      </c>
      <c r="BI2048" s="88">
        <v>0</v>
      </c>
      <c r="BJ2048" s="97">
        <v>0</v>
      </c>
      <c r="BK2048" s="97">
        <v>0</v>
      </c>
      <c r="BL2048" s="97">
        <v>0</v>
      </c>
      <c r="BM2048" s="97">
        <v>0</v>
      </c>
      <c r="BN2048" s="97">
        <v>0</v>
      </c>
      <c r="BO2048" s="97">
        <v>1</v>
      </c>
      <c r="BP2048" s="97">
        <v>0</v>
      </c>
      <c r="BQ2048" s="43">
        <v>0</v>
      </c>
    </row>
    <row r="2049" spans="1:69" ht="19.5" customHeight="1">
      <c r="C2049" s="92">
        <v>77002016</v>
      </c>
      <c r="D2049" s="91" t="s">
        <v>2684</v>
      </c>
      <c r="E2049" s="92">
        <v>1</v>
      </c>
      <c r="F2049" s="93">
        <v>0</v>
      </c>
      <c r="G2049" s="92">
        <v>0</v>
      </c>
      <c r="H2049" s="94">
        <v>0</v>
      </c>
      <c r="I2049" s="92">
        <v>1</v>
      </c>
      <c r="J2049" s="92">
        <v>0</v>
      </c>
      <c r="K2049" s="92">
        <v>0</v>
      </c>
      <c r="L2049" s="93">
        <v>0</v>
      </c>
      <c r="M2049" s="93">
        <v>0</v>
      </c>
      <c r="N2049" s="93">
        <v>2</v>
      </c>
      <c r="O2049" s="93">
        <v>16</v>
      </c>
      <c r="P2049" s="93">
        <v>8</v>
      </c>
      <c r="Q2049" s="93">
        <v>0</v>
      </c>
      <c r="R2049" s="97">
        <v>0</v>
      </c>
      <c r="S2049" s="93">
        <v>0</v>
      </c>
      <c r="T2049" s="93">
        <v>1</v>
      </c>
      <c r="U2049" s="93">
        <v>2</v>
      </c>
      <c r="V2049" s="93">
        <v>0</v>
      </c>
      <c r="W2049" s="93">
        <v>1.6</v>
      </c>
      <c r="X2049" s="93">
        <v>0</v>
      </c>
      <c r="Y2049" s="93">
        <v>0</v>
      </c>
      <c r="Z2049" s="93">
        <v>0</v>
      </c>
      <c r="AA2049" s="93">
        <v>0</v>
      </c>
      <c r="AB2049" s="93">
        <v>0</v>
      </c>
      <c r="AC2049" s="93">
        <v>1</v>
      </c>
      <c r="AD2049" s="93">
        <v>0</v>
      </c>
      <c r="AE2049" s="93">
        <v>1</v>
      </c>
      <c r="AF2049" s="93">
        <v>2</v>
      </c>
      <c r="AG2049" s="97">
        <v>0</v>
      </c>
      <c r="AH2049" s="97">
        <v>2</v>
      </c>
      <c r="AI2049" s="97">
        <v>0</v>
      </c>
      <c r="AJ2049" s="97">
        <v>2</v>
      </c>
      <c r="AK2049" s="93">
        <v>0</v>
      </c>
      <c r="AL2049" s="93">
        <v>0</v>
      </c>
      <c r="AM2049" s="93">
        <v>0</v>
      </c>
      <c r="AN2049" s="93">
        <v>0.5</v>
      </c>
      <c r="AO2049" s="93">
        <v>5000</v>
      </c>
      <c r="AP2049" s="93">
        <v>0.5</v>
      </c>
      <c r="AQ2049" s="93">
        <v>15</v>
      </c>
      <c r="AR2049" s="101">
        <v>0</v>
      </c>
      <c r="AS2049" s="291" t="s">
        <v>2685</v>
      </c>
      <c r="AT2049" s="91" t="s">
        <v>216</v>
      </c>
      <c r="AU2049" s="93" t="s">
        <v>351</v>
      </c>
      <c r="AV2049" s="92">
        <v>10000007</v>
      </c>
      <c r="AW2049" s="92">
        <v>77002008</v>
      </c>
      <c r="AX2049" s="91" t="s">
        <v>382</v>
      </c>
      <c r="AY2049" s="93" t="s">
        <v>2681</v>
      </c>
      <c r="AZ2049" s="94">
        <v>0</v>
      </c>
      <c r="BA2049" s="94">
        <v>1</v>
      </c>
      <c r="BB2049" s="104" t="s">
        <v>2686</v>
      </c>
      <c r="BC2049" s="93">
        <v>0</v>
      </c>
      <c r="BD2049" s="93">
        <v>0</v>
      </c>
      <c r="BE2049" s="93">
        <v>0</v>
      </c>
      <c r="BF2049" s="93">
        <v>0</v>
      </c>
      <c r="BG2049" s="93">
        <v>0</v>
      </c>
      <c r="BH2049" s="93">
        <v>0</v>
      </c>
      <c r="BI2049" s="88">
        <v>0</v>
      </c>
      <c r="BJ2049" s="97">
        <v>0</v>
      </c>
      <c r="BK2049" s="97">
        <v>0</v>
      </c>
      <c r="BL2049" s="97">
        <v>0</v>
      </c>
      <c r="BM2049" s="97">
        <v>0</v>
      </c>
      <c r="BN2049" s="97">
        <v>0</v>
      </c>
      <c r="BO2049" s="97">
        <v>0</v>
      </c>
      <c r="BP2049" s="97">
        <v>0</v>
      </c>
      <c r="BQ2049" s="43">
        <v>0</v>
      </c>
    </row>
    <row r="2050" spans="1:69" ht="19.5" customHeight="1">
      <c r="C2050" s="92">
        <v>77002017</v>
      </c>
      <c r="D2050" s="91" t="s">
        <v>2897</v>
      </c>
      <c r="E2050" s="93">
        <v>1</v>
      </c>
      <c r="F2050" s="93">
        <v>0</v>
      </c>
      <c r="G2050" s="93">
        <v>0</v>
      </c>
      <c r="H2050" s="94">
        <v>0</v>
      </c>
      <c r="I2050" s="92">
        <v>1</v>
      </c>
      <c r="J2050" s="93">
        <v>0</v>
      </c>
      <c r="K2050" s="93">
        <v>0</v>
      </c>
      <c r="L2050" s="93">
        <v>0</v>
      </c>
      <c r="M2050" s="93">
        <v>0</v>
      </c>
      <c r="N2050" s="93">
        <v>2</v>
      </c>
      <c r="O2050" s="93">
        <v>1</v>
      </c>
      <c r="P2050" s="93">
        <v>0.1</v>
      </c>
      <c r="Q2050" s="93">
        <v>0</v>
      </c>
      <c r="R2050" s="97">
        <v>0</v>
      </c>
      <c r="S2050" s="93">
        <v>0</v>
      </c>
      <c r="T2050" s="93">
        <v>1</v>
      </c>
      <c r="U2050" s="93">
        <v>1</v>
      </c>
      <c r="V2050" s="93">
        <v>0</v>
      </c>
      <c r="W2050" s="93">
        <v>1.2</v>
      </c>
      <c r="X2050" s="93">
        <v>0</v>
      </c>
      <c r="Y2050" s="93">
        <v>1</v>
      </c>
      <c r="Z2050" s="93">
        <v>0</v>
      </c>
      <c r="AA2050" s="93">
        <v>0</v>
      </c>
      <c r="AB2050" s="93">
        <v>0</v>
      </c>
      <c r="AC2050" s="93">
        <v>1</v>
      </c>
      <c r="AD2050" s="93">
        <v>0</v>
      </c>
      <c r="AE2050" s="93">
        <v>1</v>
      </c>
      <c r="AF2050" s="93">
        <v>3</v>
      </c>
      <c r="AG2050" s="97">
        <v>0</v>
      </c>
      <c r="AH2050" s="97">
        <v>1</v>
      </c>
      <c r="AI2050" s="97">
        <v>0</v>
      </c>
      <c r="AJ2050" s="97">
        <v>2</v>
      </c>
      <c r="AK2050" s="93">
        <v>0</v>
      </c>
      <c r="AL2050" s="93">
        <v>0</v>
      </c>
      <c r="AM2050" s="93">
        <v>0</v>
      </c>
      <c r="AN2050" s="93">
        <v>0.5</v>
      </c>
      <c r="AO2050" s="93">
        <v>600</v>
      </c>
      <c r="AP2050" s="93">
        <v>0.5</v>
      </c>
      <c r="AQ2050" s="93">
        <v>0</v>
      </c>
      <c r="AR2050" s="97">
        <v>0</v>
      </c>
      <c r="AS2050" s="93">
        <v>97010002</v>
      </c>
      <c r="AT2050" s="91" t="s">
        <v>160</v>
      </c>
      <c r="AU2050" s="93" t="s">
        <v>351</v>
      </c>
      <c r="AV2050" s="92">
        <v>10000001</v>
      </c>
      <c r="AW2050" s="92">
        <v>77002009</v>
      </c>
      <c r="AX2050" s="91" t="s">
        <v>500</v>
      </c>
      <c r="AY2050" s="93">
        <v>0</v>
      </c>
      <c r="AZ2050" s="94">
        <v>0</v>
      </c>
      <c r="BA2050" s="94">
        <v>0</v>
      </c>
      <c r="BB2050" s="121" t="s">
        <v>2683</v>
      </c>
      <c r="BC2050" s="93">
        <v>0</v>
      </c>
      <c r="BD2050" s="93">
        <v>0</v>
      </c>
      <c r="BE2050" s="93">
        <v>0</v>
      </c>
      <c r="BF2050" s="93">
        <v>0</v>
      </c>
      <c r="BG2050" s="93">
        <v>0</v>
      </c>
      <c r="BH2050" s="93">
        <v>0</v>
      </c>
      <c r="BI2050" s="88">
        <v>0</v>
      </c>
      <c r="BJ2050" s="97">
        <v>0</v>
      </c>
      <c r="BK2050" s="97">
        <v>0</v>
      </c>
      <c r="BL2050" s="97">
        <v>0</v>
      </c>
      <c r="BM2050" s="97">
        <v>0</v>
      </c>
      <c r="BN2050" s="97">
        <v>0</v>
      </c>
      <c r="BO2050" s="97">
        <v>1</v>
      </c>
      <c r="BP2050" s="97">
        <v>0</v>
      </c>
      <c r="BQ2050" s="43">
        <v>0</v>
      </c>
    </row>
    <row r="2051" spans="1:69" ht="20.100000000000001" customHeight="1">
      <c r="A2051" s="2"/>
      <c r="B2051" s="2"/>
      <c r="C2051" s="92">
        <v>77002018</v>
      </c>
      <c r="D2051" s="91" t="s">
        <v>2687</v>
      </c>
      <c r="E2051" s="88">
        <v>1</v>
      </c>
      <c r="F2051" s="88">
        <v>0</v>
      </c>
      <c r="G2051" s="93">
        <v>0</v>
      </c>
      <c r="H2051" s="94">
        <v>0</v>
      </c>
      <c r="I2051" s="92">
        <v>1</v>
      </c>
      <c r="J2051" s="92">
        <v>0</v>
      </c>
      <c r="K2051" s="92">
        <v>0</v>
      </c>
      <c r="L2051" s="93">
        <v>0</v>
      </c>
      <c r="M2051" s="93">
        <v>0</v>
      </c>
      <c r="N2051" s="93">
        <v>2</v>
      </c>
      <c r="O2051" s="93">
        <v>2</v>
      </c>
      <c r="P2051" s="93">
        <v>0.4</v>
      </c>
      <c r="Q2051" s="93">
        <v>0</v>
      </c>
      <c r="R2051" s="97">
        <v>0</v>
      </c>
      <c r="S2051" s="93">
        <v>0</v>
      </c>
      <c r="T2051" s="93">
        <v>1</v>
      </c>
      <c r="U2051" s="88">
        <v>1</v>
      </c>
      <c r="V2051" s="93">
        <v>0</v>
      </c>
      <c r="W2051" s="93">
        <v>2</v>
      </c>
      <c r="X2051" s="93">
        <v>0</v>
      </c>
      <c r="Y2051" s="93">
        <v>1</v>
      </c>
      <c r="Z2051" s="93">
        <v>0</v>
      </c>
      <c r="AA2051" s="93">
        <v>0</v>
      </c>
      <c r="AB2051" s="93">
        <v>0</v>
      </c>
      <c r="AC2051" s="93">
        <v>1</v>
      </c>
      <c r="AD2051" s="93">
        <v>20</v>
      </c>
      <c r="AE2051" s="93">
        <v>1</v>
      </c>
      <c r="AF2051" s="93">
        <v>6</v>
      </c>
      <c r="AG2051" s="97">
        <v>0</v>
      </c>
      <c r="AH2051" s="97">
        <v>1</v>
      </c>
      <c r="AI2051" s="97">
        <v>0</v>
      </c>
      <c r="AJ2051" s="97">
        <v>3</v>
      </c>
      <c r="AK2051" s="93">
        <v>0</v>
      </c>
      <c r="AL2051" s="93">
        <v>1</v>
      </c>
      <c r="AM2051" s="93">
        <v>0</v>
      </c>
      <c r="AN2051" s="93">
        <v>1</v>
      </c>
      <c r="AO2051" s="93">
        <v>1100</v>
      </c>
      <c r="AP2051" s="93">
        <v>1</v>
      </c>
      <c r="AQ2051" s="93">
        <v>0</v>
      </c>
      <c r="AR2051" s="97">
        <v>0</v>
      </c>
      <c r="AS2051" s="291" t="s">
        <v>2648</v>
      </c>
      <c r="AT2051" s="91" t="s">
        <v>199</v>
      </c>
      <c r="AU2051" s="93" t="s">
        <v>171</v>
      </c>
      <c r="AV2051" s="92">
        <v>10000011</v>
      </c>
      <c r="AW2051" s="289" t="s">
        <v>2657</v>
      </c>
      <c r="AX2051" s="95" t="s">
        <v>162</v>
      </c>
      <c r="AY2051" s="93">
        <v>0</v>
      </c>
      <c r="AZ2051" s="94">
        <v>0</v>
      </c>
      <c r="BA2051" s="94">
        <v>0</v>
      </c>
      <c r="BB2051" s="104" t="s">
        <v>2903</v>
      </c>
      <c r="BC2051" s="93">
        <v>0</v>
      </c>
      <c r="BD2051" s="93">
        <v>0</v>
      </c>
      <c r="BE2051" s="93">
        <v>0</v>
      </c>
      <c r="BF2051" s="93">
        <v>0</v>
      </c>
      <c r="BG2051" s="93">
        <v>0</v>
      </c>
      <c r="BH2051" s="93">
        <v>0</v>
      </c>
      <c r="BI2051" s="88">
        <v>0</v>
      </c>
      <c r="BJ2051" s="97">
        <v>0</v>
      </c>
      <c r="BK2051" s="97">
        <v>0</v>
      </c>
      <c r="BL2051" s="97">
        <v>0</v>
      </c>
      <c r="BM2051" s="97">
        <v>0</v>
      </c>
      <c r="BN2051" s="97">
        <v>0</v>
      </c>
      <c r="BO2051" s="97">
        <v>0</v>
      </c>
      <c r="BP2051" s="97">
        <v>77002019</v>
      </c>
      <c r="BQ2051" s="43">
        <v>0</v>
      </c>
    </row>
    <row r="2052" spans="1:69" ht="19.5" customHeight="1">
      <c r="A2052" s="2"/>
      <c r="B2052" s="2"/>
      <c r="C2052" s="92">
        <v>77002019</v>
      </c>
      <c r="D2052" s="91" t="s">
        <v>2391</v>
      </c>
      <c r="E2052" s="92">
        <v>1</v>
      </c>
      <c r="F2052" s="93">
        <v>0</v>
      </c>
      <c r="G2052" s="92">
        <v>0</v>
      </c>
      <c r="H2052" s="94">
        <v>0</v>
      </c>
      <c r="I2052" s="92">
        <v>1</v>
      </c>
      <c r="J2052" s="92">
        <v>0</v>
      </c>
      <c r="K2052" s="92">
        <v>0</v>
      </c>
      <c r="L2052" s="93">
        <v>0</v>
      </c>
      <c r="M2052" s="93">
        <v>0</v>
      </c>
      <c r="N2052" s="93">
        <v>2</v>
      </c>
      <c r="O2052" s="93">
        <v>16</v>
      </c>
      <c r="P2052" s="93">
        <v>5</v>
      </c>
      <c r="Q2052" s="93">
        <v>0</v>
      </c>
      <c r="R2052" s="97">
        <v>0</v>
      </c>
      <c r="S2052" s="93">
        <v>0</v>
      </c>
      <c r="T2052" s="93">
        <v>1</v>
      </c>
      <c r="U2052" s="93">
        <v>2</v>
      </c>
      <c r="V2052" s="93">
        <v>0</v>
      </c>
      <c r="W2052" s="93">
        <v>1</v>
      </c>
      <c r="X2052" s="93">
        <v>0</v>
      </c>
      <c r="Y2052" s="93">
        <v>0</v>
      </c>
      <c r="Z2052" s="93">
        <v>0</v>
      </c>
      <c r="AA2052" s="93">
        <v>0</v>
      </c>
      <c r="AB2052" s="93">
        <v>0</v>
      </c>
      <c r="AC2052" s="93">
        <v>1</v>
      </c>
      <c r="AD2052" s="93">
        <v>0</v>
      </c>
      <c r="AE2052" s="93">
        <v>1</v>
      </c>
      <c r="AF2052" s="93">
        <v>2</v>
      </c>
      <c r="AG2052" s="97">
        <v>0</v>
      </c>
      <c r="AH2052" s="97">
        <v>2</v>
      </c>
      <c r="AI2052" s="97">
        <v>0</v>
      </c>
      <c r="AJ2052" s="97">
        <v>2</v>
      </c>
      <c r="AK2052" s="93">
        <v>0</v>
      </c>
      <c r="AL2052" s="93">
        <v>0</v>
      </c>
      <c r="AM2052" s="93">
        <v>0</v>
      </c>
      <c r="AN2052" s="93">
        <v>0.3</v>
      </c>
      <c r="AO2052" s="93">
        <v>5000</v>
      </c>
      <c r="AP2052" s="93">
        <v>0.3</v>
      </c>
      <c r="AQ2052" s="93">
        <v>15</v>
      </c>
      <c r="AR2052" s="290" t="s">
        <v>2688</v>
      </c>
      <c r="AS2052" s="291" t="s">
        <v>2674</v>
      </c>
      <c r="AT2052" s="91" t="s">
        <v>199</v>
      </c>
      <c r="AU2052" s="93" t="s">
        <v>351</v>
      </c>
      <c r="AV2052" s="92">
        <v>10000007</v>
      </c>
      <c r="AW2052" s="92">
        <v>77002008</v>
      </c>
      <c r="AX2052" s="91" t="s">
        <v>382</v>
      </c>
      <c r="AY2052" s="93" t="s">
        <v>2681</v>
      </c>
      <c r="AZ2052" s="94">
        <v>0</v>
      </c>
      <c r="BA2052" s="94">
        <v>1</v>
      </c>
      <c r="BB2052" s="104" t="s">
        <v>816</v>
      </c>
      <c r="BC2052" s="93">
        <v>0</v>
      </c>
      <c r="BD2052" s="93">
        <v>0</v>
      </c>
      <c r="BE2052" s="93">
        <v>0</v>
      </c>
      <c r="BF2052" s="93">
        <v>0</v>
      </c>
      <c r="BG2052" s="93">
        <v>0</v>
      </c>
      <c r="BH2052" s="93">
        <v>0</v>
      </c>
      <c r="BI2052" s="88">
        <v>0</v>
      </c>
      <c r="BJ2052" s="97">
        <v>0</v>
      </c>
      <c r="BK2052" s="97">
        <v>0</v>
      </c>
      <c r="BL2052" s="97">
        <v>0</v>
      </c>
      <c r="BM2052" s="97">
        <v>0</v>
      </c>
      <c r="BN2052" s="97">
        <v>0</v>
      </c>
      <c r="BO2052" s="97">
        <v>0</v>
      </c>
      <c r="BP2052" s="97">
        <v>0</v>
      </c>
      <c r="BQ2052" s="43">
        <v>0</v>
      </c>
    </row>
    <row r="2053" spans="1:69" ht="19.5" customHeight="1">
      <c r="A2053" s="2"/>
      <c r="B2053" s="2"/>
      <c r="C2053" s="92">
        <v>77002020</v>
      </c>
      <c r="D2053" s="91" t="s">
        <v>2897</v>
      </c>
      <c r="E2053" s="93">
        <v>1</v>
      </c>
      <c r="F2053" s="93">
        <v>0</v>
      </c>
      <c r="G2053" s="93">
        <v>0</v>
      </c>
      <c r="H2053" s="94">
        <v>0</v>
      </c>
      <c r="I2053" s="92">
        <v>1</v>
      </c>
      <c r="J2053" s="93">
        <v>0</v>
      </c>
      <c r="K2053" s="93">
        <v>0</v>
      </c>
      <c r="L2053" s="93">
        <v>0</v>
      </c>
      <c r="M2053" s="93">
        <v>0</v>
      </c>
      <c r="N2053" s="93">
        <v>2</v>
      </c>
      <c r="O2053" s="93">
        <v>1</v>
      </c>
      <c r="P2053" s="93">
        <v>0.1</v>
      </c>
      <c r="Q2053" s="93">
        <v>0</v>
      </c>
      <c r="R2053" s="97">
        <v>0</v>
      </c>
      <c r="S2053" s="93">
        <v>0</v>
      </c>
      <c r="T2053" s="93">
        <v>1</v>
      </c>
      <c r="U2053" s="93">
        <v>1</v>
      </c>
      <c r="V2053" s="93">
        <v>0</v>
      </c>
      <c r="W2053" s="93">
        <v>0.8</v>
      </c>
      <c r="X2053" s="93">
        <v>0</v>
      </c>
      <c r="Y2053" s="93">
        <v>1</v>
      </c>
      <c r="Z2053" s="93">
        <v>0</v>
      </c>
      <c r="AA2053" s="93">
        <v>0</v>
      </c>
      <c r="AB2053" s="93">
        <v>0</v>
      </c>
      <c r="AC2053" s="93">
        <v>1</v>
      </c>
      <c r="AD2053" s="93">
        <v>0</v>
      </c>
      <c r="AE2053" s="93">
        <v>1</v>
      </c>
      <c r="AF2053" s="93">
        <v>3</v>
      </c>
      <c r="AG2053" s="97">
        <v>0</v>
      </c>
      <c r="AH2053" s="97">
        <v>1</v>
      </c>
      <c r="AI2053" s="97">
        <v>0</v>
      </c>
      <c r="AJ2053" s="97">
        <v>2</v>
      </c>
      <c r="AK2053" s="93">
        <v>0</v>
      </c>
      <c r="AL2053" s="93">
        <v>0</v>
      </c>
      <c r="AM2053" s="93">
        <v>0</v>
      </c>
      <c r="AN2053" s="93">
        <v>0.5</v>
      </c>
      <c r="AO2053" s="93">
        <v>600</v>
      </c>
      <c r="AP2053" s="93">
        <v>0.5</v>
      </c>
      <c r="AQ2053" s="93">
        <v>0</v>
      </c>
      <c r="AR2053" s="97">
        <v>0</v>
      </c>
      <c r="AS2053" s="291" t="s">
        <v>2648</v>
      </c>
      <c r="AT2053" s="91" t="s">
        <v>160</v>
      </c>
      <c r="AU2053" s="93" t="s">
        <v>351</v>
      </c>
      <c r="AV2053" s="92">
        <v>10000001</v>
      </c>
      <c r="AW2053" s="92">
        <v>77002009</v>
      </c>
      <c r="AX2053" s="91" t="s">
        <v>500</v>
      </c>
      <c r="AY2053" s="93">
        <v>0</v>
      </c>
      <c r="AZ2053" s="94">
        <v>0</v>
      </c>
      <c r="BA2053" s="94">
        <v>0</v>
      </c>
      <c r="BB2053" s="121" t="s">
        <v>2640</v>
      </c>
      <c r="BC2053" s="93">
        <v>0</v>
      </c>
      <c r="BD2053" s="93">
        <v>0</v>
      </c>
      <c r="BE2053" s="93">
        <v>0</v>
      </c>
      <c r="BF2053" s="93">
        <v>0</v>
      </c>
      <c r="BG2053" s="93">
        <v>0</v>
      </c>
      <c r="BH2053" s="93">
        <v>0</v>
      </c>
      <c r="BI2053" s="88">
        <v>0</v>
      </c>
      <c r="BJ2053" s="97">
        <v>0</v>
      </c>
      <c r="BK2053" s="97">
        <v>0</v>
      </c>
      <c r="BL2053" s="97">
        <v>0</v>
      </c>
      <c r="BM2053" s="97">
        <v>0</v>
      </c>
      <c r="BN2053" s="97">
        <v>0</v>
      </c>
      <c r="BO2053" s="97">
        <v>1</v>
      </c>
      <c r="BP2053" s="97">
        <v>77002021</v>
      </c>
      <c r="BQ2053" s="43">
        <v>0</v>
      </c>
    </row>
    <row r="2054" spans="1:69" ht="19.5" customHeight="1">
      <c r="A2054" s="2"/>
      <c r="B2054" s="2"/>
      <c r="C2054" s="92">
        <v>77002021</v>
      </c>
      <c r="D2054" s="91" t="s">
        <v>2689</v>
      </c>
      <c r="E2054" s="92">
        <v>1</v>
      </c>
      <c r="F2054" s="93">
        <v>0</v>
      </c>
      <c r="G2054" s="92">
        <v>0</v>
      </c>
      <c r="H2054" s="94">
        <v>0</v>
      </c>
      <c r="I2054" s="92">
        <v>1</v>
      </c>
      <c r="J2054" s="92">
        <v>0</v>
      </c>
      <c r="K2054" s="92">
        <v>0</v>
      </c>
      <c r="L2054" s="93">
        <v>0</v>
      </c>
      <c r="M2054" s="93">
        <v>0</v>
      </c>
      <c r="N2054" s="93">
        <v>2</v>
      </c>
      <c r="O2054" s="93">
        <v>16</v>
      </c>
      <c r="P2054" s="93">
        <v>5</v>
      </c>
      <c r="Q2054" s="93">
        <v>0</v>
      </c>
      <c r="R2054" s="97">
        <v>0</v>
      </c>
      <c r="S2054" s="93">
        <v>0</v>
      </c>
      <c r="T2054" s="93">
        <v>1</v>
      </c>
      <c r="U2054" s="93">
        <v>2</v>
      </c>
      <c r="V2054" s="93">
        <v>0</v>
      </c>
      <c r="W2054" s="93">
        <v>1.5</v>
      </c>
      <c r="X2054" s="93">
        <v>0</v>
      </c>
      <c r="Y2054" s="93">
        <v>0</v>
      </c>
      <c r="Z2054" s="93">
        <v>0</v>
      </c>
      <c r="AA2054" s="93">
        <v>0</v>
      </c>
      <c r="AB2054" s="93">
        <v>0</v>
      </c>
      <c r="AC2054" s="93">
        <v>1</v>
      </c>
      <c r="AD2054" s="93">
        <v>0</v>
      </c>
      <c r="AE2054" s="93">
        <v>1</v>
      </c>
      <c r="AF2054" s="93">
        <v>2</v>
      </c>
      <c r="AG2054" s="97">
        <v>0</v>
      </c>
      <c r="AH2054" s="97">
        <v>2</v>
      </c>
      <c r="AI2054" s="97">
        <v>0</v>
      </c>
      <c r="AJ2054" s="97">
        <v>2</v>
      </c>
      <c r="AK2054" s="93">
        <v>0</v>
      </c>
      <c r="AL2054" s="93">
        <v>0</v>
      </c>
      <c r="AM2054" s="93">
        <v>0</v>
      </c>
      <c r="AN2054" s="93">
        <v>2</v>
      </c>
      <c r="AO2054" s="93">
        <v>5000</v>
      </c>
      <c r="AP2054" s="93">
        <v>0</v>
      </c>
      <c r="AQ2054" s="93">
        <v>10</v>
      </c>
      <c r="AR2054" s="101">
        <v>0</v>
      </c>
      <c r="AS2054" s="291" t="s">
        <v>2690</v>
      </c>
      <c r="AT2054" s="91" t="s">
        <v>199</v>
      </c>
      <c r="AU2054" s="93" t="s">
        <v>351</v>
      </c>
      <c r="AV2054" s="92">
        <v>10000007</v>
      </c>
      <c r="AW2054" s="92">
        <v>77002008</v>
      </c>
      <c r="AX2054" s="91" t="s">
        <v>382</v>
      </c>
      <c r="AY2054" s="93" t="s">
        <v>2691</v>
      </c>
      <c r="AZ2054" s="94">
        <v>0</v>
      </c>
      <c r="BA2054" s="94">
        <v>1</v>
      </c>
      <c r="BB2054" s="104" t="s">
        <v>816</v>
      </c>
      <c r="BC2054" s="93">
        <v>0</v>
      </c>
      <c r="BD2054" s="93">
        <v>0</v>
      </c>
      <c r="BE2054" s="93">
        <v>0</v>
      </c>
      <c r="BF2054" s="93">
        <v>0</v>
      </c>
      <c r="BG2054" s="93">
        <v>0</v>
      </c>
      <c r="BH2054" s="93">
        <v>0</v>
      </c>
      <c r="BI2054" s="88">
        <v>0</v>
      </c>
      <c r="BJ2054" s="97">
        <v>0</v>
      </c>
      <c r="BK2054" s="97">
        <v>0</v>
      </c>
      <c r="BL2054" s="97">
        <v>0</v>
      </c>
      <c r="BM2054" s="97">
        <v>0</v>
      </c>
      <c r="BN2054" s="97">
        <v>0</v>
      </c>
      <c r="BO2054" s="97">
        <v>0</v>
      </c>
      <c r="BP2054" s="97">
        <v>0</v>
      </c>
      <c r="BQ2054" s="43">
        <v>0</v>
      </c>
    </row>
    <row r="2055" spans="1:69" ht="19.5" customHeight="1">
      <c r="A2055" s="2"/>
      <c r="B2055" s="2"/>
      <c r="C2055" s="92">
        <v>77002022</v>
      </c>
      <c r="D2055" s="91" t="s">
        <v>2897</v>
      </c>
      <c r="E2055" s="93">
        <v>1</v>
      </c>
      <c r="F2055" s="93">
        <v>0</v>
      </c>
      <c r="G2055" s="93">
        <v>0</v>
      </c>
      <c r="H2055" s="94">
        <v>0</v>
      </c>
      <c r="I2055" s="92">
        <v>1</v>
      </c>
      <c r="J2055" s="93">
        <v>0</v>
      </c>
      <c r="K2055" s="93">
        <v>0</v>
      </c>
      <c r="L2055" s="93">
        <v>0</v>
      </c>
      <c r="M2055" s="93">
        <v>0</v>
      </c>
      <c r="N2055" s="93">
        <v>2</v>
      </c>
      <c r="O2055" s="93">
        <v>1</v>
      </c>
      <c r="P2055" s="93">
        <v>0.1</v>
      </c>
      <c r="Q2055" s="93">
        <v>0</v>
      </c>
      <c r="R2055" s="97">
        <v>0</v>
      </c>
      <c r="S2055" s="93">
        <v>0</v>
      </c>
      <c r="T2055" s="93">
        <v>1</v>
      </c>
      <c r="U2055" s="93">
        <v>1</v>
      </c>
      <c r="V2055" s="93">
        <v>0</v>
      </c>
      <c r="W2055" s="93">
        <v>1.2</v>
      </c>
      <c r="X2055" s="93">
        <v>0</v>
      </c>
      <c r="Y2055" s="93">
        <v>1</v>
      </c>
      <c r="Z2055" s="93">
        <v>0</v>
      </c>
      <c r="AA2055" s="93">
        <v>0</v>
      </c>
      <c r="AB2055" s="93">
        <v>0</v>
      </c>
      <c r="AC2055" s="93">
        <v>1</v>
      </c>
      <c r="AD2055" s="93">
        <v>0</v>
      </c>
      <c r="AE2055" s="93">
        <v>1</v>
      </c>
      <c r="AF2055" s="93">
        <v>3</v>
      </c>
      <c r="AG2055" s="97">
        <v>0</v>
      </c>
      <c r="AH2055" s="97">
        <v>1</v>
      </c>
      <c r="AI2055" s="97">
        <v>0</v>
      </c>
      <c r="AJ2055" s="97">
        <v>2</v>
      </c>
      <c r="AK2055" s="93">
        <v>0</v>
      </c>
      <c r="AL2055" s="93">
        <v>0</v>
      </c>
      <c r="AM2055" s="93">
        <v>0</v>
      </c>
      <c r="AN2055" s="93">
        <v>0.5</v>
      </c>
      <c r="AO2055" s="93">
        <v>600</v>
      </c>
      <c r="AP2055" s="93">
        <v>0.5</v>
      </c>
      <c r="AQ2055" s="93">
        <v>0</v>
      </c>
      <c r="AR2055" s="97">
        <v>0</v>
      </c>
      <c r="AS2055" s="291" t="s">
        <v>2674</v>
      </c>
      <c r="AT2055" s="91" t="s">
        <v>160</v>
      </c>
      <c r="AU2055" s="93" t="s">
        <v>351</v>
      </c>
      <c r="AV2055" s="92">
        <v>10000001</v>
      </c>
      <c r="AW2055" s="92">
        <v>77002009</v>
      </c>
      <c r="AX2055" s="91" t="s">
        <v>2794</v>
      </c>
      <c r="AY2055" s="93">
        <v>0</v>
      </c>
      <c r="AZ2055" s="94">
        <v>0</v>
      </c>
      <c r="BA2055" s="94">
        <v>0</v>
      </c>
      <c r="BB2055" s="121" t="s">
        <v>2640</v>
      </c>
      <c r="BC2055" s="93">
        <v>0</v>
      </c>
      <c r="BD2055" s="93">
        <v>0</v>
      </c>
      <c r="BE2055" s="93">
        <v>0</v>
      </c>
      <c r="BF2055" s="93">
        <v>0</v>
      </c>
      <c r="BG2055" s="93">
        <v>0</v>
      </c>
      <c r="BH2055" s="93">
        <v>0</v>
      </c>
      <c r="BI2055" s="88">
        <v>0</v>
      </c>
      <c r="BJ2055" s="97">
        <v>0</v>
      </c>
      <c r="BK2055" s="97">
        <v>0</v>
      </c>
      <c r="BL2055" s="97">
        <v>0</v>
      </c>
      <c r="BM2055" s="97">
        <v>0</v>
      </c>
      <c r="BN2055" s="97">
        <v>0</v>
      </c>
      <c r="BO2055" s="97">
        <v>1</v>
      </c>
      <c r="BP2055" s="97">
        <v>77002019</v>
      </c>
      <c r="BQ2055" s="43">
        <v>0</v>
      </c>
    </row>
    <row r="2056" spans="1:69" ht="19.5" customHeight="1">
      <c r="A2056" s="2"/>
      <c r="B2056" s="2"/>
      <c r="C2056" s="60">
        <v>77005001</v>
      </c>
      <c r="D2056" s="54" t="s">
        <v>2692</v>
      </c>
      <c r="E2056" s="55">
        <v>1</v>
      </c>
      <c r="F2056" s="55">
        <v>63021101</v>
      </c>
      <c r="G2056" s="55">
        <v>0</v>
      </c>
      <c r="H2056" s="61">
        <v>0</v>
      </c>
      <c r="I2056" s="60">
        <v>1</v>
      </c>
      <c r="J2056" s="55">
        <v>0</v>
      </c>
      <c r="K2056" s="55">
        <v>0</v>
      </c>
      <c r="L2056" s="55">
        <v>0</v>
      </c>
      <c r="M2056" s="55">
        <v>0</v>
      </c>
      <c r="N2056" s="55">
        <v>1</v>
      </c>
      <c r="O2056" s="55">
        <v>0</v>
      </c>
      <c r="P2056" s="55">
        <v>0</v>
      </c>
      <c r="Q2056" s="55">
        <v>0</v>
      </c>
      <c r="R2056" s="63">
        <v>0</v>
      </c>
      <c r="S2056" s="55">
        <v>0</v>
      </c>
      <c r="T2056" s="55">
        <v>1</v>
      </c>
      <c r="U2056" s="55">
        <v>1</v>
      </c>
      <c r="V2056" s="55">
        <v>0</v>
      </c>
      <c r="W2056" s="55">
        <v>1.5</v>
      </c>
      <c r="X2056" s="55">
        <v>0</v>
      </c>
      <c r="Y2056" s="55">
        <v>0</v>
      </c>
      <c r="Z2056" s="55">
        <v>0</v>
      </c>
      <c r="AA2056" s="55">
        <v>0</v>
      </c>
      <c r="AB2056" s="55">
        <v>0</v>
      </c>
      <c r="AC2056" s="55">
        <v>0</v>
      </c>
      <c r="AD2056" s="55">
        <v>6</v>
      </c>
      <c r="AE2056" s="55">
        <v>3</v>
      </c>
      <c r="AF2056" s="71">
        <v>4120</v>
      </c>
      <c r="AG2056" s="63">
        <v>2</v>
      </c>
      <c r="AH2056" s="63">
        <v>3</v>
      </c>
      <c r="AI2056" s="63">
        <v>0</v>
      </c>
      <c r="AJ2056" s="63">
        <v>1.5</v>
      </c>
      <c r="AK2056" s="55">
        <v>0</v>
      </c>
      <c r="AL2056" s="55">
        <v>0</v>
      </c>
      <c r="AM2056" s="55">
        <v>0</v>
      </c>
      <c r="AN2056" s="55">
        <v>0.2</v>
      </c>
      <c r="AO2056" s="55">
        <v>1000</v>
      </c>
      <c r="AP2056" s="55">
        <v>0.2</v>
      </c>
      <c r="AQ2056" s="55">
        <v>0</v>
      </c>
      <c r="AR2056" s="63">
        <v>0</v>
      </c>
      <c r="AS2056" s="55">
        <v>97050001</v>
      </c>
      <c r="AT2056" s="54" t="s">
        <v>160</v>
      </c>
      <c r="AU2056" s="55" t="s">
        <v>351</v>
      </c>
      <c r="AV2056" s="60">
        <v>10000001</v>
      </c>
      <c r="AW2056" s="60">
        <v>77005001</v>
      </c>
      <c r="AX2056" s="54" t="s">
        <v>162</v>
      </c>
      <c r="AY2056" s="55">
        <v>0</v>
      </c>
      <c r="AZ2056" s="63">
        <v>0</v>
      </c>
      <c r="BA2056" s="63">
        <v>0</v>
      </c>
      <c r="BB2056" s="106" t="s">
        <v>2796</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43">
        <v>0</v>
      </c>
    </row>
    <row r="2057" spans="1:69" ht="19.5" customHeight="1">
      <c r="A2057" s="2"/>
      <c r="B2057" s="2"/>
      <c r="C2057" s="60">
        <v>77005002</v>
      </c>
      <c r="D2057" s="54" t="s">
        <v>2693</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1.7</v>
      </c>
      <c r="X2057" s="55">
        <v>0</v>
      </c>
      <c r="Y2057" s="55">
        <v>0</v>
      </c>
      <c r="Z2057" s="55">
        <v>0</v>
      </c>
      <c r="AA2057" s="55">
        <v>0</v>
      </c>
      <c r="AB2057" s="55">
        <v>0</v>
      </c>
      <c r="AC2057" s="55">
        <v>0</v>
      </c>
      <c r="AD2057" s="55">
        <v>9</v>
      </c>
      <c r="AE2057" s="55">
        <v>1</v>
      </c>
      <c r="AF2057" s="55">
        <v>5</v>
      </c>
      <c r="AG2057" s="63">
        <v>0</v>
      </c>
      <c r="AH2057" s="63">
        <v>3</v>
      </c>
      <c r="AI2057" s="63">
        <v>0</v>
      </c>
      <c r="AJ2057" s="63">
        <v>1.7</v>
      </c>
      <c r="AK2057" s="55">
        <v>0</v>
      </c>
      <c r="AL2057" s="55">
        <v>0</v>
      </c>
      <c r="AM2057" s="55">
        <v>0</v>
      </c>
      <c r="AN2057" s="55">
        <v>0</v>
      </c>
      <c r="AO2057" s="55">
        <v>1000</v>
      </c>
      <c r="AP2057" s="55">
        <v>0.2</v>
      </c>
      <c r="AQ2057" s="55">
        <v>0</v>
      </c>
      <c r="AR2057" s="63">
        <v>0</v>
      </c>
      <c r="AS2057" s="286" t="s">
        <v>2694</v>
      </c>
      <c r="AT2057" s="59" t="s">
        <v>160</v>
      </c>
      <c r="AU2057" s="55" t="s">
        <v>358</v>
      </c>
      <c r="AV2057" s="60">
        <v>10000001</v>
      </c>
      <c r="AW2057" s="60">
        <v>77005002</v>
      </c>
      <c r="AX2057" s="54" t="s">
        <v>162</v>
      </c>
      <c r="AY2057" s="55">
        <v>0</v>
      </c>
      <c r="AZ2057" s="61">
        <v>0</v>
      </c>
      <c r="BA2057" s="61">
        <v>0</v>
      </c>
      <c r="BB2057" s="78" t="s">
        <v>2900</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320" t="s">
        <v>2774</v>
      </c>
    </row>
    <row r="2058" spans="1:69" ht="19.5" customHeight="1">
      <c r="A2058" s="2"/>
      <c r="B2058" s="2"/>
      <c r="C2058" s="60">
        <v>77005003</v>
      </c>
      <c r="D2058" s="54" t="s">
        <v>2695</v>
      </c>
      <c r="E2058" s="84">
        <v>1</v>
      </c>
      <c r="F2058" s="55">
        <v>63021101</v>
      </c>
      <c r="G2058" s="60">
        <v>0</v>
      </c>
      <c r="H2058" s="61">
        <v>0</v>
      </c>
      <c r="I2058" s="60">
        <v>1</v>
      </c>
      <c r="J2058" s="55">
        <v>0</v>
      </c>
      <c r="K2058" s="60">
        <v>0</v>
      </c>
      <c r="L2058" s="55">
        <v>0</v>
      </c>
      <c r="M2058" s="55">
        <v>0</v>
      </c>
      <c r="N2058" s="55">
        <v>1</v>
      </c>
      <c r="O2058" s="55">
        <v>0</v>
      </c>
      <c r="P2058" s="55">
        <v>0</v>
      </c>
      <c r="Q2058" s="55">
        <v>0</v>
      </c>
      <c r="R2058" s="63">
        <v>0</v>
      </c>
      <c r="S2058" s="55">
        <v>0</v>
      </c>
      <c r="T2058" s="55">
        <v>1</v>
      </c>
      <c r="U2058" s="55">
        <v>1</v>
      </c>
      <c r="V2058" s="55">
        <v>0</v>
      </c>
      <c r="W2058" s="55">
        <v>0</v>
      </c>
      <c r="X2058" s="55">
        <v>0</v>
      </c>
      <c r="Y2058" s="55">
        <v>0</v>
      </c>
      <c r="Z2058" s="55">
        <v>0</v>
      </c>
      <c r="AA2058" s="55">
        <v>0</v>
      </c>
      <c r="AB2058" s="55">
        <v>0</v>
      </c>
      <c r="AC2058" s="55">
        <v>0</v>
      </c>
      <c r="AD2058" s="55">
        <v>24</v>
      </c>
      <c r="AE2058" s="55">
        <v>0</v>
      </c>
      <c r="AF2058" s="55">
        <v>0</v>
      </c>
      <c r="AG2058" s="63">
        <v>0</v>
      </c>
      <c r="AH2058" s="63">
        <v>0</v>
      </c>
      <c r="AI2058" s="63">
        <v>0</v>
      </c>
      <c r="AJ2058" s="63">
        <v>1.5</v>
      </c>
      <c r="AK2058" s="55">
        <v>0</v>
      </c>
      <c r="AL2058" s="55">
        <v>0</v>
      </c>
      <c r="AM2058" s="55">
        <v>0</v>
      </c>
      <c r="AN2058" s="60">
        <v>0.2</v>
      </c>
      <c r="AO2058" s="55">
        <v>3000</v>
      </c>
      <c r="AP2058" s="55">
        <v>0.2</v>
      </c>
      <c r="AQ2058" s="55">
        <v>0</v>
      </c>
      <c r="AR2058" s="63">
        <v>0</v>
      </c>
      <c r="AS2058" s="55" t="s">
        <v>160</v>
      </c>
      <c r="AT2058" s="54" t="s">
        <v>160</v>
      </c>
      <c r="AU2058" s="55" t="s">
        <v>358</v>
      </c>
      <c r="AV2058" s="60">
        <v>0</v>
      </c>
      <c r="AW2058" s="60">
        <v>0</v>
      </c>
      <c r="AX2058" s="54" t="s">
        <v>743</v>
      </c>
      <c r="AY2058" s="315" t="s">
        <v>2696</v>
      </c>
      <c r="AZ2058" s="61">
        <v>0</v>
      </c>
      <c r="BA2058" s="61">
        <v>0</v>
      </c>
      <c r="BB2058" s="78" t="s">
        <v>2786</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ht="20.100000000000001" customHeight="1">
      <c r="A2059" s="2"/>
      <c r="B2059" s="2"/>
      <c r="C2059" s="60">
        <v>77005004</v>
      </c>
      <c r="D2059" s="54" t="s">
        <v>2799</v>
      </c>
      <c r="E2059" s="84">
        <v>1</v>
      </c>
      <c r="F2059" s="55">
        <v>63021101</v>
      </c>
      <c r="G2059" s="60">
        <v>0</v>
      </c>
      <c r="H2059" s="61">
        <v>0</v>
      </c>
      <c r="I2059" s="60">
        <v>1</v>
      </c>
      <c r="J2059" s="55">
        <v>0</v>
      </c>
      <c r="K2059" s="60">
        <v>0</v>
      </c>
      <c r="L2059" s="55">
        <v>0</v>
      </c>
      <c r="M2059" s="55">
        <v>0</v>
      </c>
      <c r="N2059" s="55">
        <v>2</v>
      </c>
      <c r="O2059" s="55">
        <v>1</v>
      </c>
      <c r="P2059" s="55">
        <v>0.2</v>
      </c>
      <c r="Q2059" s="55">
        <v>0</v>
      </c>
      <c r="R2059" s="63">
        <v>0</v>
      </c>
      <c r="S2059" s="55">
        <v>0</v>
      </c>
      <c r="T2059" s="55">
        <v>1</v>
      </c>
      <c r="U2059" s="55">
        <v>1</v>
      </c>
      <c r="V2059" s="55">
        <v>0</v>
      </c>
      <c r="W2059" s="55">
        <v>2</v>
      </c>
      <c r="X2059" s="55">
        <v>0</v>
      </c>
      <c r="Y2059" s="55">
        <v>0</v>
      </c>
      <c r="Z2059" s="55">
        <v>0</v>
      </c>
      <c r="AA2059" s="55">
        <v>0</v>
      </c>
      <c r="AB2059" s="55">
        <v>0</v>
      </c>
      <c r="AC2059" s="55">
        <v>0</v>
      </c>
      <c r="AD2059" s="55">
        <v>0</v>
      </c>
      <c r="AE2059" s="55">
        <v>1</v>
      </c>
      <c r="AF2059" s="55">
        <v>5</v>
      </c>
      <c r="AG2059" s="63">
        <v>0</v>
      </c>
      <c r="AH2059" s="63">
        <v>1</v>
      </c>
      <c r="AI2059" s="63">
        <v>0</v>
      </c>
      <c r="AJ2059" s="63">
        <v>2</v>
      </c>
      <c r="AK2059" s="55">
        <v>0</v>
      </c>
      <c r="AL2059" s="55">
        <v>0</v>
      </c>
      <c r="AM2059" s="55">
        <v>0</v>
      </c>
      <c r="AN2059" s="55">
        <v>0</v>
      </c>
      <c r="AO2059" s="55">
        <v>1000</v>
      </c>
      <c r="AP2059" s="55">
        <v>0.2</v>
      </c>
      <c r="AQ2059" s="55">
        <v>0</v>
      </c>
      <c r="AR2059" s="63">
        <v>0</v>
      </c>
      <c r="AS2059" s="286" t="s">
        <v>2795</v>
      </c>
      <c r="AT2059" s="59" t="s">
        <v>160</v>
      </c>
      <c r="AU2059" s="55" t="s">
        <v>358</v>
      </c>
      <c r="AV2059" s="60">
        <v>10000001</v>
      </c>
      <c r="AW2059" s="60">
        <v>77005002</v>
      </c>
      <c r="AX2059" s="54" t="s">
        <v>162</v>
      </c>
      <c r="AY2059" s="55">
        <v>0</v>
      </c>
      <c r="AZ2059" s="61">
        <v>0</v>
      </c>
      <c r="BA2059" s="61">
        <v>0</v>
      </c>
      <c r="BB2059" s="78" t="s">
        <v>2900</v>
      </c>
      <c r="BC2059" s="55">
        <v>0</v>
      </c>
      <c r="BD2059" s="55">
        <v>0</v>
      </c>
      <c r="BE2059" s="55">
        <v>0</v>
      </c>
      <c r="BF2059" s="55">
        <v>0</v>
      </c>
      <c r="BG2059" s="55">
        <v>0</v>
      </c>
      <c r="BH2059" s="55">
        <v>0</v>
      </c>
      <c r="BI2059" s="84">
        <v>0</v>
      </c>
      <c r="BJ2059" s="63">
        <v>0</v>
      </c>
      <c r="BK2059" s="63">
        <v>0</v>
      </c>
      <c r="BL2059" s="63">
        <v>0</v>
      </c>
      <c r="BM2059" s="63">
        <v>0</v>
      </c>
      <c r="BN2059" s="63">
        <v>0</v>
      </c>
      <c r="BO2059" s="63">
        <v>0</v>
      </c>
      <c r="BP2059" s="63">
        <v>0</v>
      </c>
      <c r="BQ2059" s="43">
        <v>0</v>
      </c>
    </row>
    <row r="2060" spans="1:69" s="325" customFormat="1" ht="20.100000000000001" customHeight="1">
      <c r="C2060" s="60">
        <v>77005005</v>
      </c>
      <c r="D2060" s="54" t="s">
        <v>494</v>
      </c>
      <c r="E2060" s="84">
        <v>1</v>
      </c>
      <c r="F2060" s="84">
        <v>0</v>
      </c>
      <c r="G2060" s="55">
        <v>0</v>
      </c>
      <c r="H2060" s="61">
        <v>0</v>
      </c>
      <c r="I2060" s="60">
        <v>1</v>
      </c>
      <c r="J2060" s="60">
        <v>0</v>
      </c>
      <c r="K2060" s="60">
        <v>0</v>
      </c>
      <c r="L2060" s="55">
        <v>0</v>
      </c>
      <c r="M2060" s="55">
        <v>0</v>
      </c>
      <c r="N2060" s="55">
        <v>2</v>
      </c>
      <c r="O2060" s="55">
        <v>16</v>
      </c>
      <c r="P2060" s="55">
        <v>8</v>
      </c>
      <c r="Q2060" s="55">
        <v>0</v>
      </c>
      <c r="R2060" s="63">
        <v>0</v>
      </c>
      <c r="S2060" s="55">
        <v>0</v>
      </c>
      <c r="T2060" s="55">
        <v>1</v>
      </c>
      <c r="U2060" s="84">
        <v>1</v>
      </c>
      <c r="V2060" s="55">
        <v>0</v>
      </c>
      <c r="W2060" s="55">
        <v>0</v>
      </c>
      <c r="X2060" s="55">
        <v>0</v>
      </c>
      <c r="Y2060" s="55">
        <v>1</v>
      </c>
      <c r="Z2060" s="55">
        <v>0</v>
      </c>
      <c r="AA2060" s="55">
        <v>0</v>
      </c>
      <c r="AB2060" s="55">
        <v>0</v>
      </c>
      <c r="AC2060" s="55">
        <v>1</v>
      </c>
      <c r="AD2060" s="55">
        <v>12</v>
      </c>
      <c r="AE2060" s="55">
        <v>2</v>
      </c>
      <c r="AF2060" s="55" t="s">
        <v>169</v>
      </c>
      <c r="AG2060" s="63">
        <v>0</v>
      </c>
      <c r="AH2060" s="63">
        <v>2</v>
      </c>
      <c r="AI2060" s="63">
        <v>0</v>
      </c>
      <c r="AJ2060" s="63">
        <v>1.5</v>
      </c>
      <c r="AK2060" s="55">
        <v>0</v>
      </c>
      <c r="AL2060" s="55">
        <v>0</v>
      </c>
      <c r="AM2060" s="55">
        <v>0</v>
      </c>
      <c r="AN2060" s="55">
        <v>0.5</v>
      </c>
      <c r="AO2060" s="55">
        <v>600</v>
      </c>
      <c r="AP2060" s="55">
        <v>0</v>
      </c>
      <c r="AQ2060" s="55">
        <v>12</v>
      </c>
      <c r="AR2060" s="294">
        <v>0</v>
      </c>
      <c r="AS2060" s="286">
        <v>0</v>
      </c>
      <c r="AT2060" s="54" t="s">
        <v>2792</v>
      </c>
      <c r="AU2060" s="55" t="s">
        <v>171</v>
      </c>
      <c r="AV2060" s="60">
        <v>10000011</v>
      </c>
      <c r="AW2060" s="60">
        <v>0</v>
      </c>
      <c r="AX2060" s="54" t="s">
        <v>172</v>
      </c>
      <c r="AY2060" s="55">
        <v>0</v>
      </c>
      <c r="AZ2060" s="61">
        <v>0</v>
      </c>
      <c r="BA2060" s="61">
        <v>0</v>
      </c>
      <c r="BB2060" s="78" t="s">
        <v>2788</v>
      </c>
      <c r="BC2060" s="55">
        <v>0</v>
      </c>
      <c r="BD2060" s="55">
        <v>0</v>
      </c>
      <c r="BE2060" s="55">
        <v>0</v>
      </c>
      <c r="BF2060" s="55">
        <v>0</v>
      </c>
      <c r="BG2060" s="55">
        <v>0</v>
      </c>
      <c r="BH2060" s="55">
        <v>0</v>
      </c>
      <c r="BI2060" s="84">
        <v>0</v>
      </c>
      <c r="BJ2060" s="63">
        <v>0</v>
      </c>
      <c r="BK2060" s="63">
        <v>0</v>
      </c>
      <c r="BL2060" s="63">
        <v>0</v>
      </c>
      <c r="BM2060" s="63">
        <v>0</v>
      </c>
      <c r="BN2060" s="63">
        <v>0</v>
      </c>
      <c r="BO2060" s="63">
        <v>1</v>
      </c>
      <c r="BP2060" s="63">
        <v>77005006</v>
      </c>
      <c r="BQ2060" s="63">
        <v>0</v>
      </c>
    </row>
    <row r="2061" spans="1:69" ht="20.100000000000001" customHeight="1">
      <c r="A2061" s="2"/>
      <c r="B2061" s="2"/>
      <c r="C2061" s="60">
        <v>77005006</v>
      </c>
      <c r="D2061" s="54" t="s">
        <v>2693</v>
      </c>
      <c r="E2061" s="84">
        <v>1</v>
      </c>
      <c r="F2061" s="55">
        <v>63021101</v>
      </c>
      <c r="G2061" s="60">
        <v>0</v>
      </c>
      <c r="H2061" s="61">
        <v>0</v>
      </c>
      <c r="I2061" s="60">
        <v>1</v>
      </c>
      <c r="J2061" s="55">
        <v>0</v>
      </c>
      <c r="K2061" s="60">
        <v>0</v>
      </c>
      <c r="L2061" s="55">
        <v>0</v>
      </c>
      <c r="M2061" s="55">
        <v>0</v>
      </c>
      <c r="N2061" s="55">
        <v>2</v>
      </c>
      <c r="O2061" s="55">
        <v>16</v>
      </c>
      <c r="P2061" s="55">
        <v>1</v>
      </c>
      <c r="Q2061" s="55">
        <v>0</v>
      </c>
      <c r="R2061" s="63">
        <v>0</v>
      </c>
      <c r="S2061" s="55">
        <v>0</v>
      </c>
      <c r="T2061" s="55">
        <v>1</v>
      </c>
      <c r="U2061" s="55">
        <v>1</v>
      </c>
      <c r="V2061" s="55">
        <v>0</v>
      </c>
      <c r="W2061" s="55">
        <v>2</v>
      </c>
      <c r="X2061" s="55">
        <v>0</v>
      </c>
      <c r="Y2061" s="55">
        <v>0</v>
      </c>
      <c r="Z2061" s="55">
        <v>0</v>
      </c>
      <c r="AA2061" s="55">
        <v>0</v>
      </c>
      <c r="AB2061" s="55">
        <v>0</v>
      </c>
      <c r="AC2061" s="55">
        <v>0</v>
      </c>
      <c r="AD2061" s="55">
        <v>0</v>
      </c>
      <c r="AE2061" s="55">
        <v>1</v>
      </c>
      <c r="AF2061" s="55">
        <v>5</v>
      </c>
      <c r="AG2061" s="63">
        <v>0</v>
      </c>
      <c r="AH2061" s="63">
        <v>1</v>
      </c>
      <c r="AI2061" s="63">
        <v>0</v>
      </c>
      <c r="AJ2061" s="63">
        <v>2</v>
      </c>
      <c r="AK2061" s="55">
        <v>0</v>
      </c>
      <c r="AL2061" s="55">
        <v>0</v>
      </c>
      <c r="AM2061" s="55">
        <v>0</v>
      </c>
      <c r="AN2061" s="55">
        <v>0</v>
      </c>
      <c r="AO2061" s="55">
        <v>400</v>
      </c>
      <c r="AP2061" s="55">
        <v>0.2</v>
      </c>
      <c r="AQ2061" s="55">
        <v>0</v>
      </c>
      <c r="AR2061" s="63">
        <v>0</v>
      </c>
      <c r="AS2061" s="286" t="s">
        <v>2795</v>
      </c>
      <c r="AT2061" s="59" t="s">
        <v>160</v>
      </c>
      <c r="AU2061" s="55" t="s">
        <v>358</v>
      </c>
      <c r="AV2061" s="60">
        <v>10000001</v>
      </c>
      <c r="AW2061" s="60">
        <v>77005002</v>
      </c>
      <c r="AX2061" s="54" t="s">
        <v>162</v>
      </c>
      <c r="AY2061" s="55">
        <v>0</v>
      </c>
      <c r="AZ2061" s="61">
        <v>0</v>
      </c>
      <c r="BA2061" s="61">
        <v>0</v>
      </c>
      <c r="BB2061" s="78" t="s">
        <v>2900</v>
      </c>
      <c r="BC2061" s="55">
        <v>0</v>
      </c>
      <c r="BD2061" s="55">
        <v>0</v>
      </c>
      <c r="BE2061" s="55">
        <v>0</v>
      </c>
      <c r="BF2061" s="55">
        <v>0</v>
      </c>
      <c r="BG2061" s="55">
        <v>0</v>
      </c>
      <c r="BH2061" s="55">
        <v>0</v>
      </c>
      <c r="BI2061" s="84">
        <v>0</v>
      </c>
      <c r="BJ2061" s="63">
        <v>0</v>
      </c>
      <c r="BK2061" s="63">
        <v>0</v>
      </c>
      <c r="BL2061" s="63">
        <v>0</v>
      </c>
      <c r="BM2061" s="63">
        <v>0</v>
      </c>
      <c r="BN2061" s="63">
        <v>0</v>
      </c>
      <c r="BO2061" s="63">
        <v>0</v>
      </c>
      <c r="BP2061" s="63">
        <v>77005007</v>
      </c>
      <c r="BQ2061" s="43">
        <v>0</v>
      </c>
    </row>
    <row r="2062" spans="1:69" s="325" customFormat="1" ht="20.100000000000001" customHeight="1">
      <c r="C2062" s="60">
        <v>77005007</v>
      </c>
      <c r="D2062" s="54" t="s">
        <v>494</v>
      </c>
      <c r="E2062" s="84">
        <v>1</v>
      </c>
      <c r="F2062" s="84">
        <v>0</v>
      </c>
      <c r="G2062" s="55">
        <v>0</v>
      </c>
      <c r="H2062" s="61">
        <v>0</v>
      </c>
      <c r="I2062" s="60">
        <v>1</v>
      </c>
      <c r="J2062" s="60">
        <v>0</v>
      </c>
      <c r="K2062" s="60">
        <v>0</v>
      </c>
      <c r="L2062" s="55">
        <v>0</v>
      </c>
      <c r="M2062" s="55">
        <v>0</v>
      </c>
      <c r="N2062" s="55">
        <v>2</v>
      </c>
      <c r="O2062" s="55">
        <v>16</v>
      </c>
      <c r="P2062" s="55">
        <v>1</v>
      </c>
      <c r="Q2062" s="55">
        <v>0</v>
      </c>
      <c r="R2062" s="63">
        <v>0</v>
      </c>
      <c r="S2062" s="55">
        <v>0</v>
      </c>
      <c r="T2062" s="55">
        <v>1</v>
      </c>
      <c r="U2062" s="84">
        <v>1</v>
      </c>
      <c r="V2062" s="55">
        <v>0</v>
      </c>
      <c r="W2062" s="55">
        <v>0</v>
      </c>
      <c r="X2062" s="55">
        <v>0</v>
      </c>
      <c r="Y2062" s="55">
        <v>1</v>
      </c>
      <c r="Z2062" s="55">
        <v>0</v>
      </c>
      <c r="AA2062" s="55">
        <v>0</v>
      </c>
      <c r="AB2062" s="55">
        <v>0</v>
      </c>
      <c r="AC2062" s="55">
        <v>1</v>
      </c>
      <c r="AD2062" s="55">
        <v>12</v>
      </c>
      <c r="AE2062" s="55">
        <v>2</v>
      </c>
      <c r="AF2062" s="55" t="s">
        <v>169</v>
      </c>
      <c r="AG2062" s="63">
        <v>0</v>
      </c>
      <c r="AH2062" s="63">
        <v>2</v>
      </c>
      <c r="AI2062" s="63">
        <v>0</v>
      </c>
      <c r="AJ2062" s="63">
        <v>1.5</v>
      </c>
      <c r="AK2062" s="55">
        <v>0</v>
      </c>
      <c r="AL2062" s="55">
        <v>0</v>
      </c>
      <c r="AM2062" s="55">
        <v>0</v>
      </c>
      <c r="AN2062" s="55">
        <v>0.5</v>
      </c>
      <c r="AO2062" s="55">
        <v>600</v>
      </c>
      <c r="AP2062" s="55">
        <v>0</v>
      </c>
      <c r="AQ2062" s="55">
        <v>12</v>
      </c>
      <c r="AR2062" s="294">
        <v>0</v>
      </c>
      <c r="AS2062" s="286">
        <v>0</v>
      </c>
      <c r="AT2062" s="54" t="s">
        <v>2792</v>
      </c>
      <c r="AU2062" s="55" t="s">
        <v>171</v>
      </c>
      <c r="AV2062" s="60">
        <v>10000011</v>
      </c>
      <c r="AW2062" s="60">
        <v>0</v>
      </c>
      <c r="AX2062" s="54" t="s">
        <v>172</v>
      </c>
      <c r="AY2062" s="55">
        <v>0</v>
      </c>
      <c r="AZ2062" s="61">
        <v>0</v>
      </c>
      <c r="BA2062" s="61">
        <v>0</v>
      </c>
      <c r="BB2062" s="78" t="s">
        <v>2788</v>
      </c>
      <c r="BC2062" s="55">
        <v>0</v>
      </c>
      <c r="BD2062" s="55">
        <v>0</v>
      </c>
      <c r="BE2062" s="55">
        <v>0</v>
      </c>
      <c r="BF2062" s="55">
        <v>0</v>
      </c>
      <c r="BG2062" s="55">
        <v>0</v>
      </c>
      <c r="BH2062" s="55">
        <v>0</v>
      </c>
      <c r="BI2062" s="84">
        <v>0</v>
      </c>
      <c r="BJ2062" s="63">
        <v>0</v>
      </c>
      <c r="BK2062" s="63">
        <v>0</v>
      </c>
      <c r="BL2062" s="63">
        <v>0</v>
      </c>
      <c r="BM2062" s="63">
        <v>0</v>
      </c>
      <c r="BN2062" s="63">
        <v>0</v>
      </c>
      <c r="BO2062" s="63">
        <v>1</v>
      </c>
      <c r="BP2062" s="63">
        <v>77005008</v>
      </c>
      <c r="BQ2062" s="63">
        <v>0</v>
      </c>
    </row>
    <row r="2063" spans="1:69" ht="20.100000000000001" customHeight="1">
      <c r="A2063" s="2"/>
      <c r="B2063" s="2"/>
      <c r="C2063" s="60">
        <v>77005008</v>
      </c>
      <c r="D2063" s="54" t="s">
        <v>2693</v>
      </c>
      <c r="E2063" s="84">
        <v>1</v>
      </c>
      <c r="F2063" s="55">
        <v>63021101</v>
      </c>
      <c r="G2063" s="60">
        <v>0</v>
      </c>
      <c r="H2063" s="61">
        <v>0</v>
      </c>
      <c r="I2063" s="60">
        <v>1</v>
      </c>
      <c r="J2063" s="55">
        <v>0</v>
      </c>
      <c r="K2063" s="60">
        <v>0</v>
      </c>
      <c r="L2063" s="55">
        <v>0</v>
      </c>
      <c r="M2063" s="55">
        <v>0</v>
      </c>
      <c r="N2063" s="55">
        <v>2</v>
      </c>
      <c r="O2063" s="55">
        <v>16</v>
      </c>
      <c r="P2063" s="55">
        <v>4</v>
      </c>
      <c r="Q2063" s="55">
        <v>0</v>
      </c>
      <c r="R2063" s="63">
        <v>0</v>
      </c>
      <c r="S2063" s="55">
        <v>0</v>
      </c>
      <c r="T2063" s="55">
        <v>1</v>
      </c>
      <c r="U2063" s="55">
        <v>1</v>
      </c>
      <c r="V2063" s="55">
        <v>0</v>
      </c>
      <c r="W2063" s="55">
        <v>2</v>
      </c>
      <c r="X2063" s="55">
        <v>0</v>
      </c>
      <c r="Y2063" s="55">
        <v>0</v>
      </c>
      <c r="Z2063" s="55">
        <v>0</v>
      </c>
      <c r="AA2063" s="55">
        <v>0</v>
      </c>
      <c r="AB2063" s="55">
        <v>0</v>
      </c>
      <c r="AC2063" s="55">
        <v>0</v>
      </c>
      <c r="AD2063" s="55">
        <v>0</v>
      </c>
      <c r="AE2063" s="55">
        <v>1</v>
      </c>
      <c r="AF2063" s="55">
        <v>5</v>
      </c>
      <c r="AG2063" s="63">
        <v>0</v>
      </c>
      <c r="AH2063" s="63">
        <v>1</v>
      </c>
      <c r="AI2063" s="63">
        <v>0</v>
      </c>
      <c r="AJ2063" s="63">
        <v>2</v>
      </c>
      <c r="AK2063" s="55">
        <v>0</v>
      </c>
      <c r="AL2063" s="55">
        <v>0</v>
      </c>
      <c r="AM2063" s="55">
        <v>0</v>
      </c>
      <c r="AN2063" s="55">
        <v>0</v>
      </c>
      <c r="AO2063" s="55">
        <v>400</v>
      </c>
      <c r="AP2063" s="55">
        <v>0.2</v>
      </c>
      <c r="AQ2063" s="55">
        <v>0</v>
      </c>
      <c r="AR2063" s="63">
        <v>0</v>
      </c>
      <c r="AS2063" s="286" t="s">
        <v>2795</v>
      </c>
      <c r="AT2063" s="59" t="s">
        <v>160</v>
      </c>
      <c r="AU2063" s="55" t="s">
        <v>358</v>
      </c>
      <c r="AV2063" s="60">
        <v>10000001</v>
      </c>
      <c r="AW2063" s="60">
        <v>77005002</v>
      </c>
      <c r="AX2063" s="54" t="s">
        <v>162</v>
      </c>
      <c r="AY2063" s="55">
        <v>0</v>
      </c>
      <c r="AZ2063" s="61">
        <v>0</v>
      </c>
      <c r="BA2063" s="61">
        <v>0</v>
      </c>
      <c r="BB2063" s="78" t="s">
        <v>2900</v>
      </c>
      <c r="BC2063" s="55">
        <v>0</v>
      </c>
      <c r="BD2063" s="55">
        <v>0</v>
      </c>
      <c r="BE2063" s="55">
        <v>0</v>
      </c>
      <c r="BF2063" s="55">
        <v>0</v>
      </c>
      <c r="BG2063" s="55">
        <v>0</v>
      </c>
      <c r="BH2063" s="55">
        <v>0</v>
      </c>
      <c r="BI2063" s="84">
        <v>0</v>
      </c>
      <c r="BJ2063" s="63">
        <v>0</v>
      </c>
      <c r="BK2063" s="63">
        <v>0</v>
      </c>
      <c r="BL2063" s="63">
        <v>0</v>
      </c>
      <c r="BM2063" s="63">
        <v>0</v>
      </c>
      <c r="BN2063" s="63">
        <v>0</v>
      </c>
      <c r="BO2063" s="63">
        <v>0</v>
      </c>
      <c r="BP2063" s="63">
        <v>77005009</v>
      </c>
      <c r="BQ2063" s="43">
        <v>0</v>
      </c>
    </row>
    <row r="2064" spans="1:69" s="325" customFormat="1" ht="20.100000000000001" customHeight="1">
      <c r="C2064" s="60">
        <v>77005009</v>
      </c>
      <c r="D2064" s="54" t="s">
        <v>494</v>
      </c>
      <c r="E2064" s="84">
        <v>1</v>
      </c>
      <c r="F2064" s="84">
        <v>0</v>
      </c>
      <c r="G2064" s="55">
        <v>0</v>
      </c>
      <c r="H2064" s="61">
        <v>0</v>
      </c>
      <c r="I2064" s="60">
        <v>1</v>
      </c>
      <c r="J2064" s="60">
        <v>0</v>
      </c>
      <c r="K2064" s="60">
        <v>0</v>
      </c>
      <c r="L2064" s="55">
        <v>0</v>
      </c>
      <c r="M2064" s="55">
        <v>0</v>
      </c>
      <c r="N2064" s="55">
        <v>2</v>
      </c>
      <c r="O2064" s="55">
        <v>16</v>
      </c>
      <c r="P2064" s="55">
        <v>1</v>
      </c>
      <c r="Q2064" s="55">
        <v>0</v>
      </c>
      <c r="R2064" s="63">
        <v>0</v>
      </c>
      <c r="S2064" s="55">
        <v>0</v>
      </c>
      <c r="T2064" s="55">
        <v>1</v>
      </c>
      <c r="U2064" s="84">
        <v>1</v>
      </c>
      <c r="V2064" s="55">
        <v>0</v>
      </c>
      <c r="W2064" s="55">
        <v>0</v>
      </c>
      <c r="X2064" s="55">
        <v>0</v>
      </c>
      <c r="Y2064" s="55">
        <v>1</v>
      </c>
      <c r="Z2064" s="55">
        <v>0</v>
      </c>
      <c r="AA2064" s="55">
        <v>0</v>
      </c>
      <c r="AB2064" s="55">
        <v>0</v>
      </c>
      <c r="AC2064" s="55">
        <v>1</v>
      </c>
      <c r="AD2064" s="55">
        <v>12</v>
      </c>
      <c r="AE2064" s="55">
        <v>2</v>
      </c>
      <c r="AF2064" s="55" t="s">
        <v>169</v>
      </c>
      <c r="AG2064" s="63">
        <v>0</v>
      </c>
      <c r="AH2064" s="63">
        <v>2</v>
      </c>
      <c r="AI2064" s="63">
        <v>0</v>
      </c>
      <c r="AJ2064" s="63">
        <v>1.5</v>
      </c>
      <c r="AK2064" s="55">
        <v>0</v>
      </c>
      <c r="AL2064" s="55">
        <v>0</v>
      </c>
      <c r="AM2064" s="55">
        <v>0</v>
      </c>
      <c r="AN2064" s="55">
        <v>0.5</v>
      </c>
      <c r="AO2064" s="55">
        <v>600</v>
      </c>
      <c r="AP2064" s="55">
        <v>0</v>
      </c>
      <c r="AQ2064" s="55">
        <v>12</v>
      </c>
      <c r="AR2064" s="294">
        <v>0</v>
      </c>
      <c r="AS2064" s="286">
        <v>0</v>
      </c>
      <c r="AT2064" s="54" t="s">
        <v>2792</v>
      </c>
      <c r="AU2064" s="55" t="s">
        <v>171</v>
      </c>
      <c r="AV2064" s="60">
        <v>10000011</v>
      </c>
      <c r="AW2064" s="60">
        <v>0</v>
      </c>
      <c r="AX2064" s="54" t="s">
        <v>172</v>
      </c>
      <c r="AY2064" s="55">
        <v>0</v>
      </c>
      <c r="AZ2064" s="61">
        <v>0</v>
      </c>
      <c r="BA2064" s="61">
        <v>0</v>
      </c>
      <c r="BB2064" s="78" t="s">
        <v>2788</v>
      </c>
      <c r="BC2064" s="55">
        <v>0</v>
      </c>
      <c r="BD2064" s="55">
        <v>0</v>
      </c>
      <c r="BE2064" s="55">
        <v>0</v>
      </c>
      <c r="BF2064" s="55">
        <v>0</v>
      </c>
      <c r="BG2064" s="55">
        <v>0</v>
      </c>
      <c r="BH2064" s="55">
        <v>0</v>
      </c>
      <c r="BI2064" s="84">
        <v>0</v>
      </c>
      <c r="BJ2064" s="63">
        <v>0</v>
      </c>
      <c r="BK2064" s="63">
        <v>0</v>
      </c>
      <c r="BL2064" s="63">
        <v>0</v>
      </c>
      <c r="BM2064" s="63">
        <v>0</v>
      </c>
      <c r="BN2064" s="63">
        <v>0</v>
      </c>
      <c r="BO2064" s="63">
        <v>1</v>
      </c>
      <c r="BP2064" s="63">
        <v>77005010</v>
      </c>
      <c r="BQ2064" s="63">
        <v>0</v>
      </c>
    </row>
    <row r="2065" spans="1:69" ht="20.100000000000001" customHeight="1">
      <c r="A2065" s="2"/>
      <c r="B2065" s="2"/>
      <c r="C2065" s="60">
        <v>77005010</v>
      </c>
      <c r="D2065" s="54" t="s">
        <v>2693</v>
      </c>
      <c r="E2065" s="84">
        <v>1</v>
      </c>
      <c r="F2065" s="55">
        <v>63021101</v>
      </c>
      <c r="G2065" s="60">
        <v>0</v>
      </c>
      <c r="H2065" s="61">
        <v>0</v>
      </c>
      <c r="I2065" s="60">
        <v>1</v>
      </c>
      <c r="J2065" s="55">
        <v>0</v>
      </c>
      <c r="K2065" s="60">
        <v>0</v>
      </c>
      <c r="L2065" s="55">
        <v>0</v>
      </c>
      <c r="M2065" s="55">
        <v>0</v>
      </c>
      <c r="N2065" s="55">
        <v>2</v>
      </c>
      <c r="O2065" s="55">
        <v>16</v>
      </c>
      <c r="P2065" s="55">
        <v>4</v>
      </c>
      <c r="Q2065" s="55">
        <v>0</v>
      </c>
      <c r="R2065" s="63">
        <v>0</v>
      </c>
      <c r="S2065" s="55">
        <v>0</v>
      </c>
      <c r="T2065" s="55">
        <v>1</v>
      </c>
      <c r="U2065" s="55">
        <v>1</v>
      </c>
      <c r="V2065" s="55">
        <v>0</v>
      </c>
      <c r="W2065" s="55">
        <v>2</v>
      </c>
      <c r="X2065" s="55">
        <v>0</v>
      </c>
      <c r="Y2065" s="55">
        <v>0</v>
      </c>
      <c r="Z2065" s="55">
        <v>0</v>
      </c>
      <c r="AA2065" s="55">
        <v>0</v>
      </c>
      <c r="AB2065" s="55">
        <v>0</v>
      </c>
      <c r="AC2065" s="55">
        <v>0</v>
      </c>
      <c r="AD2065" s="55">
        <v>0</v>
      </c>
      <c r="AE2065" s="55">
        <v>1</v>
      </c>
      <c r="AF2065" s="55">
        <v>5</v>
      </c>
      <c r="AG2065" s="63">
        <v>0</v>
      </c>
      <c r="AH2065" s="63">
        <v>1</v>
      </c>
      <c r="AI2065" s="63">
        <v>0</v>
      </c>
      <c r="AJ2065" s="63">
        <v>2</v>
      </c>
      <c r="AK2065" s="55">
        <v>0</v>
      </c>
      <c r="AL2065" s="55">
        <v>0</v>
      </c>
      <c r="AM2065" s="55">
        <v>0</v>
      </c>
      <c r="AN2065" s="55">
        <v>0</v>
      </c>
      <c r="AO2065" s="55">
        <v>400</v>
      </c>
      <c r="AP2065" s="55">
        <v>0.2</v>
      </c>
      <c r="AQ2065" s="55">
        <v>0</v>
      </c>
      <c r="AR2065" s="63">
        <v>0</v>
      </c>
      <c r="AS2065" s="286" t="s">
        <v>2795</v>
      </c>
      <c r="AT2065" s="59" t="s">
        <v>160</v>
      </c>
      <c r="AU2065" s="55" t="s">
        <v>358</v>
      </c>
      <c r="AV2065" s="60">
        <v>10000001</v>
      </c>
      <c r="AW2065" s="60">
        <v>77005002</v>
      </c>
      <c r="AX2065" s="54" t="s">
        <v>162</v>
      </c>
      <c r="AY2065" s="55">
        <v>0</v>
      </c>
      <c r="AZ2065" s="61">
        <v>0</v>
      </c>
      <c r="BA2065" s="61">
        <v>0</v>
      </c>
      <c r="BB2065" s="78" t="s">
        <v>2900</v>
      </c>
      <c r="BC2065" s="55">
        <v>0</v>
      </c>
      <c r="BD2065" s="55">
        <v>0</v>
      </c>
      <c r="BE2065" s="55">
        <v>0</v>
      </c>
      <c r="BF2065" s="55">
        <v>0</v>
      </c>
      <c r="BG2065" s="55">
        <v>0</v>
      </c>
      <c r="BH2065" s="55">
        <v>0</v>
      </c>
      <c r="BI2065" s="84">
        <v>0</v>
      </c>
      <c r="BJ2065" s="63">
        <v>0</v>
      </c>
      <c r="BK2065" s="63">
        <v>0</v>
      </c>
      <c r="BL2065" s="63">
        <v>0</v>
      </c>
      <c r="BM2065" s="63">
        <v>0</v>
      </c>
      <c r="BN2065" s="63">
        <v>0</v>
      </c>
      <c r="BO2065" s="63">
        <v>0</v>
      </c>
      <c r="BP2065" s="63">
        <v>0</v>
      </c>
      <c r="BQ2065" s="43">
        <v>0</v>
      </c>
    </row>
    <row r="2066" spans="1:69" ht="19.5" customHeight="1">
      <c r="A2066" s="2"/>
      <c r="B2066" s="2"/>
      <c r="C2066" s="92">
        <v>77006001</v>
      </c>
      <c r="D2066" s="91" t="s">
        <v>2697</v>
      </c>
      <c r="E2066" s="93">
        <v>1</v>
      </c>
      <c r="F2066" s="93">
        <v>63021101</v>
      </c>
      <c r="G2066" s="93">
        <v>0</v>
      </c>
      <c r="H2066" s="94">
        <v>0</v>
      </c>
      <c r="I2066" s="92">
        <v>1</v>
      </c>
      <c r="J2066" s="93">
        <v>0</v>
      </c>
      <c r="K2066" s="93">
        <v>0</v>
      </c>
      <c r="L2066" s="93">
        <v>0</v>
      </c>
      <c r="M2066" s="93">
        <v>0</v>
      </c>
      <c r="N2066" s="93">
        <v>1</v>
      </c>
      <c r="O2066" s="93">
        <v>0</v>
      </c>
      <c r="P2066" s="93">
        <v>0</v>
      </c>
      <c r="Q2066" s="93">
        <v>0</v>
      </c>
      <c r="R2066" s="97">
        <v>0</v>
      </c>
      <c r="S2066" s="93">
        <v>0</v>
      </c>
      <c r="T2066" s="93">
        <v>1</v>
      </c>
      <c r="U2066" s="93">
        <v>1</v>
      </c>
      <c r="V2066" s="93">
        <v>0</v>
      </c>
      <c r="W2066" s="93">
        <v>1</v>
      </c>
      <c r="X2066" s="93">
        <v>0</v>
      </c>
      <c r="Y2066" s="93">
        <v>0</v>
      </c>
      <c r="Z2066" s="93">
        <v>0</v>
      </c>
      <c r="AA2066" s="93">
        <v>0</v>
      </c>
      <c r="AB2066" s="93">
        <v>0</v>
      </c>
      <c r="AC2066" s="93">
        <v>0</v>
      </c>
      <c r="AD2066" s="93">
        <v>16</v>
      </c>
      <c r="AE2066" s="93">
        <v>1</v>
      </c>
      <c r="AF2066" s="102">
        <v>2</v>
      </c>
      <c r="AG2066" s="97">
        <v>2</v>
      </c>
      <c r="AH2066" s="97">
        <v>2</v>
      </c>
      <c r="AI2066" s="97">
        <v>0</v>
      </c>
      <c r="AJ2066" s="97">
        <v>3</v>
      </c>
      <c r="AK2066" s="93">
        <v>0</v>
      </c>
      <c r="AL2066" s="93">
        <v>0</v>
      </c>
      <c r="AM2066" s="93">
        <v>0</v>
      </c>
      <c r="AN2066" s="93">
        <v>0.2</v>
      </c>
      <c r="AO2066" s="93">
        <v>2000</v>
      </c>
      <c r="AP2066" s="93">
        <v>0.2</v>
      </c>
      <c r="AQ2066" s="93">
        <v>5</v>
      </c>
      <c r="AR2066" s="97">
        <v>0</v>
      </c>
      <c r="AS2066" s="93">
        <v>97050001</v>
      </c>
      <c r="AT2066" s="91" t="s">
        <v>160</v>
      </c>
      <c r="AU2066" s="93" t="s">
        <v>351</v>
      </c>
      <c r="AV2066" s="92">
        <v>10000001</v>
      </c>
      <c r="AW2066" s="92">
        <v>77005003</v>
      </c>
      <c r="AX2066" s="91" t="s">
        <v>2764</v>
      </c>
      <c r="AY2066" s="93" t="s">
        <v>2767</v>
      </c>
      <c r="AZ2066" s="97">
        <v>0</v>
      </c>
      <c r="BA2066" s="97">
        <v>0</v>
      </c>
      <c r="BB2066" s="121" t="s">
        <v>2798</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43">
        <v>0</v>
      </c>
    </row>
    <row r="2067" spans="1:69" ht="20.100000000000001" customHeight="1">
      <c r="A2067" s="2"/>
      <c r="B2067" s="2"/>
      <c r="C2067" s="92">
        <v>77006002</v>
      </c>
      <c r="D2067" s="91" t="s">
        <v>2698</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1.5</v>
      </c>
      <c r="X2067" s="93">
        <v>0</v>
      </c>
      <c r="Y2067" s="93">
        <v>0</v>
      </c>
      <c r="Z2067" s="93">
        <v>0</v>
      </c>
      <c r="AA2067" s="93">
        <v>0</v>
      </c>
      <c r="AB2067" s="93">
        <v>0</v>
      </c>
      <c r="AC2067" s="93">
        <v>0</v>
      </c>
      <c r="AD2067" s="93">
        <v>12</v>
      </c>
      <c r="AE2067" s="93">
        <v>1</v>
      </c>
      <c r="AF2067" s="93">
        <v>4</v>
      </c>
      <c r="AG2067" s="97">
        <v>2</v>
      </c>
      <c r="AH2067" s="97">
        <v>1</v>
      </c>
      <c r="AI2067" s="97">
        <v>0</v>
      </c>
      <c r="AJ2067" s="97">
        <v>7</v>
      </c>
      <c r="AK2067" s="93">
        <v>0</v>
      </c>
      <c r="AL2067" s="93">
        <v>0</v>
      </c>
      <c r="AM2067" s="93">
        <v>0</v>
      </c>
      <c r="AN2067" s="93">
        <v>0.2</v>
      </c>
      <c r="AO2067" s="93">
        <v>2000</v>
      </c>
      <c r="AP2067" s="93">
        <v>0.4</v>
      </c>
      <c r="AQ2067" s="93">
        <v>0</v>
      </c>
      <c r="AR2067" s="97">
        <v>0</v>
      </c>
      <c r="AS2067" s="102">
        <v>0</v>
      </c>
      <c r="AT2067" s="95" t="s">
        <v>160</v>
      </c>
      <c r="AU2067" s="93" t="s">
        <v>358</v>
      </c>
      <c r="AV2067" s="92">
        <v>10000001</v>
      </c>
      <c r="AW2067" s="92">
        <v>77005004</v>
      </c>
      <c r="AX2067" s="91" t="s">
        <v>162</v>
      </c>
      <c r="AY2067" s="93">
        <v>0</v>
      </c>
      <c r="AZ2067" s="94">
        <v>0</v>
      </c>
      <c r="BA2067" s="94">
        <v>0</v>
      </c>
      <c r="BB2067" s="104" t="s">
        <v>2802</v>
      </c>
      <c r="BC2067" s="93">
        <v>0</v>
      </c>
      <c r="BD2067" s="93">
        <v>0</v>
      </c>
      <c r="BE2067" s="93">
        <v>0</v>
      </c>
      <c r="BF2067" s="93">
        <v>0</v>
      </c>
      <c r="BG2067" s="93">
        <v>0</v>
      </c>
      <c r="BH2067" s="93">
        <v>0</v>
      </c>
      <c r="BI2067" s="88">
        <v>0</v>
      </c>
      <c r="BJ2067" s="97">
        <v>0</v>
      </c>
      <c r="BK2067" s="97">
        <v>0</v>
      </c>
      <c r="BL2067" s="97">
        <v>0</v>
      </c>
      <c r="BM2067" s="97">
        <v>0</v>
      </c>
      <c r="BN2067" s="97">
        <v>0</v>
      </c>
      <c r="BO2067" s="97">
        <v>0</v>
      </c>
      <c r="BP2067" s="97">
        <v>0</v>
      </c>
      <c r="BQ2067" s="320" t="s">
        <v>2775</v>
      </c>
    </row>
    <row r="2068" spans="1:69" ht="20.100000000000001" customHeight="1">
      <c r="A2068" s="2"/>
      <c r="B2068" s="2"/>
      <c r="C2068" s="92">
        <v>77006003</v>
      </c>
      <c r="D2068" s="91" t="s">
        <v>2699</v>
      </c>
      <c r="E2068" s="88">
        <v>1</v>
      </c>
      <c r="F2068" s="93">
        <v>63021101</v>
      </c>
      <c r="G2068" s="92">
        <v>0</v>
      </c>
      <c r="H2068" s="94">
        <v>0</v>
      </c>
      <c r="I2068" s="92">
        <v>1</v>
      </c>
      <c r="J2068" s="93">
        <v>0</v>
      </c>
      <c r="K2068" s="92">
        <v>0</v>
      </c>
      <c r="L2068" s="93">
        <v>0</v>
      </c>
      <c r="M2068" s="93">
        <v>0</v>
      </c>
      <c r="N2068" s="93">
        <v>1</v>
      </c>
      <c r="O2068" s="93">
        <v>0</v>
      </c>
      <c r="P2068" s="93">
        <v>0</v>
      </c>
      <c r="Q2068" s="93">
        <v>0</v>
      </c>
      <c r="R2068" s="97">
        <v>0</v>
      </c>
      <c r="S2068" s="93">
        <v>0</v>
      </c>
      <c r="T2068" s="93">
        <v>1</v>
      </c>
      <c r="U2068" s="93">
        <v>1</v>
      </c>
      <c r="V2068" s="93">
        <v>0</v>
      </c>
      <c r="W2068" s="93">
        <v>1.2</v>
      </c>
      <c r="X2068" s="93">
        <v>0</v>
      </c>
      <c r="Y2068" s="93">
        <v>0</v>
      </c>
      <c r="Z2068" s="93">
        <v>0</v>
      </c>
      <c r="AA2068" s="93">
        <v>0</v>
      </c>
      <c r="AB2068" s="93">
        <v>0</v>
      </c>
      <c r="AC2068" s="93">
        <v>0</v>
      </c>
      <c r="AD2068" s="93">
        <v>10</v>
      </c>
      <c r="AE2068" s="93">
        <v>1</v>
      </c>
      <c r="AF2068" s="93">
        <v>2</v>
      </c>
      <c r="AG2068" s="97">
        <v>2</v>
      </c>
      <c r="AH2068" s="97">
        <v>2</v>
      </c>
      <c r="AI2068" s="97">
        <v>0</v>
      </c>
      <c r="AJ2068" s="97">
        <v>3</v>
      </c>
      <c r="AK2068" s="93">
        <v>0</v>
      </c>
      <c r="AL2068" s="93">
        <v>0</v>
      </c>
      <c r="AM2068" s="93">
        <v>0</v>
      </c>
      <c r="AN2068" s="92">
        <v>0.2</v>
      </c>
      <c r="AO2068" s="93">
        <v>6000</v>
      </c>
      <c r="AP2068" s="93">
        <v>0.2</v>
      </c>
      <c r="AQ2068" s="93">
        <v>8</v>
      </c>
      <c r="AR2068" s="97">
        <v>0</v>
      </c>
      <c r="AS2068" s="93">
        <v>97050001</v>
      </c>
      <c r="AT2068" s="91" t="s">
        <v>160</v>
      </c>
      <c r="AU2068" s="93" t="s">
        <v>358</v>
      </c>
      <c r="AV2068" s="92">
        <v>0</v>
      </c>
      <c r="AW2068" s="92">
        <v>77005005</v>
      </c>
      <c r="AX2068" s="91" t="s">
        <v>2766</v>
      </c>
      <c r="AY2068" s="93" t="s">
        <v>2781</v>
      </c>
      <c r="AZ2068" s="94">
        <v>0</v>
      </c>
      <c r="BA2068" s="94">
        <v>0</v>
      </c>
      <c r="BB2068" s="104" t="s">
        <v>2782</v>
      </c>
      <c r="BC2068" s="93">
        <v>0</v>
      </c>
      <c r="BD2068" s="93">
        <v>0</v>
      </c>
      <c r="BE2068" s="93">
        <v>0</v>
      </c>
      <c r="BF2068" s="93">
        <v>0</v>
      </c>
      <c r="BG2068" s="93">
        <v>0</v>
      </c>
      <c r="BH2068" s="93">
        <v>0</v>
      </c>
      <c r="BI2068" s="88">
        <v>0</v>
      </c>
      <c r="BJ2068" s="97">
        <v>0</v>
      </c>
      <c r="BK2068" s="97">
        <v>0</v>
      </c>
      <c r="BL2068" s="97">
        <v>1</v>
      </c>
      <c r="BM2068" s="97">
        <v>1</v>
      </c>
      <c r="BN2068" s="97">
        <v>0</v>
      </c>
      <c r="BO2068" s="97">
        <v>0</v>
      </c>
      <c r="BP2068" s="97">
        <v>0</v>
      </c>
      <c r="BQ2068" s="43">
        <v>0</v>
      </c>
    </row>
    <row r="2069" spans="1:69" ht="19.5" customHeight="1">
      <c r="A2069" s="2"/>
      <c r="B2069" s="2"/>
      <c r="C2069" s="92">
        <v>77006004</v>
      </c>
      <c r="D2069" s="91" t="s">
        <v>2700</v>
      </c>
      <c r="E2069" s="92">
        <v>1</v>
      </c>
      <c r="F2069" s="92">
        <v>0</v>
      </c>
      <c r="G2069" s="92">
        <v>0</v>
      </c>
      <c r="H2069" s="94">
        <v>0</v>
      </c>
      <c r="I2069" s="92">
        <v>1</v>
      </c>
      <c r="J2069" s="92">
        <v>0</v>
      </c>
      <c r="K2069" s="92">
        <v>0</v>
      </c>
      <c r="L2069" s="93">
        <v>0</v>
      </c>
      <c r="M2069" s="93">
        <v>0</v>
      </c>
      <c r="N2069" s="93">
        <v>2</v>
      </c>
      <c r="O2069" s="93">
        <v>3</v>
      </c>
      <c r="P2069" s="93">
        <v>0.2</v>
      </c>
      <c r="Q2069" s="93">
        <v>0</v>
      </c>
      <c r="R2069" s="97">
        <v>0</v>
      </c>
      <c r="S2069" s="93">
        <v>0</v>
      </c>
      <c r="T2069" s="93">
        <v>1</v>
      </c>
      <c r="U2069" s="93">
        <v>2</v>
      </c>
      <c r="V2069" s="93">
        <v>0</v>
      </c>
      <c r="W2069" s="93">
        <v>1.5</v>
      </c>
      <c r="X2069" s="93">
        <v>0</v>
      </c>
      <c r="Y2069" s="93">
        <v>1</v>
      </c>
      <c r="Z2069" s="93">
        <v>0</v>
      </c>
      <c r="AA2069" s="93">
        <v>0</v>
      </c>
      <c r="AB2069" s="93">
        <v>1</v>
      </c>
      <c r="AC2069" s="93">
        <v>1</v>
      </c>
      <c r="AD2069" s="93">
        <v>0</v>
      </c>
      <c r="AE2069" s="93">
        <v>1</v>
      </c>
      <c r="AF2069" s="93">
        <v>3</v>
      </c>
      <c r="AG2069" s="97">
        <v>1</v>
      </c>
      <c r="AH2069" s="97">
        <v>1</v>
      </c>
      <c r="AI2069" s="97">
        <v>0</v>
      </c>
      <c r="AJ2069" s="97">
        <v>3</v>
      </c>
      <c r="AK2069" s="93">
        <v>0</v>
      </c>
      <c r="AL2069" s="93">
        <v>0</v>
      </c>
      <c r="AM2069" s="93">
        <v>0</v>
      </c>
      <c r="AN2069" s="93">
        <v>0</v>
      </c>
      <c r="AO2069" s="93">
        <v>2000</v>
      </c>
      <c r="AP2069" s="93">
        <v>0.3</v>
      </c>
      <c r="AQ2069" s="93">
        <v>0</v>
      </c>
      <c r="AR2069" s="97">
        <v>0</v>
      </c>
      <c r="AS2069" s="102">
        <v>0</v>
      </c>
      <c r="AT2069" s="95" t="s">
        <v>160</v>
      </c>
      <c r="AU2069" s="93" t="s">
        <v>351</v>
      </c>
      <c r="AV2069" s="92">
        <v>0</v>
      </c>
      <c r="AW2069" s="92">
        <v>77005004</v>
      </c>
      <c r="AX2069" s="91" t="s">
        <v>162</v>
      </c>
      <c r="AY2069" s="93">
        <v>0</v>
      </c>
      <c r="AZ2069" s="94">
        <v>0</v>
      </c>
      <c r="BA2069" s="94">
        <v>0</v>
      </c>
      <c r="BB2069" s="104" t="s">
        <v>2529</v>
      </c>
      <c r="BC2069" s="93">
        <v>0</v>
      </c>
      <c r="BD2069" s="93">
        <v>0</v>
      </c>
      <c r="BE2069" s="93">
        <v>0</v>
      </c>
      <c r="BF2069" s="93">
        <v>0</v>
      </c>
      <c r="BG2069" s="93">
        <v>0</v>
      </c>
      <c r="BH2069" s="93">
        <v>0</v>
      </c>
      <c r="BI2069" s="88">
        <v>0</v>
      </c>
      <c r="BJ2069" s="97">
        <v>0</v>
      </c>
      <c r="BK2069" s="97">
        <v>0</v>
      </c>
      <c r="BL2069" s="97">
        <v>0</v>
      </c>
      <c r="BM2069" s="97">
        <v>0</v>
      </c>
      <c r="BN2069" s="97">
        <v>0</v>
      </c>
      <c r="BO2069" s="97">
        <v>0</v>
      </c>
      <c r="BP2069" s="97">
        <v>0</v>
      </c>
      <c r="BQ2069" s="97">
        <v>0</v>
      </c>
    </row>
    <row r="2070" spans="1:69" ht="19.5" customHeight="1">
      <c r="A2070" s="2"/>
      <c r="B2070" s="2"/>
      <c r="C2070" s="270">
        <v>77007001</v>
      </c>
      <c r="D2070" s="271" t="s">
        <v>2701</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9</v>
      </c>
      <c r="AE2070" s="272">
        <v>1</v>
      </c>
      <c r="AF2070" s="275">
        <v>5</v>
      </c>
      <c r="AG2070" s="43">
        <v>2</v>
      </c>
      <c r="AH2070" s="43">
        <v>1</v>
      </c>
      <c r="AI2070" s="43">
        <v>0</v>
      </c>
      <c r="AJ2070" s="43">
        <v>8</v>
      </c>
      <c r="AK2070" s="272">
        <v>0</v>
      </c>
      <c r="AL2070" s="272">
        <v>0</v>
      </c>
      <c r="AM2070" s="272">
        <v>0</v>
      </c>
      <c r="AN2070" s="272">
        <v>0.2</v>
      </c>
      <c r="AO2070" s="272">
        <v>1000</v>
      </c>
      <c r="AP2070" s="272">
        <v>0.2</v>
      </c>
      <c r="AQ2070" s="272">
        <v>0</v>
      </c>
      <c r="AR2070" s="43">
        <v>0</v>
      </c>
      <c r="AS2070" s="321" t="s">
        <v>2790</v>
      </c>
      <c r="AT2070" s="271" t="s">
        <v>160</v>
      </c>
      <c r="AU2070" s="272" t="s">
        <v>351</v>
      </c>
      <c r="AV2070" s="270">
        <v>10000001</v>
      </c>
      <c r="AW2070" s="270">
        <v>77005101</v>
      </c>
      <c r="AX2070" s="271" t="s">
        <v>2754</v>
      </c>
      <c r="AY2070" s="272">
        <v>0</v>
      </c>
      <c r="AZ2070" s="43">
        <v>0</v>
      </c>
      <c r="BA2070" s="43">
        <v>0</v>
      </c>
      <c r="BB2070" s="279" t="s">
        <v>2797</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19.5" customHeight="1">
      <c r="A2071" s="2"/>
      <c r="B2071" s="2"/>
      <c r="C2071" s="270">
        <v>77007002</v>
      </c>
      <c r="D2071" s="271" t="s">
        <v>2702</v>
      </c>
      <c r="E2071" s="272">
        <v>1</v>
      </c>
      <c r="F2071" s="272">
        <v>63021101</v>
      </c>
      <c r="G2071" s="272">
        <v>0</v>
      </c>
      <c r="H2071" s="273">
        <v>0</v>
      </c>
      <c r="I2071" s="270">
        <v>1</v>
      </c>
      <c r="J2071" s="272">
        <v>0</v>
      </c>
      <c r="K2071" s="272">
        <v>0</v>
      </c>
      <c r="L2071" s="272">
        <v>0</v>
      </c>
      <c r="M2071" s="272">
        <v>0</v>
      </c>
      <c r="N2071" s="272">
        <v>1</v>
      </c>
      <c r="O2071" s="272">
        <v>0</v>
      </c>
      <c r="P2071" s="272">
        <v>0</v>
      </c>
      <c r="Q2071" s="272">
        <v>0</v>
      </c>
      <c r="R2071" s="43">
        <v>0</v>
      </c>
      <c r="S2071" s="272">
        <v>0</v>
      </c>
      <c r="T2071" s="272">
        <v>1</v>
      </c>
      <c r="U2071" s="272">
        <v>1</v>
      </c>
      <c r="V2071" s="272">
        <v>0</v>
      </c>
      <c r="W2071" s="272">
        <v>3</v>
      </c>
      <c r="X2071" s="272">
        <v>0</v>
      </c>
      <c r="Y2071" s="272">
        <v>0</v>
      </c>
      <c r="Z2071" s="272">
        <v>0</v>
      </c>
      <c r="AA2071" s="272">
        <v>0</v>
      </c>
      <c r="AB2071" s="272">
        <v>0</v>
      </c>
      <c r="AC2071" s="272">
        <v>0</v>
      </c>
      <c r="AD2071" s="272">
        <v>6</v>
      </c>
      <c r="AE2071" s="272">
        <v>3</v>
      </c>
      <c r="AF2071" s="275">
        <v>4120</v>
      </c>
      <c r="AG2071" s="43">
        <v>2</v>
      </c>
      <c r="AH2071" s="43">
        <v>3</v>
      </c>
      <c r="AI2071" s="43">
        <v>0</v>
      </c>
      <c r="AJ2071" s="43">
        <v>1.5</v>
      </c>
      <c r="AK2071" s="272">
        <v>0</v>
      </c>
      <c r="AL2071" s="272">
        <v>0</v>
      </c>
      <c r="AM2071" s="272">
        <v>0</v>
      </c>
      <c r="AN2071" s="272">
        <v>0.2</v>
      </c>
      <c r="AO2071" s="272">
        <v>1000</v>
      </c>
      <c r="AP2071" s="272">
        <v>0.2</v>
      </c>
      <c r="AQ2071" s="272">
        <v>0</v>
      </c>
      <c r="AR2071" s="43">
        <v>97050102</v>
      </c>
      <c r="AS2071" s="322" t="s">
        <v>2703</v>
      </c>
      <c r="AT2071" s="271" t="s">
        <v>160</v>
      </c>
      <c r="AU2071" s="272" t="s">
        <v>351</v>
      </c>
      <c r="AV2071" s="270">
        <v>10000001</v>
      </c>
      <c r="AW2071" s="270">
        <v>77005102</v>
      </c>
      <c r="AX2071" s="271" t="s">
        <v>162</v>
      </c>
      <c r="AY2071" s="272">
        <v>0</v>
      </c>
      <c r="AZ2071" s="43">
        <v>0</v>
      </c>
      <c r="BA2071" s="43">
        <v>0</v>
      </c>
      <c r="BB2071" s="279" t="s">
        <v>2805</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77007003</v>
      </c>
      <c r="D2072" s="271" t="s">
        <v>2704</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0</v>
      </c>
      <c r="X2072" s="272">
        <v>0</v>
      </c>
      <c r="Y2072" s="272">
        <v>0</v>
      </c>
      <c r="Z2072" s="272">
        <v>0</v>
      </c>
      <c r="AA2072" s="272">
        <v>0</v>
      </c>
      <c r="AB2072" s="272">
        <v>0</v>
      </c>
      <c r="AC2072" s="272">
        <v>0</v>
      </c>
      <c r="AD2072" s="272">
        <v>18</v>
      </c>
      <c r="AE2072" s="272">
        <v>1</v>
      </c>
      <c r="AF2072" s="272">
        <v>3</v>
      </c>
      <c r="AG2072" s="43">
        <v>0</v>
      </c>
      <c r="AH2072" s="43">
        <v>0</v>
      </c>
      <c r="AI2072" s="43">
        <v>0</v>
      </c>
      <c r="AJ2072" s="43">
        <v>1.5</v>
      </c>
      <c r="AK2072" s="272">
        <v>0</v>
      </c>
      <c r="AL2072" s="272">
        <v>0</v>
      </c>
      <c r="AM2072" s="272">
        <v>0</v>
      </c>
      <c r="AN2072" s="270">
        <v>3</v>
      </c>
      <c r="AO2072" s="272">
        <v>3000</v>
      </c>
      <c r="AP2072" s="272">
        <v>0.1</v>
      </c>
      <c r="AQ2072" s="272">
        <v>0</v>
      </c>
      <c r="AR2072" s="320" t="s">
        <v>2758</v>
      </c>
      <c r="AS2072" s="272">
        <v>0</v>
      </c>
      <c r="AT2072" s="271" t="s">
        <v>2763</v>
      </c>
      <c r="AU2072" s="272" t="s">
        <v>358</v>
      </c>
      <c r="AV2072" s="270">
        <v>0</v>
      </c>
      <c r="AW2072" s="270">
        <v>77005103</v>
      </c>
      <c r="AX2072" s="271" t="s">
        <v>743</v>
      </c>
      <c r="AY2072" s="321" t="s">
        <v>2787</v>
      </c>
      <c r="AZ2072" s="273">
        <v>0</v>
      </c>
      <c r="BA2072" s="273">
        <v>0</v>
      </c>
      <c r="BB2072" s="280" t="s">
        <v>2755</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20.100000000000001" customHeight="1">
      <c r="A2073" s="2"/>
      <c r="B2073" s="2"/>
      <c r="C2073" s="270">
        <v>77007004</v>
      </c>
      <c r="D2073" s="271" t="s">
        <v>2705</v>
      </c>
      <c r="E2073" s="274">
        <v>1</v>
      </c>
      <c r="F2073" s="272">
        <v>63021101</v>
      </c>
      <c r="G2073" s="270">
        <v>0</v>
      </c>
      <c r="H2073" s="273">
        <v>0</v>
      </c>
      <c r="I2073" s="270">
        <v>1</v>
      </c>
      <c r="J2073" s="272">
        <v>0</v>
      </c>
      <c r="K2073" s="270">
        <v>0</v>
      </c>
      <c r="L2073" s="272">
        <v>0</v>
      </c>
      <c r="M2073" s="272">
        <v>0</v>
      </c>
      <c r="N2073" s="272">
        <v>1</v>
      </c>
      <c r="O2073" s="272">
        <v>0</v>
      </c>
      <c r="P2073" s="272">
        <v>0</v>
      </c>
      <c r="Q2073" s="272">
        <v>0</v>
      </c>
      <c r="R2073" s="43">
        <v>0</v>
      </c>
      <c r="S2073" s="272">
        <v>0</v>
      </c>
      <c r="T2073" s="272">
        <v>1</v>
      </c>
      <c r="U2073" s="272">
        <v>1</v>
      </c>
      <c r="V2073" s="272">
        <v>0</v>
      </c>
      <c r="W2073" s="272">
        <v>1.2</v>
      </c>
      <c r="X2073" s="272">
        <v>300</v>
      </c>
      <c r="Y2073" s="272">
        <v>0</v>
      </c>
      <c r="Z2073" s="272">
        <v>0</v>
      </c>
      <c r="AA2073" s="272">
        <v>0</v>
      </c>
      <c r="AB2073" s="272">
        <v>0</v>
      </c>
      <c r="AC2073" s="272">
        <v>0</v>
      </c>
      <c r="AD2073" s="272">
        <v>24</v>
      </c>
      <c r="AE2073" s="272">
        <v>1</v>
      </c>
      <c r="AF2073" s="272">
        <v>2</v>
      </c>
      <c r="AG2073" s="43">
        <v>2</v>
      </c>
      <c r="AH2073" s="43">
        <v>0</v>
      </c>
      <c r="AI2073" s="43">
        <v>0</v>
      </c>
      <c r="AJ2073" s="43">
        <v>0</v>
      </c>
      <c r="AK2073" s="272">
        <v>0</v>
      </c>
      <c r="AL2073" s="272">
        <v>0</v>
      </c>
      <c r="AM2073" s="272">
        <v>0</v>
      </c>
      <c r="AN2073" s="270">
        <v>0</v>
      </c>
      <c r="AO2073" s="272">
        <v>5000</v>
      </c>
      <c r="AP2073" s="272">
        <v>0</v>
      </c>
      <c r="AQ2073" s="272">
        <v>0</v>
      </c>
      <c r="AR2073" s="320" t="s">
        <v>2737</v>
      </c>
      <c r="AS2073" s="272" t="s">
        <v>160</v>
      </c>
      <c r="AT2073" s="271" t="s">
        <v>2763</v>
      </c>
      <c r="AU2073" s="272" t="s">
        <v>358</v>
      </c>
      <c r="AV2073" s="270">
        <v>0</v>
      </c>
      <c r="AW2073" s="270">
        <v>77005104</v>
      </c>
      <c r="AX2073" s="271" t="s">
        <v>2759</v>
      </c>
      <c r="AY2073" s="272">
        <v>0</v>
      </c>
      <c r="AZ2073" s="273">
        <v>0</v>
      </c>
      <c r="BA2073" s="273">
        <v>0</v>
      </c>
      <c r="BB2073" s="280" t="s">
        <v>2706</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77007005</v>
      </c>
      <c r="D2074" s="271" t="s">
        <v>494</v>
      </c>
      <c r="E2074" s="272">
        <v>1</v>
      </c>
      <c r="F2074" s="272">
        <v>0</v>
      </c>
      <c r="G2074" s="272">
        <v>0</v>
      </c>
      <c r="H2074" s="273">
        <v>0</v>
      </c>
      <c r="I2074" s="270">
        <v>1</v>
      </c>
      <c r="J2074" s="270">
        <v>0</v>
      </c>
      <c r="K2074" s="270">
        <v>0</v>
      </c>
      <c r="L2074" s="272">
        <v>0</v>
      </c>
      <c r="M2074" s="272">
        <v>0</v>
      </c>
      <c r="N2074" s="272">
        <v>2</v>
      </c>
      <c r="O2074" s="272">
        <v>1</v>
      </c>
      <c r="P2074" s="272">
        <v>1</v>
      </c>
      <c r="Q2074" s="272">
        <v>1</v>
      </c>
      <c r="R2074" s="43">
        <v>0</v>
      </c>
      <c r="S2074" s="272">
        <v>0</v>
      </c>
      <c r="T2074" s="272">
        <v>1</v>
      </c>
      <c r="U2074" s="272">
        <v>1</v>
      </c>
      <c r="V2074" s="272">
        <v>0</v>
      </c>
      <c r="W2074" s="272">
        <v>1.5</v>
      </c>
      <c r="X2074" s="272">
        <v>0</v>
      </c>
      <c r="Y2074" s="272">
        <v>0</v>
      </c>
      <c r="Z2074" s="272">
        <v>0</v>
      </c>
      <c r="AA2074" s="272">
        <v>0</v>
      </c>
      <c r="AB2074" s="272">
        <v>0</v>
      </c>
      <c r="AC2074" s="272">
        <v>1</v>
      </c>
      <c r="AD2074" s="272">
        <v>10</v>
      </c>
      <c r="AE2074" s="272">
        <v>2</v>
      </c>
      <c r="AF2074" s="272" t="s">
        <v>659</v>
      </c>
      <c r="AG2074" s="43">
        <v>0</v>
      </c>
      <c r="AH2074" s="43">
        <v>2</v>
      </c>
      <c r="AI2074" s="43">
        <v>0</v>
      </c>
      <c r="AJ2074" s="43">
        <v>1.5</v>
      </c>
      <c r="AK2074" s="272">
        <v>0</v>
      </c>
      <c r="AL2074" s="272">
        <v>0.5</v>
      </c>
      <c r="AM2074" s="272">
        <v>0</v>
      </c>
      <c r="AN2074" s="272">
        <v>1</v>
      </c>
      <c r="AO2074" s="272">
        <v>1000</v>
      </c>
      <c r="AP2074" s="272">
        <v>0.2</v>
      </c>
      <c r="AQ2074" s="272">
        <v>15</v>
      </c>
      <c r="AR2074" s="43">
        <v>0</v>
      </c>
      <c r="AS2074" s="322" t="s">
        <v>2789</v>
      </c>
      <c r="AT2074" s="271" t="s">
        <v>2762</v>
      </c>
      <c r="AU2074" s="272" t="s">
        <v>171</v>
      </c>
      <c r="AV2074" s="270">
        <v>0</v>
      </c>
      <c r="AW2074" s="270">
        <v>0</v>
      </c>
      <c r="AX2074" s="281" t="s">
        <v>172</v>
      </c>
      <c r="AY2074" s="272">
        <v>0</v>
      </c>
      <c r="AZ2074" s="273">
        <v>0</v>
      </c>
      <c r="BA2074" s="273">
        <v>0</v>
      </c>
      <c r="BB2074" s="280" t="s">
        <v>2621</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ht="19.5" customHeight="1">
      <c r="A2075" s="2"/>
      <c r="B2075" s="2"/>
      <c r="C2075" s="270">
        <v>77007006</v>
      </c>
      <c r="D2075" s="271" t="s">
        <v>2503</v>
      </c>
      <c r="E2075" s="270">
        <v>1</v>
      </c>
      <c r="F2075" s="270">
        <v>0</v>
      </c>
      <c r="G2075" s="270">
        <v>0</v>
      </c>
      <c r="H2075" s="273">
        <v>0</v>
      </c>
      <c r="I2075" s="270">
        <v>1</v>
      </c>
      <c r="J2075" s="270">
        <v>0</v>
      </c>
      <c r="K2075" s="270">
        <v>0</v>
      </c>
      <c r="L2075" s="272">
        <v>0</v>
      </c>
      <c r="M2075" s="272">
        <v>0</v>
      </c>
      <c r="N2075" s="272">
        <v>2</v>
      </c>
      <c r="O2075" s="272">
        <v>3</v>
      </c>
      <c r="P2075" s="272">
        <v>0.2</v>
      </c>
      <c r="Q2075" s="272">
        <v>0</v>
      </c>
      <c r="R2075" s="43">
        <v>0</v>
      </c>
      <c r="S2075" s="272">
        <v>0</v>
      </c>
      <c r="T2075" s="272">
        <v>1</v>
      </c>
      <c r="U2075" s="272">
        <v>2</v>
      </c>
      <c r="V2075" s="272">
        <v>0</v>
      </c>
      <c r="W2075" s="272">
        <v>0</v>
      </c>
      <c r="X2075" s="272">
        <v>0</v>
      </c>
      <c r="Y2075" s="272">
        <v>1</v>
      </c>
      <c r="Z2075" s="272">
        <v>0</v>
      </c>
      <c r="AA2075" s="272">
        <v>0</v>
      </c>
      <c r="AB2075" s="272">
        <v>1</v>
      </c>
      <c r="AC2075" s="272">
        <v>1</v>
      </c>
      <c r="AD2075" s="272">
        <v>0</v>
      </c>
      <c r="AE2075" s="272">
        <v>1</v>
      </c>
      <c r="AF2075" s="272">
        <v>3</v>
      </c>
      <c r="AG2075" s="43">
        <v>0</v>
      </c>
      <c r="AH2075" s="43">
        <v>1</v>
      </c>
      <c r="AI2075" s="43">
        <v>0</v>
      </c>
      <c r="AJ2075" s="43">
        <v>3</v>
      </c>
      <c r="AK2075" s="272">
        <v>0</v>
      </c>
      <c r="AL2075" s="272">
        <v>0</v>
      </c>
      <c r="AM2075" s="272">
        <v>0</v>
      </c>
      <c r="AN2075" s="272">
        <v>0</v>
      </c>
      <c r="AO2075" s="272">
        <v>500</v>
      </c>
      <c r="AP2075" s="272">
        <v>0</v>
      </c>
      <c r="AQ2075" s="272">
        <v>0</v>
      </c>
      <c r="AR2075" s="43">
        <v>97050104</v>
      </c>
      <c r="AS2075" s="275">
        <v>0</v>
      </c>
      <c r="AT2075" s="276" t="s">
        <v>160</v>
      </c>
      <c r="AU2075" s="272" t="s">
        <v>351</v>
      </c>
      <c r="AV2075" s="270">
        <v>0</v>
      </c>
      <c r="AW2075" s="270">
        <v>0</v>
      </c>
      <c r="AX2075" s="271" t="s">
        <v>162</v>
      </c>
      <c r="AY2075" s="272">
        <v>0</v>
      </c>
      <c r="AZ2075" s="273">
        <v>0</v>
      </c>
      <c r="BA2075" s="273">
        <v>0</v>
      </c>
      <c r="BB2075" s="280" t="s">
        <v>2529</v>
      </c>
      <c r="BC2075" s="272">
        <v>0</v>
      </c>
      <c r="BD2075" s="272">
        <v>0</v>
      </c>
      <c r="BE2075" s="272">
        <v>0</v>
      </c>
      <c r="BF2075" s="272">
        <v>0</v>
      </c>
      <c r="BG2075" s="272">
        <v>0</v>
      </c>
      <c r="BH2075" s="272">
        <v>0</v>
      </c>
      <c r="BI2075" s="274">
        <v>0</v>
      </c>
      <c r="BJ2075" s="43">
        <v>0</v>
      </c>
      <c r="BK2075" s="43">
        <v>0</v>
      </c>
      <c r="BL2075" s="43">
        <v>0</v>
      </c>
      <c r="BM2075" s="43">
        <v>0</v>
      </c>
      <c r="BN2075" s="43">
        <v>0</v>
      </c>
      <c r="BO2075" s="43">
        <v>0</v>
      </c>
      <c r="BP2075" s="43">
        <v>0</v>
      </c>
      <c r="BQ2075" s="43">
        <v>0</v>
      </c>
    </row>
    <row r="2076" spans="1:69" s="326" customFormat="1" ht="20.100000000000001" customHeight="1">
      <c r="C2076" s="270">
        <v>77007007</v>
      </c>
      <c r="D2076" s="328" t="s">
        <v>494</v>
      </c>
      <c r="E2076" s="329">
        <v>1</v>
      </c>
      <c r="F2076" s="329">
        <v>0</v>
      </c>
      <c r="G2076" s="330">
        <v>0</v>
      </c>
      <c r="H2076" s="331">
        <v>0</v>
      </c>
      <c r="I2076" s="327">
        <v>1</v>
      </c>
      <c r="J2076" s="327">
        <v>0</v>
      </c>
      <c r="K2076" s="327">
        <v>0</v>
      </c>
      <c r="L2076" s="330">
        <v>0</v>
      </c>
      <c r="M2076" s="330">
        <v>0</v>
      </c>
      <c r="N2076" s="330">
        <v>2</v>
      </c>
      <c r="O2076" s="330">
        <v>1</v>
      </c>
      <c r="P2076" s="330">
        <v>0.2</v>
      </c>
      <c r="Q2076" s="330">
        <v>0</v>
      </c>
      <c r="R2076" s="332">
        <v>0</v>
      </c>
      <c r="S2076" s="330">
        <v>0</v>
      </c>
      <c r="T2076" s="330">
        <v>1</v>
      </c>
      <c r="U2076" s="329">
        <v>1</v>
      </c>
      <c r="V2076" s="330">
        <v>0</v>
      </c>
      <c r="W2076" s="330">
        <v>1</v>
      </c>
      <c r="X2076" s="330">
        <v>150</v>
      </c>
      <c r="Y2076" s="330">
        <v>1</v>
      </c>
      <c r="Z2076" s="330">
        <v>0</v>
      </c>
      <c r="AA2076" s="330">
        <v>0</v>
      </c>
      <c r="AB2076" s="330">
        <v>0</v>
      </c>
      <c r="AC2076" s="330">
        <v>1</v>
      </c>
      <c r="AD2076" s="330">
        <v>12</v>
      </c>
      <c r="AE2076" s="330">
        <v>2</v>
      </c>
      <c r="AF2076" s="330" t="s">
        <v>169</v>
      </c>
      <c r="AG2076" s="332">
        <v>0</v>
      </c>
      <c r="AH2076" s="332">
        <v>2</v>
      </c>
      <c r="AI2076" s="332">
        <v>0</v>
      </c>
      <c r="AJ2076" s="332">
        <v>1.5</v>
      </c>
      <c r="AK2076" s="330">
        <v>0</v>
      </c>
      <c r="AL2076" s="330">
        <v>0</v>
      </c>
      <c r="AM2076" s="330">
        <v>0</v>
      </c>
      <c r="AN2076" s="330">
        <v>1.5</v>
      </c>
      <c r="AO2076" s="330">
        <v>1600</v>
      </c>
      <c r="AP2076" s="330">
        <v>1</v>
      </c>
      <c r="AQ2076" s="330">
        <v>15</v>
      </c>
      <c r="AR2076" s="333">
        <v>0</v>
      </c>
      <c r="AS2076" s="334" t="s">
        <v>2791</v>
      </c>
      <c r="AT2076" s="328" t="s">
        <v>2792</v>
      </c>
      <c r="AU2076" s="330" t="s">
        <v>171</v>
      </c>
      <c r="AV2076" s="327">
        <v>10000011</v>
      </c>
      <c r="AW2076" s="327">
        <v>77005105</v>
      </c>
      <c r="AX2076" s="328" t="s">
        <v>172</v>
      </c>
      <c r="AY2076" s="330">
        <v>0</v>
      </c>
      <c r="AZ2076" s="331">
        <v>0</v>
      </c>
      <c r="BA2076" s="331">
        <v>0</v>
      </c>
      <c r="BB2076" s="335" t="s">
        <v>2788</v>
      </c>
      <c r="BC2076" s="330">
        <v>0</v>
      </c>
      <c r="BD2076" s="330">
        <v>0</v>
      </c>
      <c r="BE2076" s="330">
        <v>0</v>
      </c>
      <c r="BF2076" s="330">
        <v>0</v>
      </c>
      <c r="BG2076" s="330">
        <v>0</v>
      </c>
      <c r="BH2076" s="330">
        <v>0</v>
      </c>
      <c r="BI2076" s="329">
        <v>0</v>
      </c>
      <c r="BJ2076" s="332">
        <v>0</v>
      </c>
      <c r="BK2076" s="332">
        <v>0</v>
      </c>
      <c r="BL2076" s="332">
        <v>0</v>
      </c>
      <c r="BM2076" s="332">
        <v>0</v>
      </c>
      <c r="BN2076" s="332">
        <v>0</v>
      </c>
      <c r="BO2076" s="332">
        <v>0</v>
      </c>
      <c r="BP2076" s="332">
        <v>0</v>
      </c>
      <c r="BQ2076" s="332">
        <v>0</v>
      </c>
    </row>
    <row r="2077" spans="1:69" ht="19.5" customHeight="1">
      <c r="A2077" s="2"/>
      <c r="B2077" s="2"/>
      <c r="C2077" s="60">
        <v>77008001</v>
      </c>
      <c r="D2077" s="54" t="s">
        <v>2708</v>
      </c>
      <c r="E2077" s="55">
        <v>1</v>
      </c>
      <c r="F2077" s="55">
        <v>63021101</v>
      </c>
      <c r="G2077" s="55">
        <v>0</v>
      </c>
      <c r="H2077" s="61">
        <v>0</v>
      </c>
      <c r="I2077" s="60">
        <v>1</v>
      </c>
      <c r="J2077" s="55">
        <v>0</v>
      </c>
      <c r="K2077" s="55">
        <v>0</v>
      </c>
      <c r="L2077" s="55">
        <v>0</v>
      </c>
      <c r="M2077" s="55">
        <v>0</v>
      </c>
      <c r="N2077" s="55">
        <v>1</v>
      </c>
      <c r="O2077" s="55">
        <v>0</v>
      </c>
      <c r="P2077" s="55">
        <v>0</v>
      </c>
      <c r="Q2077" s="55">
        <v>0</v>
      </c>
      <c r="R2077" s="63">
        <v>0</v>
      </c>
      <c r="S2077" s="55">
        <v>0</v>
      </c>
      <c r="T2077" s="55">
        <v>1</v>
      </c>
      <c r="U2077" s="55">
        <v>1</v>
      </c>
      <c r="V2077" s="55">
        <v>0</v>
      </c>
      <c r="W2077" s="55">
        <v>3</v>
      </c>
      <c r="X2077" s="55">
        <v>0</v>
      </c>
      <c r="Y2077" s="55">
        <v>0</v>
      </c>
      <c r="Z2077" s="55">
        <v>0</v>
      </c>
      <c r="AA2077" s="55">
        <v>0</v>
      </c>
      <c r="AB2077" s="55">
        <v>0</v>
      </c>
      <c r="AC2077" s="55">
        <v>0</v>
      </c>
      <c r="AD2077" s="55">
        <v>16</v>
      </c>
      <c r="AE2077" s="55">
        <v>1</v>
      </c>
      <c r="AF2077" s="71">
        <v>2</v>
      </c>
      <c r="AG2077" s="63">
        <v>2</v>
      </c>
      <c r="AH2077" s="63">
        <v>2</v>
      </c>
      <c r="AI2077" s="63">
        <v>0</v>
      </c>
      <c r="AJ2077" s="63">
        <v>3</v>
      </c>
      <c r="AK2077" s="55">
        <v>0</v>
      </c>
      <c r="AL2077" s="55">
        <v>0</v>
      </c>
      <c r="AM2077" s="55">
        <v>0</v>
      </c>
      <c r="AN2077" s="55">
        <v>0.2</v>
      </c>
      <c r="AO2077" s="55">
        <v>3000</v>
      </c>
      <c r="AP2077" s="55">
        <v>0.2</v>
      </c>
      <c r="AQ2077" s="55">
        <v>8</v>
      </c>
      <c r="AR2077" s="63">
        <v>0</v>
      </c>
      <c r="AS2077" s="315" t="s">
        <v>2709</v>
      </c>
      <c r="AT2077" s="54" t="s">
        <v>160</v>
      </c>
      <c r="AU2077" s="55" t="s">
        <v>351</v>
      </c>
      <c r="AV2077" s="60">
        <v>10000001</v>
      </c>
      <c r="AW2077" s="60">
        <v>77005201</v>
      </c>
      <c r="AX2077" s="54" t="s">
        <v>2765</v>
      </c>
      <c r="AY2077" s="55">
        <v>0</v>
      </c>
      <c r="AZ2077" s="63">
        <v>0</v>
      </c>
      <c r="BA2077" s="63">
        <v>0</v>
      </c>
      <c r="BB2077" s="106" t="s">
        <v>2710</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77008002</v>
      </c>
      <c r="D2078" s="54" t="s">
        <v>2772</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1</v>
      </c>
      <c r="X2078" s="55">
        <v>0</v>
      </c>
      <c r="Y2078" s="55">
        <v>0</v>
      </c>
      <c r="Z2078" s="55">
        <v>0</v>
      </c>
      <c r="AA2078" s="55">
        <v>0</v>
      </c>
      <c r="AB2078" s="55">
        <v>0</v>
      </c>
      <c r="AC2078" s="55">
        <v>0</v>
      </c>
      <c r="AD2078" s="55">
        <v>9</v>
      </c>
      <c r="AE2078" s="55">
        <v>1</v>
      </c>
      <c r="AF2078" s="55">
        <v>4</v>
      </c>
      <c r="AG2078" s="63">
        <v>2</v>
      </c>
      <c r="AH2078" s="63">
        <v>1</v>
      </c>
      <c r="AI2078" s="63">
        <v>0</v>
      </c>
      <c r="AJ2078" s="63">
        <v>8</v>
      </c>
      <c r="AK2078" s="55">
        <v>0</v>
      </c>
      <c r="AL2078" s="55">
        <v>0</v>
      </c>
      <c r="AM2078" s="55">
        <v>0</v>
      </c>
      <c r="AN2078" s="55">
        <v>0</v>
      </c>
      <c r="AO2078" s="55">
        <v>6000</v>
      </c>
      <c r="AP2078" s="55">
        <v>0.2</v>
      </c>
      <c r="AQ2078" s="55">
        <v>0</v>
      </c>
      <c r="AR2078" s="63">
        <v>0</v>
      </c>
      <c r="AS2078" s="286" t="s">
        <v>2707</v>
      </c>
      <c r="AT2078" s="59" t="s">
        <v>160</v>
      </c>
      <c r="AU2078" s="55" t="s">
        <v>358</v>
      </c>
      <c r="AV2078" s="60">
        <v>10000001</v>
      </c>
      <c r="AW2078" s="60">
        <v>77005203</v>
      </c>
      <c r="AX2078" s="54" t="s">
        <v>2761</v>
      </c>
      <c r="AY2078" s="55">
        <v>1</v>
      </c>
      <c r="AZ2078" s="61">
        <v>0</v>
      </c>
      <c r="BA2078" s="61">
        <v>0</v>
      </c>
      <c r="BB2078" s="78" t="s">
        <v>2711</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63">
        <v>0</v>
      </c>
    </row>
    <row r="2079" spans="1:69" ht="20.100000000000001" customHeight="1">
      <c r="A2079" s="2"/>
      <c r="B2079" s="2"/>
      <c r="C2079" s="60">
        <v>77008003</v>
      </c>
      <c r="D2079" s="54" t="s">
        <v>2771</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2</v>
      </c>
      <c r="X2079" s="55">
        <v>0</v>
      </c>
      <c r="Y2079" s="55">
        <v>0</v>
      </c>
      <c r="Z2079" s="55">
        <v>0</v>
      </c>
      <c r="AA2079" s="55">
        <v>0</v>
      </c>
      <c r="AB2079" s="55">
        <v>0</v>
      </c>
      <c r="AC2079" s="55">
        <v>0</v>
      </c>
      <c r="AD2079" s="55">
        <v>12</v>
      </c>
      <c r="AE2079" s="55">
        <v>1</v>
      </c>
      <c r="AF2079" s="55">
        <v>4</v>
      </c>
      <c r="AG2079" s="63">
        <v>2</v>
      </c>
      <c r="AH2079" s="63">
        <v>1</v>
      </c>
      <c r="AI2079" s="63">
        <v>0</v>
      </c>
      <c r="AJ2079" s="63">
        <v>7</v>
      </c>
      <c r="AK2079" s="55">
        <v>0</v>
      </c>
      <c r="AL2079" s="55">
        <v>0</v>
      </c>
      <c r="AM2079" s="55">
        <v>0</v>
      </c>
      <c r="AN2079" s="60">
        <v>0.2</v>
      </c>
      <c r="AO2079" s="55">
        <v>1000</v>
      </c>
      <c r="AP2079" s="55">
        <v>0.4</v>
      </c>
      <c r="AQ2079" s="55">
        <v>0</v>
      </c>
      <c r="AR2079" s="63">
        <v>0</v>
      </c>
      <c r="AS2079" s="55">
        <v>97050203</v>
      </c>
      <c r="AT2079" s="54" t="s">
        <v>160</v>
      </c>
      <c r="AU2079" s="55" t="s">
        <v>358</v>
      </c>
      <c r="AV2079" s="60">
        <v>0</v>
      </c>
      <c r="AW2079" s="60">
        <v>77005207</v>
      </c>
      <c r="AX2079" s="54" t="s">
        <v>2750</v>
      </c>
      <c r="AY2079" s="55">
        <v>0</v>
      </c>
      <c r="AZ2079" s="61">
        <v>0</v>
      </c>
      <c r="BA2079" s="61">
        <v>0</v>
      </c>
      <c r="BB2079" s="78" t="s">
        <v>2779</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294" t="s">
        <v>2800</v>
      </c>
    </row>
    <row r="2080" spans="1:69" ht="20.100000000000001" customHeight="1">
      <c r="A2080" s="2"/>
      <c r="B2080" s="2"/>
      <c r="C2080" s="60">
        <v>77008004</v>
      </c>
      <c r="D2080" s="54" t="s">
        <v>2712</v>
      </c>
      <c r="E2080" s="84">
        <v>1</v>
      </c>
      <c r="F2080" s="55">
        <v>63021101</v>
      </c>
      <c r="G2080" s="60">
        <v>0</v>
      </c>
      <c r="H2080" s="61">
        <v>0</v>
      </c>
      <c r="I2080" s="60">
        <v>1</v>
      </c>
      <c r="J2080" s="55">
        <v>0</v>
      </c>
      <c r="K2080" s="60">
        <v>0</v>
      </c>
      <c r="L2080" s="55">
        <v>0</v>
      </c>
      <c r="M2080" s="55">
        <v>0</v>
      </c>
      <c r="N2080" s="55">
        <v>1</v>
      </c>
      <c r="O2080" s="55">
        <v>0</v>
      </c>
      <c r="P2080" s="55">
        <v>0</v>
      </c>
      <c r="Q2080" s="55">
        <v>0</v>
      </c>
      <c r="R2080" s="63">
        <v>0</v>
      </c>
      <c r="S2080" s="55">
        <v>0</v>
      </c>
      <c r="T2080" s="55">
        <v>1</v>
      </c>
      <c r="U2080" s="55">
        <v>1</v>
      </c>
      <c r="V2080" s="55">
        <v>0</v>
      </c>
      <c r="W2080" s="55">
        <v>0</v>
      </c>
      <c r="X2080" s="55">
        <v>0</v>
      </c>
      <c r="Y2080" s="55">
        <v>0</v>
      </c>
      <c r="Z2080" s="55">
        <v>0</v>
      </c>
      <c r="AA2080" s="55">
        <v>0</v>
      </c>
      <c r="AB2080" s="55">
        <v>0</v>
      </c>
      <c r="AC2080" s="55">
        <v>0</v>
      </c>
      <c r="AD2080" s="55">
        <v>24</v>
      </c>
      <c r="AE2080" s="55">
        <v>1</v>
      </c>
      <c r="AF2080" s="55">
        <v>3</v>
      </c>
      <c r="AG2080" s="63">
        <v>0</v>
      </c>
      <c r="AH2080" s="63">
        <v>0</v>
      </c>
      <c r="AI2080" s="63">
        <v>0</v>
      </c>
      <c r="AJ2080" s="63">
        <v>1.5</v>
      </c>
      <c r="AK2080" s="55">
        <v>0</v>
      </c>
      <c r="AL2080" s="55">
        <v>0</v>
      </c>
      <c r="AM2080" s="55">
        <v>0</v>
      </c>
      <c r="AN2080" s="60">
        <v>0.1</v>
      </c>
      <c r="AO2080" s="55">
        <v>3000</v>
      </c>
      <c r="AP2080" s="55">
        <v>0.1</v>
      </c>
      <c r="AQ2080" s="55">
        <v>0</v>
      </c>
      <c r="AR2080" s="63">
        <v>97050202</v>
      </c>
      <c r="AS2080" s="315" t="s">
        <v>2801</v>
      </c>
      <c r="AT2080" s="54" t="s">
        <v>160</v>
      </c>
      <c r="AU2080" s="55" t="s">
        <v>358</v>
      </c>
      <c r="AV2080" s="60">
        <v>0</v>
      </c>
      <c r="AW2080" s="60">
        <v>77005204</v>
      </c>
      <c r="AX2080" s="54" t="s">
        <v>2760</v>
      </c>
      <c r="AY2080" s="55">
        <v>0</v>
      </c>
      <c r="AZ2080" s="61">
        <v>0</v>
      </c>
      <c r="BA2080" s="61">
        <v>0</v>
      </c>
      <c r="BB2080" s="78" t="s">
        <v>2769</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77008005</v>
      </c>
      <c r="D2081" s="54" t="s">
        <v>2700</v>
      </c>
      <c r="E2081" s="60">
        <v>1</v>
      </c>
      <c r="F2081" s="60">
        <v>0</v>
      </c>
      <c r="G2081" s="60">
        <v>0</v>
      </c>
      <c r="H2081" s="61">
        <v>0</v>
      </c>
      <c r="I2081" s="60">
        <v>1</v>
      </c>
      <c r="J2081" s="60">
        <v>0</v>
      </c>
      <c r="K2081" s="60">
        <v>0</v>
      </c>
      <c r="L2081" s="55">
        <v>0</v>
      </c>
      <c r="M2081" s="55">
        <v>0</v>
      </c>
      <c r="N2081" s="55">
        <v>2</v>
      </c>
      <c r="O2081" s="55">
        <v>3</v>
      </c>
      <c r="P2081" s="55">
        <v>0.2</v>
      </c>
      <c r="Q2081" s="55">
        <v>0</v>
      </c>
      <c r="R2081" s="63">
        <v>0</v>
      </c>
      <c r="S2081" s="55">
        <v>0</v>
      </c>
      <c r="T2081" s="55">
        <v>1</v>
      </c>
      <c r="U2081" s="55">
        <v>2</v>
      </c>
      <c r="V2081" s="55">
        <v>0</v>
      </c>
      <c r="W2081" s="55">
        <v>2</v>
      </c>
      <c r="X2081" s="55">
        <v>0</v>
      </c>
      <c r="Y2081" s="55">
        <v>1</v>
      </c>
      <c r="Z2081" s="55">
        <v>0</v>
      </c>
      <c r="AA2081" s="55">
        <v>0</v>
      </c>
      <c r="AB2081" s="55">
        <v>1</v>
      </c>
      <c r="AC2081" s="55">
        <v>1</v>
      </c>
      <c r="AD2081" s="55">
        <v>0</v>
      </c>
      <c r="AE2081" s="55">
        <v>1</v>
      </c>
      <c r="AF2081" s="55">
        <v>3</v>
      </c>
      <c r="AG2081" s="63">
        <v>1</v>
      </c>
      <c r="AH2081" s="63">
        <v>1</v>
      </c>
      <c r="AI2081" s="63">
        <v>0</v>
      </c>
      <c r="AJ2081" s="63">
        <v>3</v>
      </c>
      <c r="AK2081" s="55">
        <v>0</v>
      </c>
      <c r="AL2081" s="55">
        <v>0</v>
      </c>
      <c r="AM2081" s="55">
        <v>0</v>
      </c>
      <c r="AN2081" s="55">
        <v>0</v>
      </c>
      <c r="AO2081" s="55">
        <v>2000</v>
      </c>
      <c r="AP2081" s="55">
        <v>0.4</v>
      </c>
      <c r="AQ2081" s="55">
        <v>0</v>
      </c>
      <c r="AR2081" s="63">
        <v>0</v>
      </c>
      <c r="AS2081" s="286" t="s">
        <v>2707</v>
      </c>
      <c r="AT2081" s="59" t="s">
        <v>160</v>
      </c>
      <c r="AU2081" s="55" t="s">
        <v>351</v>
      </c>
      <c r="AV2081" s="60">
        <v>0</v>
      </c>
      <c r="AW2081" s="60">
        <v>77005207</v>
      </c>
      <c r="AX2081" s="54" t="s">
        <v>162</v>
      </c>
      <c r="AY2081" s="55">
        <v>0</v>
      </c>
      <c r="AZ2081" s="61">
        <v>0</v>
      </c>
      <c r="BA2081" s="61">
        <v>0</v>
      </c>
      <c r="BB2081" s="78" t="s">
        <v>2713</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ht="19.5" customHeight="1">
      <c r="A2082" s="2"/>
      <c r="B2082" s="2"/>
      <c r="C2082" s="60">
        <v>77008006</v>
      </c>
      <c r="D2082" s="54" t="s">
        <v>2391</v>
      </c>
      <c r="E2082" s="60">
        <v>1</v>
      </c>
      <c r="F2082" s="55">
        <v>0</v>
      </c>
      <c r="G2082" s="60">
        <v>0</v>
      </c>
      <c r="H2082" s="61">
        <v>0</v>
      </c>
      <c r="I2082" s="60">
        <v>1</v>
      </c>
      <c r="J2082" s="60">
        <v>0</v>
      </c>
      <c r="K2082" s="60">
        <v>0</v>
      </c>
      <c r="L2082" s="55">
        <v>0</v>
      </c>
      <c r="M2082" s="55">
        <v>0</v>
      </c>
      <c r="N2082" s="55">
        <v>2</v>
      </c>
      <c r="O2082" s="55">
        <v>16</v>
      </c>
      <c r="P2082" s="55">
        <v>1</v>
      </c>
      <c r="Q2082" s="55">
        <v>0</v>
      </c>
      <c r="R2082" s="63">
        <v>0</v>
      </c>
      <c r="S2082" s="55">
        <v>0</v>
      </c>
      <c r="T2082" s="55">
        <v>1</v>
      </c>
      <c r="U2082" s="55">
        <v>2</v>
      </c>
      <c r="V2082" s="55">
        <v>0</v>
      </c>
      <c r="W2082" s="55">
        <v>1.5</v>
      </c>
      <c r="X2082" s="55">
        <v>0</v>
      </c>
      <c r="Y2082" s="55">
        <v>0</v>
      </c>
      <c r="Z2082" s="55">
        <v>0</v>
      </c>
      <c r="AA2082" s="55">
        <v>0</v>
      </c>
      <c r="AB2082" s="55">
        <v>0</v>
      </c>
      <c r="AC2082" s="55">
        <v>1</v>
      </c>
      <c r="AD2082" s="55">
        <v>0</v>
      </c>
      <c r="AE2082" s="55">
        <v>1</v>
      </c>
      <c r="AF2082" s="55">
        <v>2</v>
      </c>
      <c r="AG2082" s="63">
        <v>0</v>
      </c>
      <c r="AH2082" s="63">
        <v>2</v>
      </c>
      <c r="AI2082" s="63">
        <v>0</v>
      </c>
      <c r="AJ2082" s="63">
        <v>2</v>
      </c>
      <c r="AK2082" s="55">
        <v>0</v>
      </c>
      <c r="AL2082" s="55">
        <v>0</v>
      </c>
      <c r="AM2082" s="55">
        <v>0</v>
      </c>
      <c r="AN2082" s="55">
        <v>0</v>
      </c>
      <c r="AO2082" s="55">
        <v>5000</v>
      </c>
      <c r="AP2082" s="55">
        <v>0</v>
      </c>
      <c r="AQ2082" s="55">
        <v>15</v>
      </c>
      <c r="AR2082" s="70">
        <v>0</v>
      </c>
      <c r="AS2082" s="286" t="s">
        <v>2707</v>
      </c>
      <c r="AT2082" s="54" t="s">
        <v>160</v>
      </c>
      <c r="AU2082" s="55" t="s">
        <v>351</v>
      </c>
      <c r="AV2082" s="60">
        <v>10000007</v>
      </c>
      <c r="AW2082" s="60">
        <v>77005205</v>
      </c>
      <c r="AX2082" s="54" t="s">
        <v>382</v>
      </c>
      <c r="AY2082" s="55" t="s">
        <v>2681</v>
      </c>
      <c r="AZ2082" s="61">
        <v>0</v>
      </c>
      <c r="BA2082" s="61">
        <v>1</v>
      </c>
      <c r="BB2082" s="78" t="s">
        <v>2768</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s="325" customFormat="1" ht="19.5" customHeight="1">
      <c r="A2083" s="324"/>
      <c r="B2083" s="324"/>
      <c r="C2083" s="60">
        <v>77008007</v>
      </c>
      <c r="D2083" s="54" t="s">
        <v>2783</v>
      </c>
      <c r="E2083" s="60">
        <v>1</v>
      </c>
      <c r="F2083" s="60">
        <v>0</v>
      </c>
      <c r="G2083" s="60">
        <v>0</v>
      </c>
      <c r="H2083" s="61">
        <v>0</v>
      </c>
      <c r="I2083" s="60">
        <v>1</v>
      </c>
      <c r="J2083" s="60">
        <v>0</v>
      </c>
      <c r="K2083" s="60">
        <v>0</v>
      </c>
      <c r="L2083" s="55">
        <v>0</v>
      </c>
      <c r="M2083" s="55">
        <v>0</v>
      </c>
      <c r="N2083" s="55">
        <v>2</v>
      </c>
      <c r="O2083" s="55">
        <v>3</v>
      </c>
      <c r="P2083" s="55">
        <v>0.2</v>
      </c>
      <c r="Q2083" s="55">
        <v>0</v>
      </c>
      <c r="R2083" s="63">
        <v>0</v>
      </c>
      <c r="S2083" s="55">
        <v>0</v>
      </c>
      <c r="T2083" s="55">
        <v>1</v>
      </c>
      <c r="U2083" s="55">
        <v>2</v>
      </c>
      <c r="V2083" s="55">
        <v>0</v>
      </c>
      <c r="W2083" s="55">
        <v>1.5</v>
      </c>
      <c r="X2083" s="55">
        <v>0</v>
      </c>
      <c r="Y2083" s="55">
        <v>1</v>
      </c>
      <c r="Z2083" s="55">
        <v>0</v>
      </c>
      <c r="AA2083" s="55">
        <v>0</v>
      </c>
      <c r="AB2083" s="55">
        <v>1</v>
      </c>
      <c r="AC2083" s="55">
        <v>1</v>
      </c>
      <c r="AD2083" s="55">
        <v>12</v>
      </c>
      <c r="AE2083" s="55">
        <v>1</v>
      </c>
      <c r="AF2083" s="55">
        <v>3</v>
      </c>
      <c r="AG2083" s="63">
        <v>1</v>
      </c>
      <c r="AH2083" s="63">
        <v>1</v>
      </c>
      <c r="AI2083" s="63">
        <v>0</v>
      </c>
      <c r="AJ2083" s="63">
        <v>3</v>
      </c>
      <c r="AK2083" s="55">
        <v>0</v>
      </c>
      <c r="AL2083" s="55">
        <v>0</v>
      </c>
      <c r="AM2083" s="55">
        <v>0</v>
      </c>
      <c r="AN2083" s="55">
        <v>0</v>
      </c>
      <c r="AO2083" s="55">
        <v>2000</v>
      </c>
      <c r="AP2083" s="55">
        <v>0.3</v>
      </c>
      <c r="AQ2083" s="55">
        <v>0</v>
      </c>
      <c r="AR2083" s="63">
        <v>0</v>
      </c>
      <c r="AS2083" s="286" t="s">
        <v>2776</v>
      </c>
      <c r="AT2083" s="59" t="s">
        <v>160</v>
      </c>
      <c r="AU2083" s="55" t="s">
        <v>351</v>
      </c>
      <c r="AV2083" s="60">
        <v>0</v>
      </c>
      <c r="AW2083" s="60">
        <v>77005202</v>
      </c>
      <c r="AX2083" s="54" t="s">
        <v>162</v>
      </c>
      <c r="AY2083" s="55">
        <v>0</v>
      </c>
      <c r="AZ2083" s="61">
        <v>0</v>
      </c>
      <c r="BA2083" s="61">
        <v>0</v>
      </c>
      <c r="BB2083" s="78" t="s">
        <v>2529</v>
      </c>
      <c r="BC2083" s="55">
        <v>0</v>
      </c>
      <c r="BD2083" s="55">
        <v>0</v>
      </c>
      <c r="BE2083" s="55">
        <v>0</v>
      </c>
      <c r="BF2083" s="55">
        <v>0</v>
      </c>
      <c r="BG2083" s="55">
        <v>0</v>
      </c>
      <c r="BH2083" s="55">
        <v>0</v>
      </c>
      <c r="BI2083" s="84">
        <v>0</v>
      </c>
      <c r="BJ2083" s="63">
        <v>0</v>
      </c>
      <c r="BK2083" s="63">
        <v>0</v>
      </c>
      <c r="BL2083" s="63">
        <v>0</v>
      </c>
      <c r="BM2083" s="63">
        <v>0</v>
      </c>
      <c r="BN2083" s="63">
        <v>0</v>
      </c>
      <c r="BO2083" s="63">
        <v>0</v>
      </c>
      <c r="BP2083" s="63">
        <v>0</v>
      </c>
      <c r="BQ2083" s="63">
        <v>0</v>
      </c>
    </row>
    <row r="2084" spans="1:69" ht="19.5" customHeight="1">
      <c r="A2084" s="2"/>
      <c r="B2084" s="2"/>
      <c r="C2084" s="92">
        <v>77009001</v>
      </c>
      <c r="D2084" s="91" t="s">
        <v>2714</v>
      </c>
      <c r="E2084" s="93">
        <v>1</v>
      </c>
      <c r="F2084" s="93">
        <v>63021101</v>
      </c>
      <c r="G2084" s="93">
        <v>0</v>
      </c>
      <c r="H2084" s="94">
        <v>0</v>
      </c>
      <c r="I2084" s="92">
        <v>1</v>
      </c>
      <c r="J2084" s="93">
        <v>0</v>
      </c>
      <c r="K2084" s="93">
        <v>0</v>
      </c>
      <c r="L2084" s="93">
        <v>0</v>
      </c>
      <c r="M2084" s="93">
        <v>0</v>
      </c>
      <c r="N2084" s="93">
        <v>1</v>
      </c>
      <c r="O2084" s="93">
        <v>0</v>
      </c>
      <c r="P2084" s="93">
        <v>0</v>
      </c>
      <c r="Q2084" s="93">
        <v>0</v>
      </c>
      <c r="R2084" s="97">
        <v>0</v>
      </c>
      <c r="S2084" s="93">
        <v>0</v>
      </c>
      <c r="T2084" s="93">
        <v>1</v>
      </c>
      <c r="U2084" s="93">
        <v>1</v>
      </c>
      <c r="V2084" s="93">
        <v>0</v>
      </c>
      <c r="W2084" s="93">
        <v>1</v>
      </c>
      <c r="X2084" s="93">
        <v>0</v>
      </c>
      <c r="Y2084" s="93">
        <v>0</v>
      </c>
      <c r="Z2084" s="93">
        <v>0</v>
      </c>
      <c r="AA2084" s="93">
        <v>0</v>
      </c>
      <c r="AB2084" s="93">
        <v>0</v>
      </c>
      <c r="AC2084" s="93">
        <v>0</v>
      </c>
      <c r="AD2084" s="93">
        <v>6</v>
      </c>
      <c r="AE2084" s="93">
        <v>1</v>
      </c>
      <c r="AF2084" s="102">
        <v>6</v>
      </c>
      <c r="AG2084" s="97">
        <v>2</v>
      </c>
      <c r="AH2084" s="97">
        <v>1</v>
      </c>
      <c r="AI2084" s="97">
        <v>0</v>
      </c>
      <c r="AJ2084" s="97">
        <v>8</v>
      </c>
      <c r="AK2084" s="93">
        <v>0</v>
      </c>
      <c r="AL2084" s="93">
        <v>0</v>
      </c>
      <c r="AM2084" s="93">
        <v>0</v>
      </c>
      <c r="AN2084" s="93">
        <v>0.2</v>
      </c>
      <c r="AO2084" s="93">
        <v>5000</v>
      </c>
      <c r="AP2084" s="93">
        <v>0.2</v>
      </c>
      <c r="AQ2084" s="93">
        <v>0</v>
      </c>
      <c r="AR2084" s="97">
        <v>0</v>
      </c>
      <c r="AS2084" s="93">
        <v>97050301</v>
      </c>
      <c r="AT2084" s="91" t="s">
        <v>160</v>
      </c>
      <c r="AU2084" s="93" t="s">
        <v>351</v>
      </c>
      <c r="AV2084" s="92">
        <v>10000001</v>
      </c>
      <c r="AW2084" s="92">
        <v>77005301</v>
      </c>
      <c r="AX2084" s="91" t="s">
        <v>2752</v>
      </c>
      <c r="AY2084" s="93" t="s">
        <v>2757</v>
      </c>
      <c r="AZ2084" s="97">
        <v>0</v>
      </c>
      <c r="BA2084" s="97">
        <v>0</v>
      </c>
      <c r="BB2084" s="121" t="s">
        <v>2804</v>
      </c>
      <c r="BC2084" s="93">
        <v>0</v>
      </c>
      <c r="BD2084" s="93">
        <v>0</v>
      </c>
      <c r="BE2084" s="93">
        <v>0</v>
      </c>
      <c r="BF2084" s="93">
        <v>0</v>
      </c>
      <c r="BG2084" s="93">
        <v>0</v>
      </c>
      <c r="BH2084" s="93">
        <v>0</v>
      </c>
      <c r="BI2084" s="88">
        <v>0</v>
      </c>
      <c r="BJ2084" s="97">
        <v>0</v>
      </c>
      <c r="BK2084" s="97">
        <v>0</v>
      </c>
      <c r="BL2084" s="97">
        <v>0</v>
      </c>
      <c r="BM2084" s="97">
        <v>0</v>
      </c>
      <c r="BN2084" s="97">
        <v>0</v>
      </c>
      <c r="BO2084" s="97">
        <v>0</v>
      </c>
      <c r="BP2084" s="97">
        <v>0</v>
      </c>
      <c r="BQ2084" s="97">
        <v>0</v>
      </c>
    </row>
    <row r="2085" spans="1:69" ht="20.100000000000001" customHeight="1">
      <c r="A2085" s="2"/>
      <c r="B2085" s="2"/>
      <c r="C2085" s="92">
        <v>77009002</v>
      </c>
      <c r="D2085" s="91" t="s">
        <v>2715</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3</v>
      </c>
      <c r="AH2085" s="97">
        <v>0</v>
      </c>
      <c r="AI2085" s="97">
        <v>0</v>
      </c>
      <c r="AJ2085" s="97">
        <v>1.5</v>
      </c>
      <c r="AK2085" s="93">
        <v>0</v>
      </c>
      <c r="AL2085" s="93">
        <v>0</v>
      </c>
      <c r="AM2085" s="93">
        <v>0</v>
      </c>
      <c r="AN2085" s="93">
        <v>0.2</v>
      </c>
      <c r="AO2085" s="93">
        <v>2000</v>
      </c>
      <c r="AP2085" s="93">
        <v>0.4</v>
      </c>
      <c r="AQ2085" s="93">
        <v>0</v>
      </c>
      <c r="AR2085" s="97">
        <v>0</v>
      </c>
      <c r="AS2085" s="291" t="s">
        <v>2777</v>
      </c>
      <c r="AT2085" s="95" t="s">
        <v>160</v>
      </c>
      <c r="AU2085" s="93" t="s">
        <v>358</v>
      </c>
      <c r="AV2085" s="92">
        <v>10000001</v>
      </c>
      <c r="AW2085" s="92">
        <v>77005302</v>
      </c>
      <c r="AX2085" s="91" t="s">
        <v>2750</v>
      </c>
      <c r="AY2085" s="93" t="s">
        <v>2780</v>
      </c>
      <c r="AZ2085" s="94">
        <v>0</v>
      </c>
      <c r="BA2085" s="94">
        <v>0</v>
      </c>
      <c r="BB2085" s="104" t="s">
        <v>2778</v>
      </c>
      <c r="BC2085" s="93">
        <v>0</v>
      </c>
      <c r="BD2085" s="93">
        <v>0</v>
      </c>
      <c r="BE2085" s="93">
        <v>0</v>
      </c>
      <c r="BF2085" s="93">
        <v>0</v>
      </c>
      <c r="BG2085" s="93">
        <v>0</v>
      </c>
      <c r="BH2085" s="93">
        <v>0</v>
      </c>
      <c r="BI2085" s="88">
        <v>0</v>
      </c>
      <c r="BJ2085" s="97">
        <v>0</v>
      </c>
      <c r="BK2085" s="97">
        <v>0</v>
      </c>
      <c r="BL2085" s="97">
        <v>0</v>
      </c>
      <c r="BM2085" s="97">
        <v>0</v>
      </c>
      <c r="BN2085" s="97">
        <v>0</v>
      </c>
      <c r="BO2085" s="97">
        <v>1</v>
      </c>
      <c r="BP2085" s="97">
        <v>0</v>
      </c>
      <c r="BQ2085" s="97">
        <v>0</v>
      </c>
    </row>
    <row r="2086" spans="1:69" ht="20.100000000000001" customHeight="1">
      <c r="A2086" s="2"/>
      <c r="B2086" s="2"/>
      <c r="C2086" s="92">
        <v>77009003</v>
      </c>
      <c r="D2086" s="91" t="s">
        <v>2716</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2</v>
      </c>
      <c r="X2086" s="93">
        <v>0</v>
      </c>
      <c r="Y2086" s="93">
        <v>0</v>
      </c>
      <c r="Z2086" s="93">
        <v>0</v>
      </c>
      <c r="AA2086" s="93">
        <v>0</v>
      </c>
      <c r="AB2086" s="93">
        <v>0</v>
      </c>
      <c r="AC2086" s="93">
        <v>0</v>
      </c>
      <c r="AD2086" s="93">
        <v>9</v>
      </c>
      <c r="AE2086" s="93">
        <v>1</v>
      </c>
      <c r="AF2086" s="93">
        <v>3</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77005303</v>
      </c>
      <c r="AX2086" s="91" t="s">
        <v>2753</v>
      </c>
      <c r="AY2086" s="93">
        <v>90005004</v>
      </c>
      <c r="AZ2086" s="94">
        <v>0</v>
      </c>
      <c r="BA2086" s="94">
        <v>0</v>
      </c>
      <c r="BB2086" s="104" t="s">
        <v>2717</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77009004</v>
      </c>
      <c r="D2087" s="91" t="s">
        <v>2718</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v>0</v>
      </c>
      <c r="AT2087" s="91" t="s">
        <v>160</v>
      </c>
      <c r="AU2087" s="93" t="s">
        <v>358</v>
      </c>
      <c r="AV2087" s="92">
        <v>0</v>
      </c>
      <c r="AW2087" s="92">
        <v>0</v>
      </c>
      <c r="AX2087" s="91" t="s">
        <v>2749</v>
      </c>
      <c r="AY2087" s="292" t="s">
        <v>2748</v>
      </c>
      <c r="AZ2087" s="94">
        <v>0</v>
      </c>
      <c r="BA2087" s="94">
        <v>0</v>
      </c>
      <c r="BB2087" s="104" t="s">
        <v>2744</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ht="20.100000000000001" customHeight="1">
      <c r="A2088" s="2"/>
      <c r="B2088" s="2"/>
      <c r="C2088" s="92">
        <v>77009005</v>
      </c>
      <c r="D2088" s="91" t="s">
        <v>390</v>
      </c>
      <c r="E2088" s="88">
        <v>1</v>
      </c>
      <c r="F2088" s="93">
        <v>63021101</v>
      </c>
      <c r="G2088" s="92">
        <v>0</v>
      </c>
      <c r="H2088" s="94">
        <v>0</v>
      </c>
      <c r="I2088" s="92">
        <v>1</v>
      </c>
      <c r="J2088" s="93">
        <v>0</v>
      </c>
      <c r="K2088" s="92">
        <v>0</v>
      </c>
      <c r="L2088" s="93">
        <v>0</v>
      </c>
      <c r="M2088" s="93">
        <v>0</v>
      </c>
      <c r="N2088" s="93">
        <v>1</v>
      </c>
      <c r="O2088" s="93">
        <v>0</v>
      </c>
      <c r="P2088" s="93">
        <v>0</v>
      </c>
      <c r="Q2088" s="93">
        <v>0</v>
      </c>
      <c r="R2088" s="97">
        <v>0</v>
      </c>
      <c r="S2088" s="93">
        <v>0</v>
      </c>
      <c r="T2088" s="93">
        <v>1</v>
      </c>
      <c r="U2088" s="93">
        <v>1</v>
      </c>
      <c r="V2088" s="93">
        <v>0</v>
      </c>
      <c r="W2088" s="93">
        <v>0</v>
      </c>
      <c r="X2088" s="93">
        <v>0</v>
      </c>
      <c r="Y2088" s="93">
        <v>0</v>
      </c>
      <c r="Z2088" s="93">
        <v>0</v>
      </c>
      <c r="AA2088" s="93">
        <v>0</v>
      </c>
      <c r="AB2088" s="93">
        <v>0</v>
      </c>
      <c r="AC2088" s="93">
        <v>0</v>
      </c>
      <c r="AD2088" s="93">
        <v>24</v>
      </c>
      <c r="AE2088" s="93">
        <v>0</v>
      </c>
      <c r="AF2088" s="93">
        <v>0</v>
      </c>
      <c r="AG2088" s="97">
        <v>0</v>
      </c>
      <c r="AH2088" s="97">
        <v>0</v>
      </c>
      <c r="AI2088" s="97">
        <v>0</v>
      </c>
      <c r="AJ2088" s="97">
        <v>1.5</v>
      </c>
      <c r="AK2088" s="93">
        <v>0</v>
      </c>
      <c r="AL2088" s="93">
        <v>0</v>
      </c>
      <c r="AM2088" s="93">
        <v>0</v>
      </c>
      <c r="AN2088" s="92">
        <v>0.2</v>
      </c>
      <c r="AO2088" s="93">
        <v>3000</v>
      </c>
      <c r="AP2088" s="93">
        <v>0.2</v>
      </c>
      <c r="AQ2088" s="93">
        <v>0</v>
      </c>
      <c r="AR2088" s="97">
        <v>0</v>
      </c>
      <c r="AS2088" s="93" t="s">
        <v>160</v>
      </c>
      <c r="AT2088" s="91" t="s">
        <v>160</v>
      </c>
      <c r="AU2088" s="93" t="s">
        <v>358</v>
      </c>
      <c r="AV2088" s="92">
        <v>0</v>
      </c>
      <c r="AW2088" s="92">
        <v>0</v>
      </c>
      <c r="AX2088" s="91" t="s">
        <v>2751</v>
      </c>
      <c r="AY2088" s="292" t="s">
        <v>2756</v>
      </c>
      <c r="AZ2088" s="94">
        <v>0</v>
      </c>
      <c r="BA2088" s="94">
        <v>0</v>
      </c>
      <c r="BB2088" s="104" t="s">
        <v>2745</v>
      </c>
      <c r="BC2088" s="93">
        <v>0</v>
      </c>
      <c r="BD2088" s="93">
        <v>0</v>
      </c>
      <c r="BE2088" s="93">
        <v>0</v>
      </c>
      <c r="BF2088" s="93">
        <v>0</v>
      </c>
      <c r="BG2088" s="93">
        <v>0</v>
      </c>
      <c r="BH2088" s="93">
        <v>0</v>
      </c>
      <c r="BI2088" s="88">
        <v>0</v>
      </c>
      <c r="BJ2088" s="97">
        <v>0</v>
      </c>
      <c r="BK2088" s="97">
        <v>0</v>
      </c>
      <c r="BL2088" s="97">
        <v>0</v>
      </c>
      <c r="BM2088" s="97">
        <v>0</v>
      </c>
      <c r="BN2088" s="97">
        <v>0</v>
      </c>
      <c r="BO2088" s="97">
        <v>0</v>
      </c>
      <c r="BP2088" s="97">
        <v>0</v>
      </c>
      <c r="BQ2088" s="97">
        <v>0</v>
      </c>
    </row>
    <row r="2089" spans="1:69" s="1" customFormat="1" ht="20.100000000000001" customHeight="1">
      <c r="A2089" s="323"/>
      <c r="B2089" s="323"/>
      <c r="C2089" s="92">
        <v>77009006</v>
      </c>
      <c r="D2089" s="95" t="s">
        <v>2894</v>
      </c>
      <c r="E2089" s="93">
        <v>1</v>
      </c>
      <c r="F2089" s="93">
        <v>0</v>
      </c>
      <c r="G2089" s="92">
        <v>0</v>
      </c>
      <c r="H2089" s="94">
        <v>0</v>
      </c>
      <c r="I2089" s="93">
        <v>1</v>
      </c>
      <c r="J2089" s="93">
        <v>0</v>
      </c>
      <c r="K2089" s="93">
        <v>0</v>
      </c>
      <c r="L2089" s="92">
        <v>0</v>
      </c>
      <c r="M2089" s="92">
        <v>0</v>
      </c>
      <c r="N2089" s="92">
        <v>2</v>
      </c>
      <c r="O2089" s="92">
        <v>16</v>
      </c>
      <c r="P2089" s="92">
        <v>10</v>
      </c>
      <c r="Q2089" s="92">
        <v>0</v>
      </c>
      <c r="R2089" s="97">
        <v>0</v>
      </c>
      <c r="S2089" s="94">
        <v>0</v>
      </c>
      <c r="T2089" s="93">
        <v>1</v>
      </c>
      <c r="U2089" s="92">
        <v>2</v>
      </c>
      <c r="V2089" s="92">
        <v>0</v>
      </c>
      <c r="W2089" s="92">
        <v>2.6</v>
      </c>
      <c r="X2089" s="92">
        <v>0</v>
      </c>
      <c r="Y2089" s="92">
        <v>1</v>
      </c>
      <c r="Z2089" s="92">
        <v>0</v>
      </c>
      <c r="AA2089" s="92">
        <v>0</v>
      </c>
      <c r="AB2089" s="92">
        <v>0</v>
      </c>
      <c r="AC2089" s="92">
        <v>0</v>
      </c>
      <c r="AD2089" s="92">
        <v>0</v>
      </c>
      <c r="AE2089" s="92">
        <v>2</v>
      </c>
      <c r="AF2089" s="92" t="s">
        <v>169</v>
      </c>
      <c r="AG2089" s="97">
        <v>0</v>
      </c>
      <c r="AH2089" s="97">
        <v>2</v>
      </c>
      <c r="AI2089" s="97">
        <v>0</v>
      </c>
      <c r="AJ2089" s="97">
        <v>3</v>
      </c>
      <c r="AK2089" s="92">
        <v>0</v>
      </c>
      <c r="AL2089" s="92">
        <v>0</v>
      </c>
      <c r="AM2089" s="92">
        <v>0</v>
      </c>
      <c r="AN2089" s="92">
        <v>1</v>
      </c>
      <c r="AO2089" s="92">
        <v>2000</v>
      </c>
      <c r="AP2089" s="92">
        <v>1</v>
      </c>
      <c r="AQ2089" s="92">
        <v>0</v>
      </c>
      <c r="AR2089" s="97">
        <v>0</v>
      </c>
      <c r="AS2089" s="92">
        <v>97050303</v>
      </c>
      <c r="AT2089" s="95" t="s">
        <v>216</v>
      </c>
      <c r="AU2089" s="92" t="s">
        <v>351</v>
      </c>
      <c r="AV2089" s="92">
        <v>10000015</v>
      </c>
      <c r="AW2089" s="92">
        <v>77005304</v>
      </c>
      <c r="AX2089" s="91" t="s">
        <v>162</v>
      </c>
      <c r="AY2089" s="95">
        <v>0</v>
      </c>
      <c r="AZ2089" s="94">
        <v>0</v>
      </c>
      <c r="BA2089" s="94">
        <v>0</v>
      </c>
      <c r="BB2089" s="145" t="s">
        <v>2738</v>
      </c>
      <c r="BC2089" s="92">
        <v>0</v>
      </c>
      <c r="BD2089" s="93">
        <v>0</v>
      </c>
      <c r="BE2089" s="92">
        <v>0</v>
      </c>
      <c r="BF2089" s="92">
        <v>0</v>
      </c>
      <c r="BG2089" s="92">
        <v>0</v>
      </c>
      <c r="BH2089" s="92">
        <v>0</v>
      </c>
      <c r="BI2089" s="88">
        <v>0</v>
      </c>
      <c r="BJ2089" s="97">
        <v>1</v>
      </c>
      <c r="BK2089" s="97">
        <v>0</v>
      </c>
      <c r="BL2089" s="97">
        <v>0</v>
      </c>
      <c r="BM2089" s="97">
        <v>0</v>
      </c>
      <c r="BN2089" s="97">
        <v>0</v>
      </c>
      <c r="BO2089" s="97">
        <v>0</v>
      </c>
      <c r="BP2089" s="97">
        <v>0</v>
      </c>
      <c r="BQ2089" s="97">
        <v>0</v>
      </c>
    </row>
    <row r="2090" spans="1:69" ht="19.5" customHeight="1">
      <c r="A2090" s="2"/>
      <c r="B2090" s="2"/>
      <c r="C2090" s="92">
        <v>77009007</v>
      </c>
      <c r="D2090" s="91" t="s">
        <v>2568</v>
      </c>
      <c r="E2090" s="93">
        <v>1</v>
      </c>
      <c r="F2090" s="93">
        <v>0</v>
      </c>
      <c r="G2090" s="93">
        <v>0</v>
      </c>
      <c r="H2090" s="94">
        <v>0</v>
      </c>
      <c r="I2090" s="92">
        <v>1</v>
      </c>
      <c r="J2090" s="92">
        <v>0</v>
      </c>
      <c r="K2090" s="92">
        <v>0</v>
      </c>
      <c r="L2090" s="93">
        <v>0</v>
      </c>
      <c r="M2090" s="93">
        <v>0</v>
      </c>
      <c r="N2090" s="93">
        <v>2</v>
      </c>
      <c r="O2090" s="93">
        <v>1</v>
      </c>
      <c r="P2090" s="93">
        <v>0.2</v>
      </c>
      <c r="Q2090" s="93">
        <v>0</v>
      </c>
      <c r="R2090" s="97">
        <v>0</v>
      </c>
      <c r="S2090" s="93">
        <v>0</v>
      </c>
      <c r="T2090" s="93">
        <v>1</v>
      </c>
      <c r="U2090" s="93">
        <v>1</v>
      </c>
      <c r="V2090" s="93">
        <v>0</v>
      </c>
      <c r="W2090" s="93">
        <v>0</v>
      </c>
      <c r="X2090" s="93">
        <v>0</v>
      </c>
      <c r="Y2090" s="93">
        <v>1</v>
      </c>
      <c r="Z2090" s="93">
        <v>0</v>
      </c>
      <c r="AA2090" s="93">
        <v>0</v>
      </c>
      <c r="AB2090" s="93">
        <v>0</v>
      </c>
      <c r="AC2090" s="93">
        <v>1</v>
      </c>
      <c r="AD2090" s="93">
        <v>12</v>
      </c>
      <c r="AE2090" s="93">
        <v>2</v>
      </c>
      <c r="AF2090" s="93" t="s">
        <v>169</v>
      </c>
      <c r="AG2090" s="97">
        <v>0</v>
      </c>
      <c r="AH2090" s="97">
        <v>2</v>
      </c>
      <c r="AI2090" s="97">
        <v>0</v>
      </c>
      <c r="AJ2090" s="97">
        <v>1.5</v>
      </c>
      <c r="AK2090" s="93">
        <v>0</v>
      </c>
      <c r="AL2090" s="93">
        <v>0</v>
      </c>
      <c r="AM2090" s="93">
        <v>0</v>
      </c>
      <c r="AN2090" s="93">
        <v>0.3</v>
      </c>
      <c r="AO2090" s="93">
        <v>300</v>
      </c>
      <c r="AP2090" s="93">
        <v>0</v>
      </c>
      <c r="AQ2090" s="93">
        <v>15</v>
      </c>
      <c r="AR2090" s="97">
        <v>0</v>
      </c>
      <c r="AS2090" s="102">
        <v>0</v>
      </c>
      <c r="AT2090" s="91" t="s">
        <v>160</v>
      </c>
      <c r="AU2090" s="93" t="s">
        <v>171</v>
      </c>
      <c r="AV2090" s="92">
        <v>0</v>
      </c>
      <c r="AW2090" s="92">
        <v>0</v>
      </c>
      <c r="AX2090" s="122" t="s">
        <v>172</v>
      </c>
      <c r="AY2090" s="93">
        <v>1</v>
      </c>
      <c r="AZ2090" s="94">
        <v>0</v>
      </c>
      <c r="BA2090" s="94">
        <v>0</v>
      </c>
      <c r="BB2090" s="104" t="s">
        <v>2746</v>
      </c>
      <c r="BC2090" s="93">
        <v>0</v>
      </c>
      <c r="BD2090" s="93">
        <v>0</v>
      </c>
      <c r="BE2090" s="93">
        <v>0</v>
      </c>
      <c r="BF2090" s="93">
        <v>0</v>
      </c>
      <c r="BG2090" s="93">
        <v>0</v>
      </c>
      <c r="BH2090" s="93">
        <v>0</v>
      </c>
      <c r="BI2090" s="88">
        <v>0</v>
      </c>
      <c r="BJ2090" s="97">
        <v>0</v>
      </c>
      <c r="BK2090" s="97">
        <v>0</v>
      </c>
      <c r="BL2090" s="97">
        <v>0</v>
      </c>
      <c r="BM2090" s="97">
        <v>0</v>
      </c>
      <c r="BN2090" s="97">
        <v>0</v>
      </c>
      <c r="BO2090" s="97">
        <v>1</v>
      </c>
      <c r="BP2090" s="97">
        <v>77009008</v>
      </c>
      <c r="BQ2090" s="97">
        <v>0</v>
      </c>
    </row>
    <row r="2091" spans="1:69" ht="19.5" customHeight="1">
      <c r="A2091" s="2"/>
      <c r="B2091" s="2"/>
      <c r="C2091" s="92">
        <v>77009008</v>
      </c>
      <c r="D2091" s="95" t="s">
        <v>2568</v>
      </c>
      <c r="E2091" s="93">
        <v>1</v>
      </c>
      <c r="F2091" s="93">
        <v>0</v>
      </c>
      <c r="G2091" s="92">
        <v>0</v>
      </c>
      <c r="H2091" s="94">
        <v>0</v>
      </c>
      <c r="I2091" s="93">
        <v>1</v>
      </c>
      <c r="J2091" s="93">
        <v>0</v>
      </c>
      <c r="K2091" s="93">
        <v>0</v>
      </c>
      <c r="L2091" s="92">
        <v>0</v>
      </c>
      <c r="M2091" s="92">
        <v>0</v>
      </c>
      <c r="N2091" s="92">
        <v>2</v>
      </c>
      <c r="O2091" s="92">
        <v>1</v>
      </c>
      <c r="P2091" s="92">
        <v>1</v>
      </c>
      <c r="Q2091" s="92">
        <v>0</v>
      </c>
      <c r="R2091" s="97">
        <v>0</v>
      </c>
      <c r="S2091" s="94">
        <v>0</v>
      </c>
      <c r="T2091" s="93">
        <v>1</v>
      </c>
      <c r="U2091" s="92">
        <v>1</v>
      </c>
      <c r="V2091" s="92">
        <v>0</v>
      </c>
      <c r="W2091" s="92">
        <v>1.5</v>
      </c>
      <c r="X2091" s="92">
        <v>0</v>
      </c>
      <c r="Y2091" s="92">
        <v>1</v>
      </c>
      <c r="Z2091" s="92">
        <v>0</v>
      </c>
      <c r="AA2091" s="92">
        <v>0</v>
      </c>
      <c r="AB2091" s="92">
        <v>0</v>
      </c>
      <c r="AC2091" s="92">
        <v>0</v>
      </c>
      <c r="AD2091" s="92">
        <v>0</v>
      </c>
      <c r="AE2091" s="92">
        <v>1</v>
      </c>
      <c r="AF2091" s="139">
        <v>4</v>
      </c>
      <c r="AG2091" s="97">
        <v>0</v>
      </c>
      <c r="AH2091" s="97">
        <v>1</v>
      </c>
      <c r="AI2091" s="97">
        <v>0</v>
      </c>
      <c r="AJ2091" s="97">
        <v>5</v>
      </c>
      <c r="AK2091" s="92">
        <v>0</v>
      </c>
      <c r="AL2091" s="92">
        <v>1</v>
      </c>
      <c r="AM2091" s="92">
        <v>0</v>
      </c>
      <c r="AN2091" s="92">
        <v>0.6</v>
      </c>
      <c r="AO2091" s="92">
        <v>2000</v>
      </c>
      <c r="AP2091" s="92">
        <v>0.6</v>
      </c>
      <c r="AQ2091" s="92">
        <v>0</v>
      </c>
      <c r="AR2091" s="97">
        <v>0</v>
      </c>
      <c r="AS2091" s="92">
        <v>97050301</v>
      </c>
      <c r="AT2091" s="95" t="s">
        <v>216</v>
      </c>
      <c r="AU2091" s="92" t="s">
        <v>358</v>
      </c>
      <c r="AV2091" s="92">
        <v>10001005</v>
      </c>
      <c r="AW2091" s="92">
        <v>77005305</v>
      </c>
      <c r="AX2091" s="95" t="s">
        <v>2807</v>
      </c>
      <c r="AY2091" s="95">
        <v>0</v>
      </c>
      <c r="AZ2091" s="94">
        <v>0</v>
      </c>
      <c r="BA2091" s="94">
        <v>0</v>
      </c>
      <c r="BB2091" s="145" t="s">
        <v>2747</v>
      </c>
      <c r="BC2091" s="92">
        <v>0</v>
      </c>
      <c r="BD2091" s="93">
        <v>0</v>
      </c>
      <c r="BE2091" s="92">
        <v>0</v>
      </c>
      <c r="BF2091" s="92">
        <v>0</v>
      </c>
      <c r="BG2091" s="92">
        <v>0</v>
      </c>
      <c r="BH2091" s="92">
        <v>0</v>
      </c>
      <c r="BI2091" s="88">
        <v>0</v>
      </c>
      <c r="BJ2091" s="97">
        <v>0</v>
      </c>
      <c r="BK2091" s="97">
        <v>0</v>
      </c>
      <c r="BL2091" s="97">
        <v>0</v>
      </c>
      <c r="BM2091" s="97">
        <v>0</v>
      </c>
      <c r="BN2091" s="97">
        <v>0</v>
      </c>
      <c r="BO2091" s="97">
        <v>0</v>
      </c>
      <c r="BP2091" s="97">
        <v>0</v>
      </c>
      <c r="BQ2091" s="97">
        <v>0</v>
      </c>
    </row>
    <row r="2092" spans="1:69" ht="20.100000000000001" customHeight="1">
      <c r="A2092" s="2"/>
      <c r="B2092" s="2"/>
      <c r="C2092" s="60">
        <v>77010001</v>
      </c>
      <c r="D2092" s="54" t="s">
        <v>2806</v>
      </c>
      <c r="E2092" s="84">
        <v>1</v>
      </c>
      <c r="F2092" s="55">
        <v>63021101</v>
      </c>
      <c r="G2092" s="60">
        <v>0</v>
      </c>
      <c r="H2092" s="61">
        <v>0</v>
      </c>
      <c r="I2092" s="60">
        <v>1</v>
      </c>
      <c r="J2092" s="55">
        <v>0</v>
      </c>
      <c r="K2092" s="60">
        <v>0</v>
      </c>
      <c r="L2092" s="55">
        <v>0</v>
      </c>
      <c r="M2092" s="55">
        <v>0</v>
      </c>
      <c r="N2092" s="55">
        <v>2</v>
      </c>
      <c r="O2092" s="55">
        <v>7</v>
      </c>
      <c r="P2092" s="55">
        <v>0.15</v>
      </c>
      <c r="Q2092" s="55">
        <v>0</v>
      </c>
      <c r="R2092" s="63">
        <v>0</v>
      </c>
      <c r="S2092" s="55">
        <v>0</v>
      </c>
      <c r="T2092" s="55">
        <v>1</v>
      </c>
      <c r="U2092" s="55">
        <v>1</v>
      </c>
      <c r="V2092" s="55">
        <v>0</v>
      </c>
      <c r="W2092" s="55">
        <v>0</v>
      </c>
      <c r="X2092" s="55">
        <v>0</v>
      </c>
      <c r="Y2092" s="55">
        <v>0</v>
      </c>
      <c r="Z2092" s="55">
        <v>0</v>
      </c>
      <c r="AA2092" s="55">
        <v>0</v>
      </c>
      <c r="AB2092" s="55">
        <v>0</v>
      </c>
      <c r="AC2092" s="55">
        <v>0</v>
      </c>
      <c r="AD2092" s="55">
        <v>0</v>
      </c>
      <c r="AE2092" s="55">
        <v>0</v>
      </c>
      <c r="AF2092" s="55">
        <v>0</v>
      </c>
      <c r="AG2092" s="63">
        <v>0</v>
      </c>
      <c r="AH2092" s="63">
        <v>0</v>
      </c>
      <c r="AI2092" s="63">
        <v>0</v>
      </c>
      <c r="AJ2092" s="63">
        <v>1.5</v>
      </c>
      <c r="AK2092" s="55">
        <v>0</v>
      </c>
      <c r="AL2092" s="55">
        <v>0</v>
      </c>
      <c r="AM2092" s="55">
        <v>0</v>
      </c>
      <c r="AN2092" s="60">
        <v>0</v>
      </c>
      <c r="AO2092" s="55">
        <v>3000</v>
      </c>
      <c r="AP2092" s="55">
        <v>0</v>
      </c>
      <c r="AQ2092" s="55">
        <v>0</v>
      </c>
      <c r="AR2092" s="63">
        <v>0</v>
      </c>
      <c r="AS2092" s="55">
        <v>97050401</v>
      </c>
      <c r="AT2092" s="54" t="s">
        <v>160</v>
      </c>
      <c r="AU2092" s="55" t="s">
        <v>358</v>
      </c>
      <c r="AV2092" s="60">
        <v>0</v>
      </c>
      <c r="AW2092" s="60">
        <v>0</v>
      </c>
      <c r="AX2092" s="54" t="s">
        <v>2750</v>
      </c>
      <c r="AY2092" s="315">
        <v>0</v>
      </c>
      <c r="AZ2092" s="61">
        <v>0</v>
      </c>
      <c r="BA2092" s="61">
        <v>0</v>
      </c>
      <c r="BB2092" s="78" t="s">
        <v>2793</v>
      </c>
      <c r="BC2092" s="55">
        <v>0</v>
      </c>
      <c r="BD2092" s="55">
        <v>0</v>
      </c>
      <c r="BE2092" s="55">
        <v>0</v>
      </c>
      <c r="BF2092" s="55">
        <v>0</v>
      </c>
      <c r="BG2092" s="55">
        <v>0</v>
      </c>
      <c r="BH2092" s="55">
        <v>0</v>
      </c>
      <c r="BI2092" s="84">
        <v>0</v>
      </c>
      <c r="BJ2092" s="63">
        <v>0</v>
      </c>
      <c r="BK2092" s="63">
        <v>0</v>
      </c>
      <c r="BL2092" s="63">
        <v>0</v>
      </c>
      <c r="BM2092" s="63">
        <v>0</v>
      </c>
      <c r="BN2092" s="63">
        <v>0</v>
      </c>
      <c r="BO2092" s="63">
        <v>0</v>
      </c>
      <c r="BP2092" s="63">
        <v>0</v>
      </c>
      <c r="BQ2092" s="43">
        <v>0</v>
      </c>
    </row>
  </sheetData>
  <autoFilter ref="AX1:AX2091"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2024-03-28T12:29:34Z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