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398FF6C7-499F-40E0-9BB8-8C218EF7A278}" xr6:coauthVersionLast="45" xr6:coauthVersionMax="45" xr10:uidLastSave="{00000000-0000-0000-0000-000000000000}"/>
  <bookViews>
    <workbookView xWindow="-48" yWindow="-48" windowWidth="23136" windowHeight="12456" activeTab="1" xr2:uid="{00000000-000D-0000-FFFF-FFFF00000000}"/>
  </bookViews>
  <sheets>
    <sheet name="BOM_邢富晟_20174103037_NB850DTU_De" sheetId="1" r:id="rId1"/>
    <sheet name="立创商城购物车详情（1）" sheetId="4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M4" i="4" l="1"/>
  <c r="M12" i="4"/>
  <c r="M26" i="4"/>
  <c r="M34" i="4"/>
  <c r="N34" i="4"/>
  <c r="O34" i="4" s="1"/>
  <c r="N26" i="4"/>
  <c r="O26" i="4" s="1"/>
  <c r="N12" i="4"/>
  <c r="O12" i="4" s="1"/>
  <c r="N4" i="4"/>
  <c r="O4" i="4" s="1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7" i="4"/>
  <c r="N28" i="4"/>
  <c r="N29" i="4"/>
  <c r="N30" i="4"/>
  <c r="N31" i="4"/>
  <c r="N32" i="4"/>
  <c r="N33" i="4"/>
  <c r="N35" i="4"/>
  <c r="N36" i="4"/>
  <c r="N37" i="4"/>
  <c r="N38" i="4"/>
  <c r="N39" i="4"/>
  <c r="N3" i="4"/>
  <c r="M14" i="4"/>
  <c r="M13" i="4"/>
  <c r="M5" i="4"/>
  <c r="M6" i="4"/>
  <c r="M7" i="4"/>
  <c r="M8" i="4"/>
  <c r="M9" i="4"/>
  <c r="M10" i="4"/>
  <c r="M11" i="4"/>
  <c r="M15" i="4"/>
  <c r="M16" i="4"/>
  <c r="M17" i="4"/>
  <c r="M18" i="4"/>
  <c r="M19" i="4"/>
  <c r="M20" i="4"/>
  <c r="M21" i="4"/>
  <c r="M22" i="4"/>
  <c r="M23" i="4"/>
  <c r="M24" i="4"/>
  <c r="M25" i="4"/>
  <c r="M27" i="4"/>
  <c r="M28" i="4"/>
  <c r="M29" i="4"/>
  <c r="M30" i="4"/>
  <c r="M31" i="4"/>
  <c r="M32" i="4"/>
  <c r="M33" i="4"/>
  <c r="M35" i="4"/>
  <c r="M36" i="4"/>
  <c r="M37" i="4"/>
  <c r="M38" i="4"/>
  <c r="M39" i="4"/>
  <c r="M3" i="4"/>
  <c r="O5" i="4" l="1"/>
  <c r="O6" i="4"/>
  <c r="O7" i="4"/>
  <c r="O8" i="4"/>
  <c r="O9" i="4"/>
  <c r="O10" i="4"/>
  <c r="O11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7" i="4"/>
  <c r="O28" i="4"/>
  <c r="O29" i="4"/>
  <c r="O30" i="4"/>
  <c r="O31" i="4"/>
  <c r="O32" i="4"/>
  <c r="O33" i="4"/>
  <c r="O35" i="4"/>
  <c r="O36" i="4"/>
  <c r="O37" i="4"/>
  <c r="O38" i="4"/>
  <c r="O39" i="4"/>
  <c r="O3" i="4"/>
  <c r="O40" i="4" s="1"/>
  <c r="L40" i="4"/>
</calcChain>
</file>

<file path=xl/sharedStrings.xml><?xml version="1.0" encoding="utf-8"?>
<sst xmlns="http://schemas.openxmlformats.org/spreadsheetml/2006/main" count="693" uniqueCount="394">
  <si>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</si>
  <si>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</si>
  <si>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</si>
  <si>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</si>
  <si>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</si>
  <si>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</si>
  <si>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</si>
  <si>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</si>
  <si>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LCSC Assembly</t>
  </si>
  <si>
    <t>C25563</t>
  </si>
  <si>
    <t>47K</t>
  </si>
  <si>
    <t>XFSR38,R31</t>
  </si>
  <si>
    <t>R0402</t>
  </si>
  <si>
    <t>0402WGJ0473TCE</t>
  </si>
  <si>
    <t>UniOhm</t>
  </si>
  <si>
    <t>LCSC</t>
  </si>
  <si>
    <t>MAX13487EESA</t>
  </si>
  <si>
    <t>XFSU6</t>
  </si>
  <si>
    <t>SOIC-8_L4.9-W3.9-P1.27-LS6.0-BL</t>
  </si>
  <si>
    <t>MAXIM</t>
  </si>
  <si>
    <t>Yes</t>
  </si>
  <si>
    <t>C85161</t>
  </si>
  <si>
    <t>204-10SYGD/S530-E3</t>
  </si>
  <si>
    <t>XFS_LED2</t>
  </si>
  <si>
    <t>LED-TH_BD3.8-P2.54-FD</t>
  </si>
  <si>
    <t>EVERLIGHT</t>
  </si>
  <si>
    <t>LED2</t>
  </si>
  <si>
    <t>XFS_D7</t>
  </si>
  <si>
    <t>LED1</t>
  </si>
  <si>
    <t>XFS_D2</t>
  </si>
  <si>
    <t>C57131</t>
  </si>
  <si>
    <t>8MHz</t>
  </si>
  <si>
    <t>XFS_X1</t>
  </si>
  <si>
    <t>OSC-SMD_4P-L3.2-W2.5-BL</t>
  </si>
  <si>
    <t>DSX321G 8MHz</t>
  </si>
  <si>
    <t>KDS</t>
  </si>
  <si>
    <t>C220147</t>
  </si>
  <si>
    <t>FSMD050-1206-R</t>
  </si>
  <si>
    <t>XFSL3,XFSL2</t>
  </si>
  <si>
    <t>F1206</t>
  </si>
  <si>
    <t>Fuzetec Tech</t>
  </si>
  <si>
    <t>C137860</t>
  </si>
  <si>
    <t>XFS_R4,XFSR5</t>
  </si>
  <si>
    <t>RC0402JR-07510RL</t>
  </si>
  <si>
    <t>YAGEO</t>
  </si>
  <si>
    <t>C9378</t>
  </si>
  <si>
    <t>SP3232EEN-L/TR</t>
  </si>
  <si>
    <t>U5</t>
  </si>
  <si>
    <t>SOIC-16_L9.9-W3.9-P1.27-LS6.0-BL</t>
  </si>
  <si>
    <t>EXAR</t>
  </si>
  <si>
    <t>C130887</t>
  </si>
  <si>
    <t>B0540W</t>
  </si>
  <si>
    <t>XFSD12,XFSD6</t>
  </si>
  <si>
    <t>SOD-123_L2.8-W1.8-LS3.7-RD</t>
  </si>
  <si>
    <t>SK</t>
  </si>
  <si>
    <t>C102871</t>
  </si>
  <si>
    <t>20K</t>
  </si>
  <si>
    <t>XFSR41</t>
  </si>
  <si>
    <t>RTT022002FTH</t>
  </si>
  <si>
    <t>RALEC</t>
  </si>
  <si>
    <t>C136974</t>
  </si>
  <si>
    <t>1K</t>
  </si>
  <si>
    <t>XFS_R1,XFS_R26</t>
  </si>
  <si>
    <t>RT0402FRE071KL</t>
  </si>
  <si>
    <t>XFSR20</t>
  </si>
  <si>
    <t>R0805</t>
  </si>
  <si>
    <t>RC0805FR-070RL</t>
  </si>
  <si>
    <t>22pF</t>
  </si>
  <si>
    <t>C0402</t>
  </si>
  <si>
    <t>GJM1555C1H220JB01D</t>
  </si>
  <si>
    <t>MuRata</t>
  </si>
  <si>
    <t>C93949</t>
  </si>
  <si>
    <t>1M</t>
  </si>
  <si>
    <t>XFS_R6</t>
  </si>
  <si>
    <t>RC0402JR-071ML</t>
  </si>
  <si>
    <t>C84774</t>
  </si>
  <si>
    <t>LED3</t>
  </si>
  <si>
    <t>XFS_D8</t>
  </si>
  <si>
    <t>204-10SDRD/S530-A3-L</t>
  </si>
  <si>
    <t>C78428</t>
  </si>
  <si>
    <t>SMBJ6.5CA</t>
  </si>
  <si>
    <t>XFSD10,XFS\D11</t>
  </si>
  <si>
    <t>SMB_L4.6-W3.6-LS5.3-BI</t>
  </si>
  <si>
    <t>Brightking</t>
  </si>
  <si>
    <t>C113990</t>
  </si>
  <si>
    <t>SMBJ16CA</t>
  </si>
  <si>
    <t>XFSD5,XFSD4,XFSD9</t>
  </si>
  <si>
    <t>MDD</t>
  </si>
  <si>
    <t>C8734</t>
  </si>
  <si>
    <t>STM32F103C8T6</t>
  </si>
  <si>
    <t>U1</t>
  </si>
  <si>
    <t>LQFP-48_L7.0-W7.0-P0.50-LS9.0-BL</t>
  </si>
  <si>
    <t>STMicroelectronics</t>
  </si>
  <si>
    <t>C141882</t>
  </si>
  <si>
    <t>DMR-9S</t>
  </si>
  <si>
    <t>XFSJ9</t>
  </si>
  <si>
    <t>DSUB-TH_DMR-9S</t>
  </si>
  <si>
    <t>Shenzhen Cankemeng</t>
  </si>
  <si>
    <t>1u</t>
  </si>
  <si>
    <t>XFSC23,XFSC27</t>
  </si>
  <si>
    <t>CASE-A_3216</t>
  </si>
  <si>
    <t>1uf 450V</t>
  </si>
  <si>
    <t>ValuePro</t>
  </si>
  <si>
    <t>C102963</t>
  </si>
  <si>
    <t>XFS_R33</t>
  </si>
  <si>
    <t>RTT02301JTH</t>
  </si>
  <si>
    <t>C60489</t>
  </si>
  <si>
    <t>10K</t>
  </si>
  <si>
    <t>XFS_R5</t>
  </si>
  <si>
    <t>RC0402JR-0710KL</t>
  </si>
  <si>
    <t>C183032</t>
  </si>
  <si>
    <t>5TS075L</t>
  </si>
  <si>
    <t>XFSJ6</t>
  </si>
  <si>
    <t>DIO-DT-SMD_L7.6-W5.0</t>
  </si>
  <si>
    <t>Shenzhen lanson Elec</t>
  </si>
  <si>
    <t>C127680</t>
  </si>
  <si>
    <t>K2-侧键6*6*5</t>
  </si>
  <si>
    <t>SW1</t>
  </si>
  <si>
    <t>SW-TH_K2-1102AQ-C4CW-01</t>
  </si>
  <si>
    <t>K2-1102AQ-C4CW-01</t>
  </si>
  <si>
    <t>HRO</t>
  </si>
  <si>
    <t>33pF</t>
  </si>
  <si>
    <t>C5,C4,C3</t>
  </si>
  <si>
    <t>GRM1555C1H330JA01D</t>
  </si>
  <si>
    <t>C26115</t>
  </si>
  <si>
    <t>XFSR39</t>
  </si>
  <si>
    <t>0805W8J0105T5E</t>
  </si>
  <si>
    <t>C90074</t>
  </si>
  <si>
    <t>XFSJ5</t>
  </si>
  <si>
    <t>CONN-TH_2P-P5.08_1757242</t>
  </si>
  <si>
    <t>Phoenix Contact</t>
  </si>
  <si>
    <t>C181164</t>
  </si>
  <si>
    <t>S9014</t>
  </si>
  <si>
    <t>XFS_Q3,Q2</t>
  </si>
  <si>
    <t>SOT-23-3_L2.9-W1.6-P1.90-LS2.8-BR</t>
  </si>
  <si>
    <t>Hottech</t>
  </si>
  <si>
    <t>C268741</t>
  </si>
  <si>
    <t>ESDA6V8AV5</t>
  </si>
  <si>
    <t>D1</t>
  </si>
  <si>
    <t>SOT-553-5_L1.6-W1.2-P0.50-LS1.6-BR</t>
  </si>
  <si>
    <t>Will Semicon</t>
  </si>
  <si>
    <t>C100444</t>
  </si>
  <si>
    <t>4.7K</t>
  </si>
  <si>
    <t>XFSR36,R28</t>
  </si>
  <si>
    <t>CR0402FF4701G</t>
  </si>
  <si>
    <t>LIZ</t>
  </si>
  <si>
    <t>100nF</t>
  </si>
  <si>
    <t>XFS_C7,XFS_C6,C2,C1,XFSC21</t>
  </si>
  <si>
    <t>RAD-0.2</t>
  </si>
  <si>
    <t>0.1UF(104) +-20% 63v</t>
  </si>
  <si>
    <t>C138289</t>
  </si>
  <si>
    <t>XFS_R2,XFS_R3,XFS_R34,R7,XFSR40,XFS\R44,XFSR43,XFSR42,XFSR24,XFSR25</t>
  </si>
  <si>
    <t>AC0402JR-070RL</t>
  </si>
  <si>
    <t>C496551</t>
  </si>
  <si>
    <t>SMA</t>
  </si>
  <si>
    <t>J8</t>
  </si>
  <si>
    <t>SMA-TH_BWSMA-KWE-Z001</t>
  </si>
  <si>
    <t>BWSMA-KWE-Z001</t>
  </si>
  <si>
    <t>BAT WIRELESS</t>
  </si>
  <si>
    <t>C25879</t>
  </si>
  <si>
    <t>2.2K</t>
  </si>
  <si>
    <t>XFSR32,XFSR19</t>
  </si>
  <si>
    <t>0402WGF2201TCE</t>
  </si>
  <si>
    <t>C225501</t>
  </si>
  <si>
    <t>HDR-F-2.54_1x4</t>
  </si>
  <si>
    <t>XFS_H1</t>
  </si>
  <si>
    <t>HDR-F-2.54_1X4</t>
  </si>
  <si>
    <t>国产</t>
  </si>
  <si>
    <t>C102905</t>
  </si>
  <si>
    <t>R3,R2,R1,XFSR29,XFSR21</t>
  </si>
  <si>
    <t>RTT0222R0FTH</t>
  </si>
  <si>
    <t>C45664</t>
  </si>
  <si>
    <t>0.1u</t>
  </si>
  <si>
    <t>0.1uF 50V 4*7</t>
  </si>
  <si>
    <t>C111197</t>
  </si>
  <si>
    <t>SIM-021</t>
  </si>
  <si>
    <t>U2</t>
  </si>
  <si>
    <t>SIM-SMD_SIM-021</t>
  </si>
  <si>
    <t>SOFNG</t>
  </si>
  <si>
    <t>C115280</t>
  </si>
  <si>
    <t>BC95-B5</t>
  </si>
  <si>
    <t>XFS_U21,XFS_U22</t>
  </si>
  <si>
    <t>购买类型</t>
  </si>
  <si>
    <t>商品编号</t>
  </si>
  <si>
    <t>物料编码</t>
  </si>
  <si>
    <t>商品分类</t>
  </si>
  <si>
    <t>名称</t>
  </si>
  <si>
    <t>商品型号</t>
  </si>
  <si>
    <t>品牌</t>
  </si>
  <si>
    <t>封装规格</t>
  </si>
  <si>
    <t>单个毛重</t>
  </si>
  <si>
    <t>购买数量</t>
  </si>
  <si>
    <t>商品单价</t>
  </si>
  <si>
    <t>金额</t>
  </si>
  <si>
    <t>常规</t>
  </si>
  <si>
    <t/>
  </si>
  <si>
    <t>轻触开关</t>
  </si>
  <si>
    <t xml:space="preserve">6*6*5塑头,260G,行程0.25mm,侧脚 </t>
  </si>
  <si>
    <t>韩国韩荣</t>
  </si>
  <si>
    <t>7.5*7.2mm</t>
  </si>
  <si>
    <t>0.000500</t>
  </si>
  <si>
    <t>10</t>
  </si>
  <si>
    <t>排针排母</t>
  </si>
  <si>
    <t xml:space="preserve">杜邦2.54排针180度单排2P 镀金足1U </t>
  </si>
  <si>
    <t>X6511WV-02H-C30D60</t>
  </si>
  <si>
    <t>XKB Connectivity(中国星坤)</t>
  </si>
  <si>
    <t>Through Hole</t>
  </si>
  <si>
    <t>0.000117</t>
  </si>
  <si>
    <t>20</t>
  </si>
  <si>
    <t>贴片电阻</t>
  </si>
  <si>
    <t xml:space="preserve">510Ω(511) ±5% </t>
  </si>
  <si>
    <t>YAGEO(国巨)</t>
  </si>
  <si>
    <t>0402</t>
  </si>
  <si>
    <t>0.000009</t>
  </si>
  <si>
    <t>100</t>
  </si>
  <si>
    <t>放电管</t>
  </si>
  <si>
    <t xml:space="preserve">5TS075L </t>
  </si>
  <si>
    <t>LANSON(良胜)</t>
  </si>
  <si>
    <t>SMD,5x7.6mm</t>
  </si>
  <si>
    <t>0.001005</t>
  </si>
  <si>
    <t>1</t>
  </si>
  <si>
    <t xml:space="preserve">10KΩ(103) ±5% </t>
  </si>
  <si>
    <t>贴片晶体谐振器（无源）</t>
  </si>
  <si>
    <t xml:space="preserve">DSX321G 8MHz 12pF 20ppm </t>
  </si>
  <si>
    <t>1C208000BC0R</t>
  </si>
  <si>
    <t>KDS大真空</t>
  </si>
  <si>
    <t>SMD-3225_4P</t>
  </si>
  <si>
    <t>0.000044</t>
  </si>
  <si>
    <t xml:space="preserve">300Ω(301) ±5% </t>
  </si>
  <si>
    <t>RALEC(旺诠)</t>
  </si>
  <si>
    <t xml:space="preserve">2.2KΩ ±1% </t>
  </si>
  <si>
    <t>UNI-ROYAL(厚声)</t>
  </si>
  <si>
    <t xml:space="preserve">1MΩ(105) ±5% </t>
  </si>
  <si>
    <t xml:space="preserve">0Ω ±1% </t>
  </si>
  <si>
    <t>0805W8F0000T5E</t>
  </si>
  <si>
    <t>0805</t>
  </si>
  <si>
    <t>0.000027</t>
  </si>
  <si>
    <t>TVS二极管</t>
  </si>
  <si>
    <t xml:space="preserve">SMBJ16CA </t>
  </si>
  <si>
    <t>SMB(DO-214AA)</t>
  </si>
  <si>
    <t>0.000224</t>
  </si>
  <si>
    <t>PTC自恢复保险丝</t>
  </si>
  <si>
    <t xml:space="preserve">0.5A 8V 自恢复保险丝 </t>
  </si>
  <si>
    <t>FUZETEC(台湾富致)</t>
  </si>
  <si>
    <t>1206</t>
  </si>
  <si>
    <t>0.000026</t>
  </si>
  <si>
    <t>5</t>
  </si>
  <si>
    <t xml:space="preserve">47KΩ ±5% </t>
  </si>
  <si>
    <t>RF同轴连接器（天线座）</t>
  </si>
  <si>
    <t xml:space="preserve">RF天线座 焊板 水平式/弯脚/弯插 </t>
  </si>
  <si>
    <t>BAT WIRELESS(蝙蝠无线)</t>
  </si>
  <si>
    <t>-</t>
  </si>
  <si>
    <t>0.002960</t>
  </si>
  <si>
    <t>贴片高精密、低温漂电阻</t>
  </si>
  <si>
    <t xml:space="preserve">1KΩ ±1% 50ppm </t>
  </si>
  <si>
    <t>50</t>
  </si>
  <si>
    <t>发光二极管</t>
  </si>
  <si>
    <t xml:space="preserve">3mm 绿发黄绿 </t>
  </si>
  <si>
    <t>EVERLIGHT(台湾亿光)</t>
  </si>
  <si>
    <t>0.000318</t>
  </si>
  <si>
    <t>D-Sub连接器</t>
  </si>
  <si>
    <t xml:space="preserve">DMR-XP 母头叉锁 9P 半金 </t>
  </si>
  <si>
    <t>Ckmtw(灿科盟)</t>
  </si>
  <si>
    <t>Through Hole,P=2.77mm</t>
  </si>
  <si>
    <t>0.000250</t>
  </si>
  <si>
    <t xml:space="preserve">杜邦2.54排母直插 镀金 4P 排母连接器 </t>
  </si>
  <si>
    <t>A2541HWV-4P</t>
  </si>
  <si>
    <t>CJT(长江连接器)</t>
  </si>
  <si>
    <t>P=2.54mm</t>
  </si>
  <si>
    <t>0.000386</t>
  </si>
  <si>
    <t>插拔式接线端子</t>
  </si>
  <si>
    <t xml:space="preserve">插拔式螺丝端子 5.08mm 2Pin位 板端 弯插/弯针 MSTBA 2,5/ 2-G-5,08 </t>
  </si>
  <si>
    <t>1757242</t>
  </si>
  <si>
    <t>Phoenix Contact(菲尼克斯)</t>
  </si>
  <si>
    <t>P=5.08mm</t>
  </si>
  <si>
    <t>0.001700</t>
  </si>
  <si>
    <t>三极管</t>
  </si>
  <si>
    <t xml:space="preserve">S9014 </t>
  </si>
  <si>
    <t>Hottech(合科泰)</t>
  </si>
  <si>
    <t>SOT-23(SOT-23-3)</t>
  </si>
  <si>
    <t>0.000030</t>
  </si>
  <si>
    <t xml:space="preserve">4.7KΩ(4701) ±1% </t>
  </si>
  <si>
    <t>LIZ(丽智电子)</t>
  </si>
  <si>
    <t>ST(意法半导体)</t>
  </si>
  <si>
    <t xml:space="preserve">STM32F103C8T6 </t>
  </si>
  <si>
    <t>LQFP-48_7x7x05P</t>
  </si>
  <si>
    <t>0.000190</t>
  </si>
  <si>
    <t xml:space="preserve">3MM  红发红光 </t>
  </si>
  <si>
    <t>0.000166</t>
  </si>
  <si>
    <t>贴片电容</t>
  </si>
  <si>
    <t xml:space="preserve">22pF(220) ±5% 50V </t>
  </si>
  <si>
    <t>CC0402JRNPO9BN220</t>
  </si>
  <si>
    <t>肖特基二极管</t>
  </si>
  <si>
    <t xml:space="preserve">B0540W </t>
  </si>
  <si>
    <t>SHIKUES(时科)</t>
  </si>
  <si>
    <t>SOD-123</t>
  </si>
  <si>
    <t>0.000039</t>
  </si>
  <si>
    <t xml:space="preserve">1MΩ ±5% </t>
  </si>
  <si>
    <t xml:space="preserve">0Ω(000) ±5% </t>
  </si>
  <si>
    <t xml:space="preserve">ESDA6V8AV5 </t>
  </si>
  <si>
    <t>WILLSEMI(韦尔)</t>
  </si>
  <si>
    <t>SOT-553</t>
  </si>
  <si>
    <t>0.000028</t>
  </si>
  <si>
    <t xml:space="preserve">SMBJ6.5CA </t>
  </si>
  <si>
    <t>Brightking(台湾君耀)</t>
  </si>
  <si>
    <t>0.000218</t>
  </si>
  <si>
    <t xml:space="preserve">22Ω(22R0) ±1% </t>
  </si>
  <si>
    <t>RS232芯片</t>
  </si>
  <si>
    <t xml:space="preserve">SP3232EEN-L/TR </t>
  </si>
  <si>
    <t>MaxLinear</t>
  </si>
  <si>
    <t>SOIC-16_150mil</t>
  </si>
  <si>
    <t>0.000430</t>
  </si>
  <si>
    <t xml:space="preserve">33pF(330) ±5% 50V </t>
  </si>
  <si>
    <t>AC0402JRNPO9BN330</t>
  </si>
  <si>
    <t>引线型铝电解电容</t>
  </si>
  <si>
    <t xml:space="preserve">0.1uF 50V </t>
  </si>
  <si>
    <t>CX(承兴)</t>
  </si>
  <si>
    <t>Radial,4x7mm</t>
  </si>
  <si>
    <t>0.000209</t>
  </si>
  <si>
    <t xml:space="preserve">20KΩ(2002) ±1% </t>
  </si>
  <si>
    <t>通信模块/卫星定位模块</t>
  </si>
  <si>
    <t xml:space="preserve">BC95-B8 </t>
  </si>
  <si>
    <t>BC95-B8</t>
  </si>
  <si>
    <t>移远 Quectel</t>
  </si>
  <si>
    <t>NB-IOT Module</t>
  </si>
  <si>
    <t>0.000200</t>
  </si>
  <si>
    <t>2</t>
  </si>
  <si>
    <t>卡座连接器</t>
  </si>
  <si>
    <t xml:space="preserve">SIM-021（两件套） </t>
  </si>
  <si>
    <t>SOFNG(硕方)</t>
  </si>
  <si>
    <t>31.0mm*25.1mm*26.0mm</t>
  </si>
  <si>
    <t>0.000620</t>
  </si>
  <si>
    <t>RS-485/RS-422芯片</t>
  </si>
  <si>
    <t xml:space="preserve">MAX13487EESA </t>
  </si>
  <si>
    <t>MAX13487EESA+</t>
  </si>
  <si>
    <t>MAXIM(美信)</t>
  </si>
  <si>
    <t>SOIC-8_150mil</t>
  </si>
  <si>
    <t>0.000219</t>
  </si>
  <si>
    <t>合计</t>
  </si>
  <si>
    <t>元件编号</t>
    <phoneticPr fontId="18" type="noConversion"/>
  </si>
  <si>
    <t>实际数量</t>
    <phoneticPr fontId="18" type="noConversion"/>
  </si>
  <si>
    <t>实际总价</t>
    <phoneticPr fontId="18" type="noConversion"/>
  </si>
  <si>
    <t>Supplier Part</t>
    <phoneticPr fontId="18" type="noConversion"/>
  </si>
  <si>
    <t>C19355</t>
    <phoneticPr fontId="18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</si>
  <si>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</si>
  <si>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</si>
  <si>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</si>
  <si>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</si>
  <si>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</si>
  <si>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</si>
  <si>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</si>
  <si>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</si>
  <si>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</si>
  <si>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</si>
  <si>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</si>
  <si>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</si>
  <si>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</si>
  <si>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</si>
  <si>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￥206.10</t>
    <phoneticPr fontId="18" type="noConversion"/>
  </si>
  <si>
    <t>C76964</t>
    <phoneticPr fontId="18" type="noConversion"/>
  </si>
  <si>
    <t>C76964</t>
    <phoneticPr fontId="18" type="noConversion"/>
  </si>
  <si>
    <t>C88882</t>
    <phoneticPr fontId="18" type="noConversion"/>
  </si>
  <si>
    <t>XFS_C1,XFS_C2</t>
    <phoneticPr fontId="18" type="noConversion"/>
  </si>
  <si>
    <t>C137860</t>
    <phoneticPr fontId="18" type="noConversion"/>
  </si>
  <si>
    <t>C136974</t>
    <phoneticPr fontId="18" type="noConversion"/>
  </si>
  <si>
    <t>C138289</t>
    <phoneticPr fontId="18" type="noConversion"/>
  </si>
  <si>
    <t>C100045</t>
    <phoneticPr fontId="18" type="noConversion"/>
  </si>
  <si>
    <t>C100045</t>
    <phoneticPr fontId="18" type="noConversion"/>
  </si>
  <si>
    <t>XFSC28,XFSC22,XFSC20</t>
    <phoneticPr fontId="18" type="noConversion"/>
  </si>
  <si>
    <t>常规</t>
    <phoneticPr fontId="18" type="noConversion"/>
  </si>
  <si>
    <t>C18347</t>
    <phoneticPr fontId="18" type="noConversion"/>
  </si>
  <si>
    <t>C90074</t>
    <phoneticPr fontId="18" type="noConversion"/>
  </si>
  <si>
    <t>C496551</t>
    <phoneticPr fontId="18" type="noConversion"/>
  </si>
  <si>
    <t>C225501</t>
    <phoneticPr fontId="18" type="noConversion"/>
  </si>
  <si>
    <t>C181164</t>
    <phoneticPr fontId="18" type="noConversion"/>
  </si>
  <si>
    <t>C25563</t>
    <phoneticPr fontId="18" type="noConversion"/>
  </si>
  <si>
    <t>C18347</t>
    <phoneticPr fontId="18" type="noConversion"/>
  </si>
  <si>
    <t>C85161</t>
    <phoneticPr fontId="18" type="noConversion"/>
  </si>
  <si>
    <t>C85161</t>
    <phoneticPr fontId="18" type="noConversion"/>
  </si>
  <si>
    <t>C85161</t>
    <phoneticPr fontId="18" type="noConversion"/>
  </si>
  <si>
    <t>C57131</t>
    <phoneticPr fontId="18" type="noConversion"/>
  </si>
  <si>
    <t>C220147</t>
    <phoneticPr fontId="18" type="noConversion"/>
  </si>
  <si>
    <t>C9378</t>
    <phoneticPr fontId="18" type="noConversion"/>
  </si>
  <si>
    <t>C130887</t>
    <phoneticPr fontId="18" type="noConversion"/>
  </si>
  <si>
    <t>C102871</t>
    <phoneticPr fontId="18" type="noConversion"/>
  </si>
  <si>
    <t>C88882</t>
    <phoneticPr fontId="18" type="noConversion"/>
  </si>
  <si>
    <t>C93949</t>
    <phoneticPr fontId="18" type="noConversion"/>
  </si>
  <si>
    <t>C84774</t>
    <phoneticPr fontId="18" type="noConversion"/>
  </si>
  <si>
    <t>C78428</t>
    <phoneticPr fontId="18" type="noConversion"/>
  </si>
  <si>
    <t>C113990</t>
    <phoneticPr fontId="18" type="noConversion"/>
  </si>
  <si>
    <t>C8734</t>
    <phoneticPr fontId="18" type="noConversion"/>
  </si>
  <si>
    <t>C141882</t>
    <phoneticPr fontId="18" type="noConversion"/>
  </si>
  <si>
    <t>C43280</t>
    <phoneticPr fontId="18" type="noConversion"/>
  </si>
  <si>
    <t>C43280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</si>
</sst>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2">
    <xf numFmtId="0" fontId="0" fillId="0" borderId="0" xfId="0">
      <alignment vertical="center"/>
    </xf>
    <xf numFmtId="0" fontId="20" fillId="0" borderId="10" xfId="42" applyFont="1" applyBorder="1" applyAlignment="1"/>
    <xf numFmtId="0" fontId="19" fillId="0" borderId="0" xfId="42">
      <alignment vertical="center"/>
    </xf>
    <xf numFmtId="0" fontId="20" fillId="0" borderId="0" xfId="42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1" fillId="10" borderId="0" xfId="19" applyAlignment="1">
      <alignment horizontal="left" vertical="center"/>
    </xf>
    <xf numFmtId="0" fontId="1" fillId="10" borderId="10" xfId="19" applyBorder="1" applyAlignment="1"/>
    <xf numFmtId="0" fontId="1" fillId="10" borderId="12" xfId="19" applyBorder="1" applyAlignment="1"/>
    <xf numFmtId="0" fontId="1" fillId="10" borderId="11" xfId="19" applyBorder="1">
      <alignment vertical="center"/>
    </xf>
    <xf numFmtId="0" fontId="1" fillId="10" borderId="0" xfId="19">
      <alignment vertical="center"/>
    </xf>
    <xf numFmtId="0" fontId="1" fillId="10" borderId="10" xfId="19" applyNumberFormat="1" applyBorder="1" applyAlignment="1">
      <alignment horizontal="left" vertical="center"/>
    </xf>
    <xf numFmtId="0" fontId="1" fillId="10" borderId="12" xfId="19" applyNumberFormat="1" applyBorder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Supplier Part"/>
    <tableColumn id="3" xr3:uid="{00000000-0010-0000-0000-000003000000}" name="Name"/>
    <tableColumn id="4" xr3:uid="{00000000-0010-0000-0000-000004000000}" name="Designator"/>
    <tableColumn id="5" xr3:uid="{00000000-0010-0000-0000-000005000000}" name="Footprint"/>
    <tableColumn id="6" xr3:uid="{00000000-0010-0000-0000-000006000000}" name="Quantity"/>
    <tableColumn id="7" xr3:uid="{00000000-0010-0000-0000-000007000000}" name="Manufacturer Part"/>
    <tableColumn id="8" xr3:uid="{00000000-0010-0000-0000-000008000000}" name="Manufacturer"/>
    <tableColumn id="9" xr3:uid="{00000000-0010-0000-0000-000009000000}" name="Supplier"/>
    <tableColumn id="10" xr3:uid="{00000000-0010-0000-0000-00000A000000}" name="LCSC Assembl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O40" totalsRowShown="0" headerRowCellStyle="常规 2" dataCellStyle="常规 2">
  <autoFilter ref="A1:O40" xr:uid="{00000000-0009-0000-0100-000002000000}"/>
  <tableColumns count="15">
    <tableColumn id="1" xr3:uid="{00000000-0010-0000-0100-000001000000}" name="￥206.10" dataDxfId="14" dataCellStyle="常规 2"/>
    <tableColumn id="2" xr3:uid="{00000000-0010-0000-0100-000002000000}" name="列1" dataDxfId="13" dataCellStyle="常规 2"/>
    <tableColumn id="3" xr3:uid="{00000000-0010-0000-0100-000003000000}" name="列2" dataDxfId="12" dataCellStyle="常规 2"/>
    <tableColumn id="4" xr3:uid="{00000000-0010-0000-0100-000004000000}" name="列3" dataDxfId="11" dataCellStyle="常规 2"/>
    <tableColumn id="5" xr3:uid="{00000000-0010-0000-0100-000005000000}" name="列4" dataDxfId="10" dataCellStyle="常规 2"/>
    <tableColumn id="6" xr3:uid="{00000000-0010-0000-0100-000006000000}" name="列5" dataDxfId="9" dataCellStyle="20% - 着色 1"/>
    <tableColumn id="7" xr3:uid="{00000000-0010-0000-0100-000007000000}" name="列6" dataDxfId="8" dataCellStyle="20% - 着色 1"/>
    <tableColumn id="8" xr3:uid="{00000000-0010-0000-0100-000008000000}" name="列7" dataDxfId="7" dataCellStyle="20% - 着色 1"/>
    <tableColumn id="9" xr3:uid="{00000000-0010-0000-0100-000009000000}" name="列8" dataDxfId="6" dataCellStyle="20% - 着色 1"/>
    <tableColumn id="10" xr3:uid="{00000000-0010-0000-0100-00000A000000}" name="列9" dataDxfId="5" dataCellStyle="20% - 着色 1"/>
    <tableColumn id="11" xr3:uid="{00000000-0010-0000-0100-00000B000000}" name="列10" dataDxfId="4" dataCellStyle="20% - 着色 1"/>
    <tableColumn id="12" xr3:uid="{00000000-0010-0000-0100-00000C000000}" name="列11" dataDxfId="3" dataCellStyle="20% - 着色 1"/>
    <tableColumn id="13" xr3:uid="{00000000-0010-0000-0100-00000D000000}" name="列12" dataDxfId="2" dataCellStyle="20% - 着色 1"/>
    <tableColumn id="14" xr3:uid="{00000000-0010-0000-0100-00000E000000}" name="列13" dataDxfId="1" dataCellStyle="20% - 着色 1"/>
    <tableColumn id="15" xr3:uid="{00000000-0010-0000-0100-00000F000000}" name="列14" dataDxfId="0" dataCellStyle="20% - 着色 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B22" sqref="B22"/>
    </sheetView>
  </sheetViews>
  <sheetFormatPr defaultRowHeight="14.4" x14ac:dyDescent="0.25"/>
  <cols>
    <col min="2" max="2" width="15.77734375" customWidth="1"/>
    <col min="3" max="3" width="20.44140625" bestFit="1" customWidth="1"/>
    <col min="4" max="4" width="57.88671875" customWidth="1"/>
    <col min="5" max="5" width="38.21875" bestFit="1" customWidth="1"/>
    <col min="6" max="6" width="10.77734375" customWidth="1"/>
    <col min="7" max="8" width="22.77734375" bestFit="1" customWidth="1"/>
    <col min="9" max="9" width="10.77734375" customWidth="1"/>
    <col min="10" max="10" width="15.77734375" customWidth="1"/>
  </cols>
  <sheetData>
    <row r="1" spans="1:10" x14ac:dyDescent="0.25">
      <c r="A1" t="s">
        <v>0</v>
      </c>
      <c r="B1" t="s">
        <v>342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375</v>
      </c>
      <c r="C2" t="s">
        <v>10</v>
      </c>
      <c r="D2" t="s">
        <v>11</v>
      </c>
      <c r="E2" t="s">
        <v>12</v>
      </c>
      <c r="F2">
        <v>2</v>
      </c>
      <c r="G2" t="s">
        <v>13</v>
      </c>
      <c r="H2" t="s">
        <v>14</v>
      </c>
      <c r="I2" t="s">
        <v>15</v>
      </c>
    </row>
    <row r="3" spans="1:10" x14ac:dyDescent="0.25">
      <c r="A3">
        <v>2</v>
      </c>
      <c r="B3" t="s">
        <v>376</v>
      </c>
      <c r="C3" t="s">
        <v>16</v>
      </c>
      <c r="D3" t="s">
        <v>17</v>
      </c>
      <c r="E3" t="s">
        <v>18</v>
      </c>
      <c r="F3">
        <v>1</v>
      </c>
      <c r="G3" t="s">
        <v>16</v>
      </c>
      <c r="H3" t="s">
        <v>19</v>
      </c>
      <c r="I3" t="s">
        <v>15</v>
      </c>
      <c r="J3" t="s">
        <v>20</v>
      </c>
    </row>
    <row r="4" spans="1:10" x14ac:dyDescent="0.25">
      <c r="A4">
        <v>3</v>
      </c>
      <c r="B4" t="s">
        <v>377</v>
      </c>
      <c r="C4" t="s">
        <v>22</v>
      </c>
      <c r="D4" t="s">
        <v>23</v>
      </c>
      <c r="E4" t="s">
        <v>24</v>
      </c>
      <c r="F4">
        <v>1</v>
      </c>
      <c r="G4" t="s">
        <v>22</v>
      </c>
      <c r="H4" t="s">
        <v>25</v>
      </c>
      <c r="I4" t="s">
        <v>15</v>
      </c>
    </row>
    <row r="5" spans="1:10" x14ac:dyDescent="0.25">
      <c r="A5">
        <v>4</v>
      </c>
      <c r="B5" t="s">
        <v>378</v>
      </c>
      <c r="C5" t="s">
        <v>26</v>
      </c>
      <c r="D5" t="s">
        <v>27</v>
      </c>
      <c r="E5" t="s">
        <v>24</v>
      </c>
      <c r="F5">
        <v>1</v>
      </c>
      <c r="G5" t="s">
        <v>22</v>
      </c>
      <c r="H5" t="s">
        <v>25</v>
      </c>
      <c r="I5" t="s">
        <v>15</v>
      </c>
    </row>
    <row r="6" spans="1:10" x14ac:dyDescent="0.25">
      <c r="A6">
        <v>5</v>
      </c>
      <c r="B6" t="s">
        <v>379</v>
      </c>
      <c r="C6" t="s">
        <v>28</v>
      </c>
      <c r="D6" t="s">
        <v>29</v>
      </c>
      <c r="E6" t="s">
        <v>24</v>
      </c>
      <c r="F6">
        <v>1</v>
      </c>
      <c r="G6" t="s">
        <v>22</v>
      </c>
      <c r="H6" t="s">
        <v>25</v>
      </c>
      <c r="I6" t="s">
        <v>15</v>
      </c>
    </row>
    <row r="7" spans="1:10" x14ac:dyDescent="0.25">
      <c r="A7">
        <v>6</v>
      </c>
      <c r="B7" t="s">
        <v>380</v>
      </c>
      <c r="C7" t="s">
        <v>31</v>
      </c>
      <c r="D7" t="s">
        <v>32</v>
      </c>
      <c r="E7" t="s">
        <v>33</v>
      </c>
      <c r="F7">
        <v>1</v>
      </c>
      <c r="G7" t="s">
        <v>34</v>
      </c>
      <c r="H7" t="s">
        <v>35</v>
      </c>
      <c r="I7" t="s">
        <v>15</v>
      </c>
      <c r="J7" t="s">
        <v>20</v>
      </c>
    </row>
    <row r="8" spans="1:10" x14ac:dyDescent="0.25">
      <c r="A8">
        <v>7</v>
      </c>
      <c r="B8" t="s">
        <v>381</v>
      </c>
      <c r="C8" t="s">
        <v>37</v>
      </c>
      <c r="D8" t="s">
        <v>38</v>
      </c>
      <c r="E8" t="s">
        <v>39</v>
      </c>
      <c r="F8">
        <v>2</v>
      </c>
      <c r="G8" t="s">
        <v>37</v>
      </c>
      <c r="H8" t="s">
        <v>40</v>
      </c>
      <c r="I8" t="s">
        <v>15</v>
      </c>
      <c r="J8" t="s">
        <v>20</v>
      </c>
    </row>
    <row r="9" spans="1:10" x14ac:dyDescent="0.25">
      <c r="A9">
        <v>8</v>
      </c>
      <c r="B9" t="s">
        <v>363</v>
      </c>
      <c r="C9">
        <v>510</v>
      </c>
      <c r="D9" t="s">
        <v>42</v>
      </c>
      <c r="E9" t="s">
        <v>12</v>
      </c>
      <c r="F9">
        <v>2</v>
      </c>
      <c r="G9" t="s">
        <v>43</v>
      </c>
      <c r="H9" t="s">
        <v>44</v>
      </c>
      <c r="I9" t="s">
        <v>15</v>
      </c>
    </row>
    <row r="10" spans="1:10" x14ac:dyDescent="0.25">
      <c r="A10">
        <v>9</v>
      </c>
      <c r="B10" t="s">
        <v>382</v>
      </c>
      <c r="C10" t="s">
        <v>46</v>
      </c>
      <c r="D10" t="s">
        <v>47</v>
      </c>
      <c r="E10" t="s">
        <v>48</v>
      </c>
      <c r="F10">
        <v>1</v>
      </c>
      <c r="G10" t="s">
        <v>46</v>
      </c>
      <c r="H10" t="s">
        <v>49</v>
      </c>
      <c r="I10" t="s">
        <v>15</v>
      </c>
      <c r="J10" t="s">
        <v>20</v>
      </c>
    </row>
    <row r="11" spans="1:10" x14ac:dyDescent="0.25">
      <c r="A11">
        <v>10</v>
      </c>
      <c r="B11" t="s">
        <v>383</v>
      </c>
      <c r="C11" t="s">
        <v>51</v>
      </c>
      <c r="D11" t="s">
        <v>52</v>
      </c>
      <c r="E11" t="s">
        <v>53</v>
      </c>
      <c r="F11">
        <v>2</v>
      </c>
      <c r="G11" t="s">
        <v>51</v>
      </c>
      <c r="H11" t="s">
        <v>54</v>
      </c>
      <c r="I11" t="s">
        <v>15</v>
      </c>
      <c r="J11" t="s">
        <v>20</v>
      </c>
    </row>
    <row r="12" spans="1:10" x14ac:dyDescent="0.25">
      <c r="A12">
        <v>11</v>
      </c>
      <c r="B12" t="s">
        <v>384</v>
      </c>
      <c r="C12" t="s">
        <v>56</v>
      </c>
      <c r="D12" t="s">
        <v>57</v>
      </c>
      <c r="E12" t="s">
        <v>12</v>
      </c>
      <c r="F12">
        <v>1</v>
      </c>
      <c r="G12" t="s">
        <v>58</v>
      </c>
      <c r="H12" t="s">
        <v>59</v>
      </c>
      <c r="I12" t="s">
        <v>15</v>
      </c>
    </row>
    <row r="13" spans="1:10" x14ac:dyDescent="0.25">
      <c r="A13">
        <v>12</v>
      </c>
      <c r="B13" t="s">
        <v>364</v>
      </c>
      <c r="C13" t="s">
        <v>61</v>
      </c>
      <c r="D13" t="s">
        <v>62</v>
      </c>
      <c r="E13" t="s">
        <v>12</v>
      </c>
      <c r="F13">
        <v>2</v>
      </c>
      <c r="G13" t="s">
        <v>63</v>
      </c>
      <c r="H13" t="s">
        <v>44</v>
      </c>
      <c r="I13" t="s">
        <v>15</v>
      </c>
    </row>
    <row r="14" spans="1:10" x14ac:dyDescent="0.25">
      <c r="A14">
        <v>13</v>
      </c>
      <c r="B14" t="s">
        <v>366</v>
      </c>
      <c r="C14">
        <v>0</v>
      </c>
      <c r="D14" t="s">
        <v>64</v>
      </c>
      <c r="E14" t="s">
        <v>65</v>
      </c>
      <c r="F14">
        <v>1</v>
      </c>
      <c r="G14" t="s">
        <v>66</v>
      </c>
      <c r="H14" t="s">
        <v>44</v>
      </c>
      <c r="I14" t="s">
        <v>15</v>
      </c>
    </row>
    <row r="15" spans="1:10" x14ac:dyDescent="0.25">
      <c r="A15">
        <v>14</v>
      </c>
      <c r="B15" t="s">
        <v>385</v>
      </c>
      <c r="C15" t="s">
        <v>67</v>
      </c>
      <c r="D15" t="s">
        <v>362</v>
      </c>
      <c r="E15" t="s">
        <v>68</v>
      </c>
      <c r="F15">
        <v>2</v>
      </c>
      <c r="G15" t="s">
        <v>69</v>
      </c>
      <c r="H15" t="s">
        <v>70</v>
      </c>
      <c r="I15" t="s">
        <v>15</v>
      </c>
    </row>
    <row r="16" spans="1:10" x14ac:dyDescent="0.25">
      <c r="A16">
        <v>15</v>
      </c>
      <c r="B16" t="s">
        <v>386</v>
      </c>
      <c r="C16" t="s">
        <v>72</v>
      </c>
      <c r="D16" t="s">
        <v>73</v>
      </c>
      <c r="E16" t="s">
        <v>12</v>
      </c>
      <c r="F16">
        <v>1</v>
      </c>
      <c r="G16" t="s">
        <v>74</v>
      </c>
      <c r="H16" t="s">
        <v>44</v>
      </c>
      <c r="I16" t="s">
        <v>15</v>
      </c>
    </row>
    <row r="17" spans="1:10" x14ac:dyDescent="0.25">
      <c r="A17">
        <v>16</v>
      </c>
      <c r="B17" t="s">
        <v>387</v>
      </c>
      <c r="C17" t="s">
        <v>76</v>
      </c>
      <c r="D17" t="s">
        <v>77</v>
      </c>
      <c r="E17" t="s">
        <v>24</v>
      </c>
      <c r="F17">
        <v>1</v>
      </c>
      <c r="G17" t="s">
        <v>78</v>
      </c>
      <c r="H17" t="s">
        <v>25</v>
      </c>
      <c r="I17" t="s">
        <v>15</v>
      </c>
    </row>
    <row r="18" spans="1:10" x14ac:dyDescent="0.25">
      <c r="A18">
        <v>17</v>
      </c>
      <c r="B18" t="s">
        <v>388</v>
      </c>
      <c r="C18" t="s">
        <v>80</v>
      </c>
      <c r="D18" t="s">
        <v>81</v>
      </c>
      <c r="E18" t="s">
        <v>82</v>
      </c>
      <c r="F18">
        <v>2</v>
      </c>
      <c r="G18" t="s">
        <v>80</v>
      </c>
      <c r="H18" t="s">
        <v>83</v>
      </c>
      <c r="I18" t="s">
        <v>15</v>
      </c>
      <c r="J18" t="s">
        <v>20</v>
      </c>
    </row>
    <row r="19" spans="1:10" x14ac:dyDescent="0.25">
      <c r="A19">
        <v>18</v>
      </c>
      <c r="B19" t="s">
        <v>389</v>
      </c>
      <c r="C19" t="s">
        <v>85</v>
      </c>
      <c r="D19" t="s">
        <v>86</v>
      </c>
      <c r="E19" t="s">
        <v>82</v>
      </c>
      <c r="F19">
        <v>3</v>
      </c>
      <c r="G19" t="s">
        <v>85</v>
      </c>
      <c r="H19" t="s">
        <v>87</v>
      </c>
      <c r="I19" t="s">
        <v>15</v>
      </c>
      <c r="J19" t="s">
        <v>20</v>
      </c>
    </row>
    <row r="20" spans="1:10" x14ac:dyDescent="0.25">
      <c r="A20">
        <v>19</v>
      </c>
      <c r="B20" t="s">
        <v>390</v>
      </c>
      <c r="C20" t="s">
        <v>89</v>
      </c>
      <c r="D20" t="s">
        <v>90</v>
      </c>
      <c r="E20" t="s">
        <v>91</v>
      </c>
      <c r="F20">
        <v>1</v>
      </c>
      <c r="G20" t="s">
        <v>89</v>
      </c>
      <c r="H20" t="s">
        <v>92</v>
      </c>
      <c r="I20" t="s">
        <v>15</v>
      </c>
      <c r="J20" t="s">
        <v>20</v>
      </c>
    </row>
    <row r="21" spans="1:10" x14ac:dyDescent="0.25">
      <c r="A21">
        <v>20</v>
      </c>
      <c r="B21" t="s">
        <v>391</v>
      </c>
      <c r="C21" t="s">
        <v>94</v>
      </c>
      <c r="D21" t="s">
        <v>95</v>
      </c>
      <c r="E21" t="s">
        <v>96</v>
      </c>
      <c r="F21">
        <v>1</v>
      </c>
      <c r="G21" t="s">
        <v>94</v>
      </c>
      <c r="H21" t="s">
        <v>97</v>
      </c>
      <c r="I21" t="s">
        <v>15</v>
      </c>
    </row>
    <row r="22" spans="1:10" x14ac:dyDescent="0.25">
      <c r="A22">
        <v>21</v>
      </c>
      <c r="B22" t="s">
        <v>392</v>
      </c>
      <c r="C22" t="s">
        <v>98</v>
      </c>
      <c r="D22" t="s">
        <v>99</v>
      </c>
      <c r="E22" t="s">
        <v>100</v>
      </c>
      <c r="F22">
        <v>2</v>
      </c>
      <c r="G22" t="s">
        <v>101</v>
      </c>
      <c r="H22" t="s">
        <v>102</v>
      </c>
      <c r="I22" t="s">
        <v>15</v>
      </c>
    </row>
    <row r="23" spans="1:10" x14ac:dyDescent="0.25">
      <c r="A23">
        <v>22</v>
      </c>
      <c r="B23" t="s">
        <v>103</v>
      </c>
      <c r="C23">
        <v>300</v>
      </c>
      <c r="D23" t="s">
        <v>104</v>
      </c>
      <c r="E23" t="s">
        <v>12</v>
      </c>
      <c r="F23">
        <v>1</v>
      </c>
      <c r="G23" t="s">
        <v>105</v>
      </c>
      <c r="H23" t="s">
        <v>59</v>
      </c>
      <c r="I23" t="s">
        <v>15</v>
      </c>
    </row>
    <row r="24" spans="1:10" x14ac:dyDescent="0.25">
      <c r="A24">
        <v>23</v>
      </c>
      <c r="B24" t="s">
        <v>106</v>
      </c>
      <c r="C24" t="s">
        <v>107</v>
      </c>
      <c r="D24" t="s">
        <v>108</v>
      </c>
      <c r="E24" t="s">
        <v>12</v>
      </c>
      <c r="F24">
        <v>1</v>
      </c>
      <c r="G24" t="s">
        <v>109</v>
      </c>
      <c r="H24" t="s">
        <v>44</v>
      </c>
      <c r="I24" t="s">
        <v>15</v>
      </c>
    </row>
    <row r="25" spans="1:10" x14ac:dyDescent="0.25">
      <c r="A25">
        <v>24</v>
      </c>
      <c r="B25" t="s">
        <v>110</v>
      </c>
      <c r="C25" t="s">
        <v>111</v>
      </c>
      <c r="D25" t="s">
        <v>112</v>
      </c>
      <c r="E25" t="s">
        <v>113</v>
      </c>
      <c r="F25">
        <v>1</v>
      </c>
      <c r="G25" t="s">
        <v>111</v>
      </c>
      <c r="H25" t="s">
        <v>114</v>
      </c>
      <c r="I25" t="s">
        <v>15</v>
      </c>
    </row>
    <row r="26" spans="1:10" x14ac:dyDescent="0.25">
      <c r="A26">
        <v>25</v>
      </c>
      <c r="B26" t="s">
        <v>115</v>
      </c>
      <c r="C26" t="s">
        <v>116</v>
      </c>
      <c r="D26" t="s">
        <v>117</v>
      </c>
      <c r="E26" t="s">
        <v>118</v>
      </c>
      <c r="F26">
        <v>1</v>
      </c>
      <c r="G26" t="s">
        <v>119</v>
      </c>
      <c r="H26" t="s">
        <v>120</v>
      </c>
      <c r="I26" t="s">
        <v>15</v>
      </c>
    </row>
    <row r="27" spans="1:10" x14ac:dyDescent="0.25">
      <c r="A27">
        <v>26</v>
      </c>
      <c r="B27" t="s">
        <v>359</v>
      </c>
      <c r="C27" t="s">
        <v>121</v>
      </c>
      <c r="D27" t="s">
        <v>122</v>
      </c>
      <c r="E27" t="s">
        <v>68</v>
      </c>
      <c r="F27">
        <v>3</v>
      </c>
      <c r="G27" t="s">
        <v>123</v>
      </c>
      <c r="H27" t="s">
        <v>70</v>
      </c>
      <c r="I27" t="s">
        <v>15</v>
      </c>
    </row>
    <row r="28" spans="1:10" x14ac:dyDescent="0.25">
      <c r="A28">
        <v>27</v>
      </c>
      <c r="B28" t="s">
        <v>124</v>
      </c>
      <c r="C28" t="s">
        <v>72</v>
      </c>
      <c r="D28" t="s">
        <v>125</v>
      </c>
      <c r="E28" t="s">
        <v>65</v>
      </c>
      <c r="F28">
        <v>1</v>
      </c>
      <c r="G28" t="s">
        <v>126</v>
      </c>
      <c r="H28" t="s">
        <v>14</v>
      </c>
      <c r="I28" t="s">
        <v>15</v>
      </c>
    </row>
    <row r="29" spans="1:10" x14ac:dyDescent="0.25">
      <c r="A29">
        <v>28</v>
      </c>
      <c r="B29" t="s">
        <v>371</v>
      </c>
      <c r="C29">
        <v>1757242</v>
      </c>
      <c r="D29" t="s">
        <v>128</v>
      </c>
      <c r="E29" t="s">
        <v>129</v>
      </c>
      <c r="F29">
        <v>1</v>
      </c>
      <c r="G29">
        <v>1757242</v>
      </c>
      <c r="H29" t="s">
        <v>130</v>
      </c>
      <c r="I29" t="s">
        <v>15</v>
      </c>
    </row>
    <row r="30" spans="1:10" x14ac:dyDescent="0.25">
      <c r="A30">
        <v>29</v>
      </c>
      <c r="B30" t="s">
        <v>374</v>
      </c>
      <c r="C30" t="s">
        <v>132</v>
      </c>
      <c r="D30" t="s">
        <v>133</v>
      </c>
      <c r="E30" t="s">
        <v>134</v>
      </c>
      <c r="F30">
        <v>2</v>
      </c>
      <c r="G30" t="s">
        <v>132</v>
      </c>
      <c r="H30" t="s">
        <v>135</v>
      </c>
      <c r="I30" t="s">
        <v>15</v>
      </c>
      <c r="J30" t="s">
        <v>20</v>
      </c>
    </row>
    <row r="31" spans="1:10" x14ac:dyDescent="0.25">
      <c r="A31">
        <v>30</v>
      </c>
      <c r="B31" t="s">
        <v>136</v>
      </c>
      <c r="C31" t="s">
        <v>137</v>
      </c>
      <c r="D31" t="s">
        <v>138</v>
      </c>
      <c r="E31" t="s">
        <v>139</v>
      </c>
      <c r="F31">
        <v>1</v>
      </c>
      <c r="G31" t="s">
        <v>137</v>
      </c>
      <c r="H31" t="s">
        <v>140</v>
      </c>
      <c r="I31" t="s">
        <v>15</v>
      </c>
      <c r="J31" t="s">
        <v>20</v>
      </c>
    </row>
    <row r="32" spans="1:10" x14ac:dyDescent="0.25">
      <c r="A32">
        <v>31</v>
      </c>
      <c r="B32" t="s">
        <v>141</v>
      </c>
      <c r="C32" t="s">
        <v>142</v>
      </c>
      <c r="D32" t="s">
        <v>143</v>
      </c>
      <c r="E32" t="s">
        <v>12</v>
      </c>
      <c r="F32">
        <v>2</v>
      </c>
      <c r="G32" t="s">
        <v>144</v>
      </c>
      <c r="H32" t="s">
        <v>145</v>
      </c>
      <c r="I32" t="s">
        <v>15</v>
      </c>
    </row>
    <row r="33" spans="1:10" x14ac:dyDescent="0.25">
      <c r="A33">
        <v>32</v>
      </c>
      <c r="B33" t="s">
        <v>343</v>
      </c>
      <c r="C33" t="s">
        <v>146</v>
      </c>
      <c r="D33" t="s">
        <v>147</v>
      </c>
      <c r="E33" t="s">
        <v>148</v>
      </c>
      <c r="F33">
        <v>5</v>
      </c>
      <c r="G33" t="s">
        <v>149</v>
      </c>
      <c r="H33" t="s">
        <v>15</v>
      </c>
      <c r="I33" t="s">
        <v>15</v>
      </c>
    </row>
    <row r="34" spans="1:10" x14ac:dyDescent="0.25">
      <c r="A34">
        <v>33</v>
      </c>
      <c r="B34" t="s">
        <v>365</v>
      </c>
      <c r="C34">
        <v>0</v>
      </c>
      <c r="D34" t="s">
        <v>151</v>
      </c>
      <c r="E34" t="s">
        <v>12</v>
      </c>
      <c r="F34">
        <v>10</v>
      </c>
      <c r="G34" t="s">
        <v>152</v>
      </c>
      <c r="H34" t="s">
        <v>44</v>
      </c>
      <c r="I34" t="s">
        <v>15</v>
      </c>
    </row>
    <row r="35" spans="1:10" x14ac:dyDescent="0.25">
      <c r="A35">
        <v>34</v>
      </c>
      <c r="B35" t="s">
        <v>372</v>
      </c>
      <c r="C35" t="s">
        <v>154</v>
      </c>
      <c r="D35" t="s">
        <v>155</v>
      </c>
      <c r="E35" t="s">
        <v>156</v>
      </c>
      <c r="F35">
        <v>1</v>
      </c>
      <c r="G35" t="s">
        <v>157</v>
      </c>
      <c r="H35" t="s">
        <v>158</v>
      </c>
      <c r="I35" t="s">
        <v>15</v>
      </c>
    </row>
    <row r="36" spans="1:10" x14ac:dyDescent="0.25">
      <c r="A36">
        <v>35</v>
      </c>
      <c r="B36" t="s">
        <v>159</v>
      </c>
      <c r="C36" t="s">
        <v>160</v>
      </c>
      <c r="D36" t="s">
        <v>161</v>
      </c>
      <c r="E36" t="s">
        <v>12</v>
      </c>
      <c r="F36">
        <v>2</v>
      </c>
      <c r="G36" t="s">
        <v>162</v>
      </c>
      <c r="H36" t="s">
        <v>14</v>
      </c>
      <c r="I36" t="s">
        <v>15</v>
      </c>
      <c r="J36" t="s">
        <v>20</v>
      </c>
    </row>
    <row r="37" spans="1:10" x14ac:dyDescent="0.25">
      <c r="A37">
        <v>36</v>
      </c>
      <c r="B37" t="s">
        <v>373</v>
      </c>
      <c r="C37" t="s">
        <v>164</v>
      </c>
      <c r="D37" t="s">
        <v>165</v>
      </c>
      <c r="E37" t="s">
        <v>166</v>
      </c>
      <c r="F37">
        <v>1</v>
      </c>
      <c r="G37" t="s">
        <v>163</v>
      </c>
      <c r="H37" t="s">
        <v>167</v>
      </c>
      <c r="I37" t="s">
        <v>15</v>
      </c>
    </row>
    <row r="38" spans="1:10" x14ac:dyDescent="0.25">
      <c r="A38">
        <v>37</v>
      </c>
      <c r="B38" t="s">
        <v>168</v>
      </c>
      <c r="C38">
        <v>22</v>
      </c>
      <c r="D38" t="s">
        <v>169</v>
      </c>
      <c r="E38" t="s">
        <v>12</v>
      </c>
      <c r="F38">
        <v>5</v>
      </c>
      <c r="G38" t="s">
        <v>170</v>
      </c>
      <c r="H38" t="s">
        <v>59</v>
      </c>
      <c r="I38" t="s">
        <v>15</v>
      </c>
    </row>
    <row r="39" spans="1:10" x14ac:dyDescent="0.25">
      <c r="A39">
        <v>38</v>
      </c>
      <c r="B39" t="s">
        <v>171</v>
      </c>
      <c r="C39" t="s">
        <v>172</v>
      </c>
      <c r="D39" t="s">
        <v>368</v>
      </c>
      <c r="E39" t="s">
        <v>68</v>
      </c>
      <c r="F39">
        <v>3</v>
      </c>
      <c r="G39" t="s">
        <v>173</v>
      </c>
      <c r="H39" t="s">
        <v>102</v>
      </c>
      <c r="I39" t="s">
        <v>15</v>
      </c>
    </row>
    <row r="40" spans="1:10" x14ac:dyDescent="0.25">
      <c r="A40">
        <v>39</v>
      </c>
      <c r="B40" t="s">
        <v>174</v>
      </c>
      <c r="C40" t="s">
        <v>175</v>
      </c>
      <c r="D40" t="s">
        <v>176</v>
      </c>
      <c r="E40" t="s">
        <v>177</v>
      </c>
      <c r="F40">
        <v>1</v>
      </c>
      <c r="G40" t="s">
        <v>175</v>
      </c>
      <c r="H40" t="s">
        <v>178</v>
      </c>
      <c r="I40" t="s">
        <v>15</v>
      </c>
    </row>
    <row r="41" spans="1:10" x14ac:dyDescent="0.25">
      <c r="A41">
        <v>40</v>
      </c>
      <c r="B41" t="s">
        <v>179</v>
      </c>
      <c r="C41" t="s">
        <v>180</v>
      </c>
      <c r="D41" t="s">
        <v>181</v>
      </c>
      <c r="E41" t="s">
        <v>180</v>
      </c>
      <c r="F41">
        <v>2</v>
      </c>
      <c r="I41" t="s">
        <v>15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0"/>
  <sheetViews>
    <sheetView tabSelected="1" topLeftCell="F2" workbookViewId="0">
      <selection activeCell="H12" sqref="H12"/>
    </sheetView>
  </sheetViews>
  <sheetFormatPr defaultColWidth="9" defaultRowHeight="14.25" customHeight="1" x14ac:dyDescent="0.25"/>
  <cols>
    <col min="1" max="1" width="11.6640625" style="2" customWidth="1"/>
    <col min="2" max="2" width="11.33203125" style="2" bestFit="1" customWidth="1"/>
    <col min="3" max="3" width="11.33203125" style="2" customWidth="1"/>
    <col min="4" max="4" width="23.109375" style="2" bestFit="1" customWidth="1"/>
    <col min="5" max="5" width="25.109375" style="2" bestFit="1" customWidth="1"/>
    <col min="6" max="6" width="22" style="2" bestFit="1" customWidth="1"/>
    <col min="7" max="7" width="29.6640625" style="2" customWidth="1"/>
    <col min="8" max="8" width="13.109375" style="2" bestFit="1" customWidth="1"/>
    <col min="9" max="9" width="11.33203125" style="2" customWidth="1"/>
    <col min="10" max="10" width="6.44140625" style="2" customWidth="1"/>
    <col min="11" max="11" width="10.77734375" style="2" bestFit="1" customWidth="1"/>
    <col min="12" max="12" width="9" style="2" bestFit="1" customWidth="1"/>
    <col min="13" max="13" width="69" style="2" customWidth="1"/>
    <col min="14" max="256" width="9" style="2"/>
    <col min="257" max="257" width="11.21875" style="2" bestFit="1" customWidth="1"/>
    <col min="258" max="259" width="11.33203125" style="2" bestFit="1" customWidth="1"/>
    <col min="260" max="260" width="23.109375" style="2" bestFit="1" customWidth="1"/>
    <col min="261" max="261" width="25.109375" style="2" bestFit="1" customWidth="1"/>
    <col min="262" max="262" width="22" style="2" bestFit="1" customWidth="1"/>
    <col min="263" max="263" width="19.33203125" style="2" bestFit="1" customWidth="1"/>
    <col min="264" max="264" width="13.109375" style="2" bestFit="1" customWidth="1"/>
    <col min="265" max="265" width="14.77734375" style="2" bestFit="1" customWidth="1"/>
    <col min="266" max="266" width="29.109375" style="2" bestFit="1" customWidth="1"/>
    <col min="267" max="267" width="32.109375" style="2" bestFit="1" customWidth="1"/>
    <col min="268" max="268" width="27.6640625" style="2" bestFit="1" customWidth="1"/>
    <col min="269" max="512" width="9" style="2"/>
    <col min="513" max="513" width="11.21875" style="2" bestFit="1" customWidth="1"/>
    <col min="514" max="515" width="11.33203125" style="2" bestFit="1" customWidth="1"/>
    <col min="516" max="516" width="23.109375" style="2" bestFit="1" customWidth="1"/>
    <col min="517" max="517" width="25.109375" style="2" bestFit="1" customWidth="1"/>
    <col min="518" max="518" width="22" style="2" bestFit="1" customWidth="1"/>
    <col min="519" max="519" width="19.33203125" style="2" bestFit="1" customWidth="1"/>
    <col min="520" max="520" width="13.109375" style="2" bestFit="1" customWidth="1"/>
    <col min="521" max="521" width="14.77734375" style="2" bestFit="1" customWidth="1"/>
    <col min="522" max="522" width="29.109375" style="2" bestFit="1" customWidth="1"/>
    <col min="523" max="523" width="32.109375" style="2" bestFit="1" customWidth="1"/>
    <col min="524" max="524" width="27.6640625" style="2" bestFit="1" customWidth="1"/>
    <col min="525" max="768" width="9" style="2"/>
    <col min="769" max="769" width="11.21875" style="2" bestFit="1" customWidth="1"/>
    <col min="770" max="771" width="11.33203125" style="2" bestFit="1" customWidth="1"/>
    <col min="772" max="772" width="23.109375" style="2" bestFit="1" customWidth="1"/>
    <col min="773" max="773" width="25.109375" style="2" bestFit="1" customWidth="1"/>
    <col min="774" max="774" width="22" style="2" bestFit="1" customWidth="1"/>
    <col min="775" max="775" width="19.33203125" style="2" bestFit="1" customWidth="1"/>
    <col min="776" max="776" width="13.109375" style="2" bestFit="1" customWidth="1"/>
    <col min="777" max="777" width="14.77734375" style="2" bestFit="1" customWidth="1"/>
    <col min="778" max="778" width="29.109375" style="2" bestFit="1" customWidth="1"/>
    <col min="779" max="779" width="32.109375" style="2" bestFit="1" customWidth="1"/>
    <col min="780" max="780" width="27.6640625" style="2" bestFit="1" customWidth="1"/>
    <col min="781" max="1024" width="9" style="2"/>
    <col min="1025" max="1025" width="11.21875" style="2" bestFit="1" customWidth="1"/>
    <col min="1026" max="1027" width="11.33203125" style="2" bestFit="1" customWidth="1"/>
    <col min="1028" max="1028" width="23.109375" style="2" bestFit="1" customWidth="1"/>
    <col min="1029" max="1029" width="25.109375" style="2" bestFit="1" customWidth="1"/>
    <col min="1030" max="1030" width="22" style="2" bestFit="1" customWidth="1"/>
    <col min="1031" max="1031" width="19.33203125" style="2" bestFit="1" customWidth="1"/>
    <col min="1032" max="1032" width="13.109375" style="2" bestFit="1" customWidth="1"/>
    <col min="1033" max="1033" width="14.77734375" style="2" bestFit="1" customWidth="1"/>
    <col min="1034" max="1034" width="29.109375" style="2" bestFit="1" customWidth="1"/>
    <col min="1035" max="1035" width="32.109375" style="2" bestFit="1" customWidth="1"/>
    <col min="1036" max="1036" width="27.6640625" style="2" bestFit="1" customWidth="1"/>
    <col min="1037" max="1280" width="9" style="2"/>
    <col min="1281" max="1281" width="11.21875" style="2" bestFit="1" customWidth="1"/>
    <col min="1282" max="1283" width="11.33203125" style="2" bestFit="1" customWidth="1"/>
    <col min="1284" max="1284" width="23.109375" style="2" bestFit="1" customWidth="1"/>
    <col min="1285" max="1285" width="25.109375" style="2" bestFit="1" customWidth="1"/>
    <col min="1286" max="1286" width="22" style="2" bestFit="1" customWidth="1"/>
    <col min="1287" max="1287" width="19.33203125" style="2" bestFit="1" customWidth="1"/>
    <col min="1288" max="1288" width="13.109375" style="2" bestFit="1" customWidth="1"/>
    <col min="1289" max="1289" width="14.77734375" style="2" bestFit="1" customWidth="1"/>
    <col min="1290" max="1290" width="29.109375" style="2" bestFit="1" customWidth="1"/>
    <col min="1291" max="1291" width="32.109375" style="2" bestFit="1" customWidth="1"/>
    <col min="1292" max="1292" width="27.6640625" style="2" bestFit="1" customWidth="1"/>
    <col min="1293" max="1536" width="9" style="2"/>
    <col min="1537" max="1537" width="11.21875" style="2" bestFit="1" customWidth="1"/>
    <col min="1538" max="1539" width="11.33203125" style="2" bestFit="1" customWidth="1"/>
    <col min="1540" max="1540" width="23.109375" style="2" bestFit="1" customWidth="1"/>
    <col min="1541" max="1541" width="25.109375" style="2" bestFit="1" customWidth="1"/>
    <col min="1542" max="1542" width="22" style="2" bestFit="1" customWidth="1"/>
    <col min="1543" max="1543" width="19.33203125" style="2" bestFit="1" customWidth="1"/>
    <col min="1544" max="1544" width="13.109375" style="2" bestFit="1" customWidth="1"/>
    <col min="1545" max="1545" width="14.77734375" style="2" bestFit="1" customWidth="1"/>
    <col min="1546" max="1546" width="29.109375" style="2" bestFit="1" customWidth="1"/>
    <col min="1547" max="1547" width="32.109375" style="2" bestFit="1" customWidth="1"/>
    <col min="1548" max="1548" width="27.6640625" style="2" bestFit="1" customWidth="1"/>
    <col min="1549" max="1792" width="9" style="2"/>
    <col min="1793" max="1793" width="11.21875" style="2" bestFit="1" customWidth="1"/>
    <col min="1794" max="1795" width="11.33203125" style="2" bestFit="1" customWidth="1"/>
    <col min="1796" max="1796" width="23.109375" style="2" bestFit="1" customWidth="1"/>
    <col min="1797" max="1797" width="25.109375" style="2" bestFit="1" customWidth="1"/>
    <col min="1798" max="1798" width="22" style="2" bestFit="1" customWidth="1"/>
    <col min="1799" max="1799" width="19.33203125" style="2" bestFit="1" customWidth="1"/>
    <col min="1800" max="1800" width="13.109375" style="2" bestFit="1" customWidth="1"/>
    <col min="1801" max="1801" width="14.77734375" style="2" bestFit="1" customWidth="1"/>
    <col min="1802" max="1802" width="29.109375" style="2" bestFit="1" customWidth="1"/>
    <col min="1803" max="1803" width="32.109375" style="2" bestFit="1" customWidth="1"/>
    <col min="1804" max="1804" width="27.6640625" style="2" bestFit="1" customWidth="1"/>
    <col min="1805" max="2048" width="9" style="2"/>
    <col min="2049" max="2049" width="11.21875" style="2" bestFit="1" customWidth="1"/>
    <col min="2050" max="2051" width="11.33203125" style="2" bestFit="1" customWidth="1"/>
    <col min="2052" max="2052" width="23.109375" style="2" bestFit="1" customWidth="1"/>
    <col min="2053" max="2053" width="25.109375" style="2" bestFit="1" customWidth="1"/>
    <col min="2054" max="2054" width="22" style="2" bestFit="1" customWidth="1"/>
    <col min="2055" max="2055" width="19.33203125" style="2" bestFit="1" customWidth="1"/>
    <col min="2056" max="2056" width="13.109375" style="2" bestFit="1" customWidth="1"/>
    <col min="2057" max="2057" width="14.77734375" style="2" bestFit="1" customWidth="1"/>
    <col min="2058" max="2058" width="29.109375" style="2" bestFit="1" customWidth="1"/>
    <col min="2059" max="2059" width="32.109375" style="2" bestFit="1" customWidth="1"/>
    <col min="2060" max="2060" width="27.6640625" style="2" bestFit="1" customWidth="1"/>
    <col min="2061" max="2304" width="9" style="2"/>
    <col min="2305" max="2305" width="11.21875" style="2" bestFit="1" customWidth="1"/>
    <col min="2306" max="2307" width="11.33203125" style="2" bestFit="1" customWidth="1"/>
    <col min="2308" max="2308" width="23.109375" style="2" bestFit="1" customWidth="1"/>
    <col min="2309" max="2309" width="25.109375" style="2" bestFit="1" customWidth="1"/>
    <col min="2310" max="2310" width="22" style="2" bestFit="1" customWidth="1"/>
    <col min="2311" max="2311" width="19.33203125" style="2" bestFit="1" customWidth="1"/>
    <col min="2312" max="2312" width="13.109375" style="2" bestFit="1" customWidth="1"/>
    <col min="2313" max="2313" width="14.77734375" style="2" bestFit="1" customWidth="1"/>
    <col min="2314" max="2314" width="29.109375" style="2" bestFit="1" customWidth="1"/>
    <col min="2315" max="2315" width="32.109375" style="2" bestFit="1" customWidth="1"/>
    <col min="2316" max="2316" width="27.6640625" style="2" bestFit="1" customWidth="1"/>
    <col min="2317" max="2560" width="9" style="2"/>
    <col min="2561" max="2561" width="11.21875" style="2" bestFit="1" customWidth="1"/>
    <col min="2562" max="2563" width="11.33203125" style="2" bestFit="1" customWidth="1"/>
    <col min="2564" max="2564" width="23.109375" style="2" bestFit="1" customWidth="1"/>
    <col min="2565" max="2565" width="25.109375" style="2" bestFit="1" customWidth="1"/>
    <col min="2566" max="2566" width="22" style="2" bestFit="1" customWidth="1"/>
    <col min="2567" max="2567" width="19.33203125" style="2" bestFit="1" customWidth="1"/>
    <col min="2568" max="2568" width="13.109375" style="2" bestFit="1" customWidth="1"/>
    <col min="2569" max="2569" width="14.77734375" style="2" bestFit="1" customWidth="1"/>
    <col min="2570" max="2570" width="29.109375" style="2" bestFit="1" customWidth="1"/>
    <col min="2571" max="2571" width="32.109375" style="2" bestFit="1" customWidth="1"/>
    <col min="2572" max="2572" width="27.6640625" style="2" bestFit="1" customWidth="1"/>
    <col min="2573" max="2816" width="9" style="2"/>
    <col min="2817" max="2817" width="11.21875" style="2" bestFit="1" customWidth="1"/>
    <col min="2818" max="2819" width="11.33203125" style="2" bestFit="1" customWidth="1"/>
    <col min="2820" max="2820" width="23.109375" style="2" bestFit="1" customWidth="1"/>
    <col min="2821" max="2821" width="25.109375" style="2" bestFit="1" customWidth="1"/>
    <col min="2822" max="2822" width="22" style="2" bestFit="1" customWidth="1"/>
    <col min="2823" max="2823" width="19.33203125" style="2" bestFit="1" customWidth="1"/>
    <col min="2824" max="2824" width="13.109375" style="2" bestFit="1" customWidth="1"/>
    <col min="2825" max="2825" width="14.77734375" style="2" bestFit="1" customWidth="1"/>
    <col min="2826" max="2826" width="29.109375" style="2" bestFit="1" customWidth="1"/>
    <col min="2827" max="2827" width="32.109375" style="2" bestFit="1" customWidth="1"/>
    <col min="2828" max="2828" width="27.6640625" style="2" bestFit="1" customWidth="1"/>
    <col min="2829" max="3072" width="9" style="2"/>
    <col min="3073" max="3073" width="11.21875" style="2" bestFit="1" customWidth="1"/>
    <col min="3074" max="3075" width="11.33203125" style="2" bestFit="1" customWidth="1"/>
    <col min="3076" max="3076" width="23.109375" style="2" bestFit="1" customWidth="1"/>
    <col min="3077" max="3077" width="25.109375" style="2" bestFit="1" customWidth="1"/>
    <col min="3078" max="3078" width="22" style="2" bestFit="1" customWidth="1"/>
    <col min="3079" max="3079" width="19.33203125" style="2" bestFit="1" customWidth="1"/>
    <col min="3080" max="3080" width="13.109375" style="2" bestFit="1" customWidth="1"/>
    <col min="3081" max="3081" width="14.77734375" style="2" bestFit="1" customWidth="1"/>
    <col min="3082" max="3082" width="29.109375" style="2" bestFit="1" customWidth="1"/>
    <col min="3083" max="3083" width="32.109375" style="2" bestFit="1" customWidth="1"/>
    <col min="3084" max="3084" width="27.6640625" style="2" bestFit="1" customWidth="1"/>
    <col min="3085" max="3328" width="9" style="2"/>
    <col min="3329" max="3329" width="11.21875" style="2" bestFit="1" customWidth="1"/>
    <col min="3330" max="3331" width="11.33203125" style="2" bestFit="1" customWidth="1"/>
    <col min="3332" max="3332" width="23.109375" style="2" bestFit="1" customWidth="1"/>
    <col min="3333" max="3333" width="25.109375" style="2" bestFit="1" customWidth="1"/>
    <col min="3334" max="3334" width="22" style="2" bestFit="1" customWidth="1"/>
    <col min="3335" max="3335" width="19.33203125" style="2" bestFit="1" customWidth="1"/>
    <col min="3336" max="3336" width="13.109375" style="2" bestFit="1" customWidth="1"/>
    <col min="3337" max="3337" width="14.77734375" style="2" bestFit="1" customWidth="1"/>
    <col min="3338" max="3338" width="29.109375" style="2" bestFit="1" customWidth="1"/>
    <col min="3339" max="3339" width="32.109375" style="2" bestFit="1" customWidth="1"/>
    <col min="3340" max="3340" width="27.6640625" style="2" bestFit="1" customWidth="1"/>
    <col min="3341" max="3584" width="9" style="2"/>
    <col min="3585" max="3585" width="11.21875" style="2" bestFit="1" customWidth="1"/>
    <col min="3586" max="3587" width="11.33203125" style="2" bestFit="1" customWidth="1"/>
    <col min="3588" max="3588" width="23.109375" style="2" bestFit="1" customWidth="1"/>
    <col min="3589" max="3589" width="25.109375" style="2" bestFit="1" customWidth="1"/>
    <col min="3590" max="3590" width="22" style="2" bestFit="1" customWidth="1"/>
    <col min="3591" max="3591" width="19.33203125" style="2" bestFit="1" customWidth="1"/>
    <col min="3592" max="3592" width="13.109375" style="2" bestFit="1" customWidth="1"/>
    <col min="3593" max="3593" width="14.77734375" style="2" bestFit="1" customWidth="1"/>
    <col min="3594" max="3594" width="29.109375" style="2" bestFit="1" customWidth="1"/>
    <col min="3595" max="3595" width="32.109375" style="2" bestFit="1" customWidth="1"/>
    <col min="3596" max="3596" width="27.6640625" style="2" bestFit="1" customWidth="1"/>
    <col min="3597" max="3840" width="9" style="2"/>
    <col min="3841" max="3841" width="11.21875" style="2" bestFit="1" customWidth="1"/>
    <col min="3842" max="3843" width="11.33203125" style="2" bestFit="1" customWidth="1"/>
    <col min="3844" max="3844" width="23.109375" style="2" bestFit="1" customWidth="1"/>
    <col min="3845" max="3845" width="25.109375" style="2" bestFit="1" customWidth="1"/>
    <col min="3846" max="3846" width="22" style="2" bestFit="1" customWidth="1"/>
    <col min="3847" max="3847" width="19.33203125" style="2" bestFit="1" customWidth="1"/>
    <col min="3848" max="3848" width="13.109375" style="2" bestFit="1" customWidth="1"/>
    <col min="3849" max="3849" width="14.77734375" style="2" bestFit="1" customWidth="1"/>
    <col min="3850" max="3850" width="29.109375" style="2" bestFit="1" customWidth="1"/>
    <col min="3851" max="3851" width="32.109375" style="2" bestFit="1" customWidth="1"/>
    <col min="3852" max="3852" width="27.6640625" style="2" bestFit="1" customWidth="1"/>
    <col min="3853" max="4096" width="9" style="2"/>
    <col min="4097" max="4097" width="11.21875" style="2" bestFit="1" customWidth="1"/>
    <col min="4098" max="4099" width="11.33203125" style="2" bestFit="1" customWidth="1"/>
    <col min="4100" max="4100" width="23.109375" style="2" bestFit="1" customWidth="1"/>
    <col min="4101" max="4101" width="25.109375" style="2" bestFit="1" customWidth="1"/>
    <col min="4102" max="4102" width="22" style="2" bestFit="1" customWidth="1"/>
    <col min="4103" max="4103" width="19.33203125" style="2" bestFit="1" customWidth="1"/>
    <col min="4104" max="4104" width="13.109375" style="2" bestFit="1" customWidth="1"/>
    <col min="4105" max="4105" width="14.77734375" style="2" bestFit="1" customWidth="1"/>
    <col min="4106" max="4106" width="29.109375" style="2" bestFit="1" customWidth="1"/>
    <col min="4107" max="4107" width="32.109375" style="2" bestFit="1" customWidth="1"/>
    <col min="4108" max="4108" width="27.6640625" style="2" bestFit="1" customWidth="1"/>
    <col min="4109" max="4352" width="9" style="2"/>
    <col min="4353" max="4353" width="11.21875" style="2" bestFit="1" customWidth="1"/>
    <col min="4354" max="4355" width="11.33203125" style="2" bestFit="1" customWidth="1"/>
    <col min="4356" max="4356" width="23.109375" style="2" bestFit="1" customWidth="1"/>
    <col min="4357" max="4357" width="25.109375" style="2" bestFit="1" customWidth="1"/>
    <col min="4358" max="4358" width="22" style="2" bestFit="1" customWidth="1"/>
    <col min="4359" max="4359" width="19.33203125" style="2" bestFit="1" customWidth="1"/>
    <col min="4360" max="4360" width="13.109375" style="2" bestFit="1" customWidth="1"/>
    <col min="4361" max="4361" width="14.77734375" style="2" bestFit="1" customWidth="1"/>
    <col min="4362" max="4362" width="29.109375" style="2" bestFit="1" customWidth="1"/>
    <col min="4363" max="4363" width="32.109375" style="2" bestFit="1" customWidth="1"/>
    <col min="4364" max="4364" width="27.6640625" style="2" bestFit="1" customWidth="1"/>
    <col min="4365" max="4608" width="9" style="2"/>
    <col min="4609" max="4609" width="11.21875" style="2" bestFit="1" customWidth="1"/>
    <col min="4610" max="4611" width="11.33203125" style="2" bestFit="1" customWidth="1"/>
    <col min="4612" max="4612" width="23.109375" style="2" bestFit="1" customWidth="1"/>
    <col min="4613" max="4613" width="25.109375" style="2" bestFit="1" customWidth="1"/>
    <col min="4614" max="4614" width="22" style="2" bestFit="1" customWidth="1"/>
    <col min="4615" max="4615" width="19.33203125" style="2" bestFit="1" customWidth="1"/>
    <col min="4616" max="4616" width="13.109375" style="2" bestFit="1" customWidth="1"/>
    <col min="4617" max="4617" width="14.77734375" style="2" bestFit="1" customWidth="1"/>
    <col min="4618" max="4618" width="29.109375" style="2" bestFit="1" customWidth="1"/>
    <col min="4619" max="4619" width="32.109375" style="2" bestFit="1" customWidth="1"/>
    <col min="4620" max="4620" width="27.6640625" style="2" bestFit="1" customWidth="1"/>
    <col min="4621" max="4864" width="9" style="2"/>
    <col min="4865" max="4865" width="11.21875" style="2" bestFit="1" customWidth="1"/>
    <col min="4866" max="4867" width="11.33203125" style="2" bestFit="1" customWidth="1"/>
    <col min="4868" max="4868" width="23.109375" style="2" bestFit="1" customWidth="1"/>
    <col min="4869" max="4869" width="25.109375" style="2" bestFit="1" customWidth="1"/>
    <col min="4870" max="4870" width="22" style="2" bestFit="1" customWidth="1"/>
    <col min="4871" max="4871" width="19.33203125" style="2" bestFit="1" customWidth="1"/>
    <col min="4872" max="4872" width="13.109375" style="2" bestFit="1" customWidth="1"/>
    <col min="4873" max="4873" width="14.77734375" style="2" bestFit="1" customWidth="1"/>
    <col min="4874" max="4874" width="29.109375" style="2" bestFit="1" customWidth="1"/>
    <col min="4875" max="4875" width="32.109375" style="2" bestFit="1" customWidth="1"/>
    <col min="4876" max="4876" width="27.6640625" style="2" bestFit="1" customWidth="1"/>
    <col min="4877" max="5120" width="9" style="2"/>
    <col min="5121" max="5121" width="11.21875" style="2" bestFit="1" customWidth="1"/>
    <col min="5122" max="5123" width="11.33203125" style="2" bestFit="1" customWidth="1"/>
    <col min="5124" max="5124" width="23.109375" style="2" bestFit="1" customWidth="1"/>
    <col min="5125" max="5125" width="25.109375" style="2" bestFit="1" customWidth="1"/>
    <col min="5126" max="5126" width="22" style="2" bestFit="1" customWidth="1"/>
    <col min="5127" max="5127" width="19.33203125" style="2" bestFit="1" customWidth="1"/>
    <col min="5128" max="5128" width="13.109375" style="2" bestFit="1" customWidth="1"/>
    <col min="5129" max="5129" width="14.77734375" style="2" bestFit="1" customWidth="1"/>
    <col min="5130" max="5130" width="29.109375" style="2" bestFit="1" customWidth="1"/>
    <col min="5131" max="5131" width="32.109375" style="2" bestFit="1" customWidth="1"/>
    <col min="5132" max="5132" width="27.6640625" style="2" bestFit="1" customWidth="1"/>
    <col min="5133" max="5376" width="9" style="2"/>
    <col min="5377" max="5377" width="11.21875" style="2" bestFit="1" customWidth="1"/>
    <col min="5378" max="5379" width="11.33203125" style="2" bestFit="1" customWidth="1"/>
    <col min="5380" max="5380" width="23.109375" style="2" bestFit="1" customWidth="1"/>
    <col min="5381" max="5381" width="25.109375" style="2" bestFit="1" customWidth="1"/>
    <col min="5382" max="5382" width="22" style="2" bestFit="1" customWidth="1"/>
    <col min="5383" max="5383" width="19.33203125" style="2" bestFit="1" customWidth="1"/>
    <col min="5384" max="5384" width="13.109375" style="2" bestFit="1" customWidth="1"/>
    <col min="5385" max="5385" width="14.77734375" style="2" bestFit="1" customWidth="1"/>
    <col min="5386" max="5386" width="29.109375" style="2" bestFit="1" customWidth="1"/>
    <col min="5387" max="5387" width="32.109375" style="2" bestFit="1" customWidth="1"/>
    <col min="5388" max="5388" width="27.6640625" style="2" bestFit="1" customWidth="1"/>
    <col min="5389" max="5632" width="9" style="2"/>
    <col min="5633" max="5633" width="11.21875" style="2" bestFit="1" customWidth="1"/>
    <col min="5634" max="5635" width="11.33203125" style="2" bestFit="1" customWidth="1"/>
    <col min="5636" max="5636" width="23.109375" style="2" bestFit="1" customWidth="1"/>
    <col min="5637" max="5637" width="25.109375" style="2" bestFit="1" customWidth="1"/>
    <col min="5638" max="5638" width="22" style="2" bestFit="1" customWidth="1"/>
    <col min="5639" max="5639" width="19.33203125" style="2" bestFit="1" customWidth="1"/>
    <col min="5640" max="5640" width="13.109375" style="2" bestFit="1" customWidth="1"/>
    <col min="5641" max="5641" width="14.77734375" style="2" bestFit="1" customWidth="1"/>
    <col min="5642" max="5642" width="29.109375" style="2" bestFit="1" customWidth="1"/>
    <col min="5643" max="5643" width="32.109375" style="2" bestFit="1" customWidth="1"/>
    <col min="5644" max="5644" width="27.6640625" style="2" bestFit="1" customWidth="1"/>
    <col min="5645" max="5888" width="9" style="2"/>
    <col min="5889" max="5889" width="11.21875" style="2" bestFit="1" customWidth="1"/>
    <col min="5890" max="5891" width="11.33203125" style="2" bestFit="1" customWidth="1"/>
    <col min="5892" max="5892" width="23.109375" style="2" bestFit="1" customWidth="1"/>
    <col min="5893" max="5893" width="25.109375" style="2" bestFit="1" customWidth="1"/>
    <col min="5894" max="5894" width="22" style="2" bestFit="1" customWidth="1"/>
    <col min="5895" max="5895" width="19.33203125" style="2" bestFit="1" customWidth="1"/>
    <col min="5896" max="5896" width="13.109375" style="2" bestFit="1" customWidth="1"/>
    <col min="5897" max="5897" width="14.77734375" style="2" bestFit="1" customWidth="1"/>
    <col min="5898" max="5898" width="29.109375" style="2" bestFit="1" customWidth="1"/>
    <col min="5899" max="5899" width="32.109375" style="2" bestFit="1" customWidth="1"/>
    <col min="5900" max="5900" width="27.6640625" style="2" bestFit="1" customWidth="1"/>
    <col min="5901" max="6144" width="9" style="2"/>
    <col min="6145" max="6145" width="11.21875" style="2" bestFit="1" customWidth="1"/>
    <col min="6146" max="6147" width="11.33203125" style="2" bestFit="1" customWidth="1"/>
    <col min="6148" max="6148" width="23.109375" style="2" bestFit="1" customWidth="1"/>
    <col min="6149" max="6149" width="25.109375" style="2" bestFit="1" customWidth="1"/>
    <col min="6150" max="6150" width="22" style="2" bestFit="1" customWidth="1"/>
    <col min="6151" max="6151" width="19.33203125" style="2" bestFit="1" customWidth="1"/>
    <col min="6152" max="6152" width="13.109375" style="2" bestFit="1" customWidth="1"/>
    <col min="6153" max="6153" width="14.77734375" style="2" bestFit="1" customWidth="1"/>
    <col min="6154" max="6154" width="29.109375" style="2" bestFit="1" customWidth="1"/>
    <col min="6155" max="6155" width="32.109375" style="2" bestFit="1" customWidth="1"/>
    <col min="6156" max="6156" width="27.6640625" style="2" bestFit="1" customWidth="1"/>
    <col min="6157" max="6400" width="9" style="2"/>
    <col min="6401" max="6401" width="11.21875" style="2" bestFit="1" customWidth="1"/>
    <col min="6402" max="6403" width="11.33203125" style="2" bestFit="1" customWidth="1"/>
    <col min="6404" max="6404" width="23.109375" style="2" bestFit="1" customWidth="1"/>
    <col min="6405" max="6405" width="25.109375" style="2" bestFit="1" customWidth="1"/>
    <col min="6406" max="6406" width="22" style="2" bestFit="1" customWidth="1"/>
    <col min="6407" max="6407" width="19.33203125" style="2" bestFit="1" customWidth="1"/>
    <col min="6408" max="6408" width="13.109375" style="2" bestFit="1" customWidth="1"/>
    <col min="6409" max="6409" width="14.77734375" style="2" bestFit="1" customWidth="1"/>
    <col min="6410" max="6410" width="29.109375" style="2" bestFit="1" customWidth="1"/>
    <col min="6411" max="6411" width="32.109375" style="2" bestFit="1" customWidth="1"/>
    <col min="6412" max="6412" width="27.6640625" style="2" bestFit="1" customWidth="1"/>
    <col min="6413" max="6656" width="9" style="2"/>
    <col min="6657" max="6657" width="11.21875" style="2" bestFit="1" customWidth="1"/>
    <col min="6658" max="6659" width="11.33203125" style="2" bestFit="1" customWidth="1"/>
    <col min="6660" max="6660" width="23.109375" style="2" bestFit="1" customWidth="1"/>
    <col min="6661" max="6661" width="25.109375" style="2" bestFit="1" customWidth="1"/>
    <col min="6662" max="6662" width="22" style="2" bestFit="1" customWidth="1"/>
    <col min="6663" max="6663" width="19.33203125" style="2" bestFit="1" customWidth="1"/>
    <col min="6664" max="6664" width="13.109375" style="2" bestFit="1" customWidth="1"/>
    <col min="6665" max="6665" width="14.77734375" style="2" bestFit="1" customWidth="1"/>
    <col min="6666" max="6666" width="29.109375" style="2" bestFit="1" customWidth="1"/>
    <col min="6667" max="6667" width="32.109375" style="2" bestFit="1" customWidth="1"/>
    <col min="6668" max="6668" width="27.6640625" style="2" bestFit="1" customWidth="1"/>
    <col min="6669" max="6912" width="9" style="2"/>
    <col min="6913" max="6913" width="11.21875" style="2" bestFit="1" customWidth="1"/>
    <col min="6914" max="6915" width="11.33203125" style="2" bestFit="1" customWidth="1"/>
    <col min="6916" max="6916" width="23.109375" style="2" bestFit="1" customWidth="1"/>
    <col min="6917" max="6917" width="25.109375" style="2" bestFit="1" customWidth="1"/>
    <col min="6918" max="6918" width="22" style="2" bestFit="1" customWidth="1"/>
    <col min="6919" max="6919" width="19.33203125" style="2" bestFit="1" customWidth="1"/>
    <col min="6920" max="6920" width="13.109375" style="2" bestFit="1" customWidth="1"/>
    <col min="6921" max="6921" width="14.77734375" style="2" bestFit="1" customWidth="1"/>
    <col min="6922" max="6922" width="29.109375" style="2" bestFit="1" customWidth="1"/>
    <col min="6923" max="6923" width="32.109375" style="2" bestFit="1" customWidth="1"/>
    <col min="6924" max="6924" width="27.6640625" style="2" bestFit="1" customWidth="1"/>
    <col min="6925" max="7168" width="9" style="2"/>
    <col min="7169" max="7169" width="11.21875" style="2" bestFit="1" customWidth="1"/>
    <col min="7170" max="7171" width="11.33203125" style="2" bestFit="1" customWidth="1"/>
    <col min="7172" max="7172" width="23.109375" style="2" bestFit="1" customWidth="1"/>
    <col min="7173" max="7173" width="25.109375" style="2" bestFit="1" customWidth="1"/>
    <col min="7174" max="7174" width="22" style="2" bestFit="1" customWidth="1"/>
    <col min="7175" max="7175" width="19.33203125" style="2" bestFit="1" customWidth="1"/>
    <col min="7176" max="7176" width="13.109375" style="2" bestFit="1" customWidth="1"/>
    <col min="7177" max="7177" width="14.77734375" style="2" bestFit="1" customWidth="1"/>
    <col min="7178" max="7178" width="29.109375" style="2" bestFit="1" customWidth="1"/>
    <col min="7179" max="7179" width="32.109375" style="2" bestFit="1" customWidth="1"/>
    <col min="7180" max="7180" width="27.6640625" style="2" bestFit="1" customWidth="1"/>
    <col min="7181" max="7424" width="9" style="2"/>
    <col min="7425" max="7425" width="11.21875" style="2" bestFit="1" customWidth="1"/>
    <col min="7426" max="7427" width="11.33203125" style="2" bestFit="1" customWidth="1"/>
    <col min="7428" max="7428" width="23.109375" style="2" bestFit="1" customWidth="1"/>
    <col min="7429" max="7429" width="25.109375" style="2" bestFit="1" customWidth="1"/>
    <col min="7430" max="7430" width="22" style="2" bestFit="1" customWidth="1"/>
    <col min="7431" max="7431" width="19.33203125" style="2" bestFit="1" customWidth="1"/>
    <col min="7432" max="7432" width="13.109375" style="2" bestFit="1" customWidth="1"/>
    <col min="7433" max="7433" width="14.77734375" style="2" bestFit="1" customWidth="1"/>
    <col min="7434" max="7434" width="29.109375" style="2" bestFit="1" customWidth="1"/>
    <col min="7435" max="7435" width="32.109375" style="2" bestFit="1" customWidth="1"/>
    <col min="7436" max="7436" width="27.6640625" style="2" bestFit="1" customWidth="1"/>
    <col min="7437" max="7680" width="9" style="2"/>
    <col min="7681" max="7681" width="11.21875" style="2" bestFit="1" customWidth="1"/>
    <col min="7682" max="7683" width="11.33203125" style="2" bestFit="1" customWidth="1"/>
    <col min="7684" max="7684" width="23.109375" style="2" bestFit="1" customWidth="1"/>
    <col min="7685" max="7685" width="25.109375" style="2" bestFit="1" customWidth="1"/>
    <col min="7686" max="7686" width="22" style="2" bestFit="1" customWidth="1"/>
    <col min="7687" max="7687" width="19.33203125" style="2" bestFit="1" customWidth="1"/>
    <col min="7688" max="7688" width="13.109375" style="2" bestFit="1" customWidth="1"/>
    <col min="7689" max="7689" width="14.77734375" style="2" bestFit="1" customWidth="1"/>
    <col min="7690" max="7690" width="29.109375" style="2" bestFit="1" customWidth="1"/>
    <col min="7691" max="7691" width="32.109375" style="2" bestFit="1" customWidth="1"/>
    <col min="7692" max="7692" width="27.6640625" style="2" bestFit="1" customWidth="1"/>
    <col min="7693" max="7936" width="9" style="2"/>
    <col min="7937" max="7937" width="11.21875" style="2" bestFit="1" customWidth="1"/>
    <col min="7938" max="7939" width="11.33203125" style="2" bestFit="1" customWidth="1"/>
    <col min="7940" max="7940" width="23.109375" style="2" bestFit="1" customWidth="1"/>
    <col min="7941" max="7941" width="25.109375" style="2" bestFit="1" customWidth="1"/>
    <col min="7942" max="7942" width="22" style="2" bestFit="1" customWidth="1"/>
    <col min="7943" max="7943" width="19.33203125" style="2" bestFit="1" customWidth="1"/>
    <col min="7944" max="7944" width="13.109375" style="2" bestFit="1" customWidth="1"/>
    <col min="7945" max="7945" width="14.77734375" style="2" bestFit="1" customWidth="1"/>
    <col min="7946" max="7946" width="29.109375" style="2" bestFit="1" customWidth="1"/>
    <col min="7947" max="7947" width="32.109375" style="2" bestFit="1" customWidth="1"/>
    <col min="7948" max="7948" width="27.6640625" style="2" bestFit="1" customWidth="1"/>
    <col min="7949" max="8192" width="9" style="2"/>
    <col min="8193" max="8193" width="11.21875" style="2" bestFit="1" customWidth="1"/>
    <col min="8194" max="8195" width="11.33203125" style="2" bestFit="1" customWidth="1"/>
    <col min="8196" max="8196" width="23.109375" style="2" bestFit="1" customWidth="1"/>
    <col min="8197" max="8197" width="25.109375" style="2" bestFit="1" customWidth="1"/>
    <col min="8198" max="8198" width="22" style="2" bestFit="1" customWidth="1"/>
    <col min="8199" max="8199" width="19.33203125" style="2" bestFit="1" customWidth="1"/>
    <col min="8200" max="8200" width="13.109375" style="2" bestFit="1" customWidth="1"/>
    <col min="8201" max="8201" width="14.77734375" style="2" bestFit="1" customWidth="1"/>
    <col min="8202" max="8202" width="29.109375" style="2" bestFit="1" customWidth="1"/>
    <col min="8203" max="8203" width="32.109375" style="2" bestFit="1" customWidth="1"/>
    <col min="8204" max="8204" width="27.6640625" style="2" bestFit="1" customWidth="1"/>
    <col min="8205" max="8448" width="9" style="2"/>
    <col min="8449" max="8449" width="11.21875" style="2" bestFit="1" customWidth="1"/>
    <col min="8450" max="8451" width="11.33203125" style="2" bestFit="1" customWidth="1"/>
    <col min="8452" max="8452" width="23.109375" style="2" bestFit="1" customWidth="1"/>
    <col min="8453" max="8453" width="25.109375" style="2" bestFit="1" customWidth="1"/>
    <col min="8454" max="8454" width="22" style="2" bestFit="1" customWidth="1"/>
    <col min="8455" max="8455" width="19.33203125" style="2" bestFit="1" customWidth="1"/>
    <col min="8456" max="8456" width="13.109375" style="2" bestFit="1" customWidth="1"/>
    <col min="8457" max="8457" width="14.77734375" style="2" bestFit="1" customWidth="1"/>
    <col min="8458" max="8458" width="29.109375" style="2" bestFit="1" customWidth="1"/>
    <col min="8459" max="8459" width="32.109375" style="2" bestFit="1" customWidth="1"/>
    <col min="8460" max="8460" width="27.6640625" style="2" bestFit="1" customWidth="1"/>
    <col min="8461" max="8704" width="9" style="2"/>
    <col min="8705" max="8705" width="11.21875" style="2" bestFit="1" customWidth="1"/>
    <col min="8706" max="8707" width="11.33203125" style="2" bestFit="1" customWidth="1"/>
    <col min="8708" max="8708" width="23.109375" style="2" bestFit="1" customWidth="1"/>
    <col min="8709" max="8709" width="25.109375" style="2" bestFit="1" customWidth="1"/>
    <col min="8710" max="8710" width="22" style="2" bestFit="1" customWidth="1"/>
    <col min="8711" max="8711" width="19.33203125" style="2" bestFit="1" customWidth="1"/>
    <col min="8712" max="8712" width="13.109375" style="2" bestFit="1" customWidth="1"/>
    <col min="8713" max="8713" width="14.77734375" style="2" bestFit="1" customWidth="1"/>
    <col min="8714" max="8714" width="29.109375" style="2" bestFit="1" customWidth="1"/>
    <col min="8715" max="8715" width="32.109375" style="2" bestFit="1" customWidth="1"/>
    <col min="8716" max="8716" width="27.6640625" style="2" bestFit="1" customWidth="1"/>
    <col min="8717" max="8960" width="9" style="2"/>
    <col min="8961" max="8961" width="11.21875" style="2" bestFit="1" customWidth="1"/>
    <col min="8962" max="8963" width="11.33203125" style="2" bestFit="1" customWidth="1"/>
    <col min="8964" max="8964" width="23.109375" style="2" bestFit="1" customWidth="1"/>
    <col min="8965" max="8965" width="25.109375" style="2" bestFit="1" customWidth="1"/>
    <col min="8966" max="8966" width="22" style="2" bestFit="1" customWidth="1"/>
    <col min="8967" max="8967" width="19.33203125" style="2" bestFit="1" customWidth="1"/>
    <col min="8968" max="8968" width="13.109375" style="2" bestFit="1" customWidth="1"/>
    <col min="8969" max="8969" width="14.77734375" style="2" bestFit="1" customWidth="1"/>
    <col min="8970" max="8970" width="29.109375" style="2" bestFit="1" customWidth="1"/>
    <col min="8971" max="8971" width="32.109375" style="2" bestFit="1" customWidth="1"/>
    <col min="8972" max="8972" width="27.6640625" style="2" bestFit="1" customWidth="1"/>
    <col min="8973" max="9216" width="9" style="2"/>
    <col min="9217" max="9217" width="11.21875" style="2" bestFit="1" customWidth="1"/>
    <col min="9218" max="9219" width="11.33203125" style="2" bestFit="1" customWidth="1"/>
    <col min="9220" max="9220" width="23.109375" style="2" bestFit="1" customWidth="1"/>
    <col min="9221" max="9221" width="25.109375" style="2" bestFit="1" customWidth="1"/>
    <col min="9222" max="9222" width="22" style="2" bestFit="1" customWidth="1"/>
    <col min="9223" max="9223" width="19.33203125" style="2" bestFit="1" customWidth="1"/>
    <col min="9224" max="9224" width="13.109375" style="2" bestFit="1" customWidth="1"/>
    <col min="9225" max="9225" width="14.77734375" style="2" bestFit="1" customWidth="1"/>
    <col min="9226" max="9226" width="29.109375" style="2" bestFit="1" customWidth="1"/>
    <col min="9227" max="9227" width="32.109375" style="2" bestFit="1" customWidth="1"/>
    <col min="9228" max="9228" width="27.6640625" style="2" bestFit="1" customWidth="1"/>
    <col min="9229" max="9472" width="9" style="2"/>
    <col min="9473" max="9473" width="11.21875" style="2" bestFit="1" customWidth="1"/>
    <col min="9474" max="9475" width="11.33203125" style="2" bestFit="1" customWidth="1"/>
    <col min="9476" max="9476" width="23.109375" style="2" bestFit="1" customWidth="1"/>
    <col min="9477" max="9477" width="25.109375" style="2" bestFit="1" customWidth="1"/>
    <col min="9478" max="9478" width="22" style="2" bestFit="1" customWidth="1"/>
    <col min="9479" max="9479" width="19.33203125" style="2" bestFit="1" customWidth="1"/>
    <col min="9480" max="9480" width="13.109375" style="2" bestFit="1" customWidth="1"/>
    <col min="9481" max="9481" width="14.77734375" style="2" bestFit="1" customWidth="1"/>
    <col min="9482" max="9482" width="29.109375" style="2" bestFit="1" customWidth="1"/>
    <col min="9483" max="9483" width="32.109375" style="2" bestFit="1" customWidth="1"/>
    <col min="9484" max="9484" width="27.6640625" style="2" bestFit="1" customWidth="1"/>
    <col min="9485" max="9728" width="9" style="2"/>
    <col min="9729" max="9729" width="11.21875" style="2" bestFit="1" customWidth="1"/>
    <col min="9730" max="9731" width="11.33203125" style="2" bestFit="1" customWidth="1"/>
    <col min="9732" max="9732" width="23.109375" style="2" bestFit="1" customWidth="1"/>
    <col min="9733" max="9733" width="25.109375" style="2" bestFit="1" customWidth="1"/>
    <col min="9734" max="9734" width="22" style="2" bestFit="1" customWidth="1"/>
    <col min="9735" max="9735" width="19.33203125" style="2" bestFit="1" customWidth="1"/>
    <col min="9736" max="9736" width="13.109375" style="2" bestFit="1" customWidth="1"/>
    <col min="9737" max="9737" width="14.77734375" style="2" bestFit="1" customWidth="1"/>
    <col min="9738" max="9738" width="29.109375" style="2" bestFit="1" customWidth="1"/>
    <col min="9739" max="9739" width="32.109375" style="2" bestFit="1" customWidth="1"/>
    <col min="9740" max="9740" width="27.6640625" style="2" bestFit="1" customWidth="1"/>
    <col min="9741" max="9984" width="9" style="2"/>
    <col min="9985" max="9985" width="11.21875" style="2" bestFit="1" customWidth="1"/>
    <col min="9986" max="9987" width="11.33203125" style="2" bestFit="1" customWidth="1"/>
    <col min="9988" max="9988" width="23.109375" style="2" bestFit="1" customWidth="1"/>
    <col min="9989" max="9989" width="25.109375" style="2" bestFit="1" customWidth="1"/>
    <col min="9990" max="9990" width="22" style="2" bestFit="1" customWidth="1"/>
    <col min="9991" max="9991" width="19.33203125" style="2" bestFit="1" customWidth="1"/>
    <col min="9992" max="9992" width="13.109375" style="2" bestFit="1" customWidth="1"/>
    <col min="9993" max="9993" width="14.77734375" style="2" bestFit="1" customWidth="1"/>
    <col min="9994" max="9994" width="29.109375" style="2" bestFit="1" customWidth="1"/>
    <col min="9995" max="9995" width="32.109375" style="2" bestFit="1" customWidth="1"/>
    <col min="9996" max="9996" width="27.6640625" style="2" bestFit="1" customWidth="1"/>
    <col min="9997" max="10240" width="9" style="2"/>
    <col min="10241" max="10241" width="11.21875" style="2" bestFit="1" customWidth="1"/>
    <col min="10242" max="10243" width="11.33203125" style="2" bestFit="1" customWidth="1"/>
    <col min="10244" max="10244" width="23.109375" style="2" bestFit="1" customWidth="1"/>
    <col min="10245" max="10245" width="25.109375" style="2" bestFit="1" customWidth="1"/>
    <col min="10246" max="10246" width="22" style="2" bestFit="1" customWidth="1"/>
    <col min="10247" max="10247" width="19.33203125" style="2" bestFit="1" customWidth="1"/>
    <col min="10248" max="10248" width="13.109375" style="2" bestFit="1" customWidth="1"/>
    <col min="10249" max="10249" width="14.77734375" style="2" bestFit="1" customWidth="1"/>
    <col min="10250" max="10250" width="29.109375" style="2" bestFit="1" customWidth="1"/>
    <col min="10251" max="10251" width="32.109375" style="2" bestFit="1" customWidth="1"/>
    <col min="10252" max="10252" width="27.6640625" style="2" bestFit="1" customWidth="1"/>
    <col min="10253" max="10496" width="9" style="2"/>
    <col min="10497" max="10497" width="11.21875" style="2" bestFit="1" customWidth="1"/>
    <col min="10498" max="10499" width="11.33203125" style="2" bestFit="1" customWidth="1"/>
    <col min="10500" max="10500" width="23.109375" style="2" bestFit="1" customWidth="1"/>
    <col min="10501" max="10501" width="25.109375" style="2" bestFit="1" customWidth="1"/>
    <col min="10502" max="10502" width="22" style="2" bestFit="1" customWidth="1"/>
    <col min="10503" max="10503" width="19.33203125" style="2" bestFit="1" customWidth="1"/>
    <col min="10504" max="10504" width="13.109375" style="2" bestFit="1" customWidth="1"/>
    <col min="10505" max="10505" width="14.77734375" style="2" bestFit="1" customWidth="1"/>
    <col min="10506" max="10506" width="29.109375" style="2" bestFit="1" customWidth="1"/>
    <col min="10507" max="10507" width="32.109375" style="2" bestFit="1" customWidth="1"/>
    <col min="10508" max="10508" width="27.6640625" style="2" bestFit="1" customWidth="1"/>
    <col min="10509" max="10752" width="9" style="2"/>
    <col min="10753" max="10753" width="11.21875" style="2" bestFit="1" customWidth="1"/>
    <col min="10754" max="10755" width="11.33203125" style="2" bestFit="1" customWidth="1"/>
    <col min="10756" max="10756" width="23.109375" style="2" bestFit="1" customWidth="1"/>
    <col min="10757" max="10757" width="25.109375" style="2" bestFit="1" customWidth="1"/>
    <col min="10758" max="10758" width="22" style="2" bestFit="1" customWidth="1"/>
    <col min="10759" max="10759" width="19.33203125" style="2" bestFit="1" customWidth="1"/>
    <col min="10760" max="10760" width="13.109375" style="2" bestFit="1" customWidth="1"/>
    <col min="10761" max="10761" width="14.77734375" style="2" bestFit="1" customWidth="1"/>
    <col min="10762" max="10762" width="29.109375" style="2" bestFit="1" customWidth="1"/>
    <col min="10763" max="10763" width="32.109375" style="2" bestFit="1" customWidth="1"/>
    <col min="10764" max="10764" width="27.6640625" style="2" bestFit="1" customWidth="1"/>
    <col min="10765" max="11008" width="9" style="2"/>
    <col min="11009" max="11009" width="11.21875" style="2" bestFit="1" customWidth="1"/>
    <col min="11010" max="11011" width="11.33203125" style="2" bestFit="1" customWidth="1"/>
    <col min="11012" max="11012" width="23.109375" style="2" bestFit="1" customWidth="1"/>
    <col min="11013" max="11013" width="25.109375" style="2" bestFit="1" customWidth="1"/>
    <col min="11014" max="11014" width="22" style="2" bestFit="1" customWidth="1"/>
    <col min="11015" max="11015" width="19.33203125" style="2" bestFit="1" customWidth="1"/>
    <col min="11016" max="11016" width="13.109375" style="2" bestFit="1" customWidth="1"/>
    <col min="11017" max="11017" width="14.77734375" style="2" bestFit="1" customWidth="1"/>
    <col min="11018" max="11018" width="29.109375" style="2" bestFit="1" customWidth="1"/>
    <col min="11019" max="11019" width="32.109375" style="2" bestFit="1" customWidth="1"/>
    <col min="11020" max="11020" width="27.6640625" style="2" bestFit="1" customWidth="1"/>
    <col min="11021" max="11264" width="9" style="2"/>
    <col min="11265" max="11265" width="11.21875" style="2" bestFit="1" customWidth="1"/>
    <col min="11266" max="11267" width="11.33203125" style="2" bestFit="1" customWidth="1"/>
    <col min="11268" max="11268" width="23.109375" style="2" bestFit="1" customWidth="1"/>
    <col min="11269" max="11269" width="25.109375" style="2" bestFit="1" customWidth="1"/>
    <col min="11270" max="11270" width="22" style="2" bestFit="1" customWidth="1"/>
    <col min="11271" max="11271" width="19.33203125" style="2" bestFit="1" customWidth="1"/>
    <col min="11272" max="11272" width="13.109375" style="2" bestFit="1" customWidth="1"/>
    <col min="11273" max="11273" width="14.77734375" style="2" bestFit="1" customWidth="1"/>
    <col min="11274" max="11274" width="29.109375" style="2" bestFit="1" customWidth="1"/>
    <col min="11275" max="11275" width="32.109375" style="2" bestFit="1" customWidth="1"/>
    <col min="11276" max="11276" width="27.6640625" style="2" bestFit="1" customWidth="1"/>
    <col min="11277" max="11520" width="9" style="2"/>
    <col min="11521" max="11521" width="11.21875" style="2" bestFit="1" customWidth="1"/>
    <col min="11522" max="11523" width="11.33203125" style="2" bestFit="1" customWidth="1"/>
    <col min="11524" max="11524" width="23.109375" style="2" bestFit="1" customWidth="1"/>
    <col min="11525" max="11525" width="25.109375" style="2" bestFit="1" customWidth="1"/>
    <col min="11526" max="11526" width="22" style="2" bestFit="1" customWidth="1"/>
    <col min="11527" max="11527" width="19.33203125" style="2" bestFit="1" customWidth="1"/>
    <col min="11528" max="11528" width="13.109375" style="2" bestFit="1" customWidth="1"/>
    <col min="11529" max="11529" width="14.77734375" style="2" bestFit="1" customWidth="1"/>
    <col min="11530" max="11530" width="29.109375" style="2" bestFit="1" customWidth="1"/>
    <col min="11531" max="11531" width="32.109375" style="2" bestFit="1" customWidth="1"/>
    <col min="11532" max="11532" width="27.6640625" style="2" bestFit="1" customWidth="1"/>
    <col min="11533" max="11776" width="9" style="2"/>
    <col min="11777" max="11777" width="11.21875" style="2" bestFit="1" customWidth="1"/>
    <col min="11778" max="11779" width="11.33203125" style="2" bestFit="1" customWidth="1"/>
    <col min="11780" max="11780" width="23.109375" style="2" bestFit="1" customWidth="1"/>
    <col min="11781" max="11781" width="25.109375" style="2" bestFit="1" customWidth="1"/>
    <col min="11782" max="11782" width="22" style="2" bestFit="1" customWidth="1"/>
    <col min="11783" max="11783" width="19.33203125" style="2" bestFit="1" customWidth="1"/>
    <col min="11784" max="11784" width="13.109375" style="2" bestFit="1" customWidth="1"/>
    <col min="11785" max="11785" width="14.77734375" style="2" bestFit="1" customWidth="1"/>
    <col min="11786" max="11786" width="29.109375" style="2" bestFit="1" customWidth="1"/>
    <col min="11787" max="11787" width="32.109375" style="2" bestFit="1" customWidth="1"/>
    <col min="11788" max="11788" width="27.6640625" style="2" bestFit="1" customWidth="1"/>
    <col min="11789" max="12032" width="9" style="2"/>
    <col min="12033" max="12033" width="11.21875" style="2" bestFit="1" customWidth="1"/>
    <col min="12034" max="12035" width="11.33203125" style="2" bestFit="1" customWidth="1"/>
    <col min="12036" max="12036" width="23.109375" style="2" bestFit="1" customWidth="1"/>
    <col min="12037" max="12037" width="25.109375" style="2" bestFit="1" customWidth="1"/>
    <col min="12038" max="12038" width="22" style="2" bestFit="1" customWidth="1"/>
    <col min="12039" max="12039" width="19.33203125" style="2" bestFit="1" customWidth="1"/>
    <col min="12040" max="12040" width="13.109375" style="2" bestFit="1" customWidth="1"/>
    <col min="12041" max="12041" width="14.77734375" style="2" bestFit="1" customWidth="1"/>
    <col min="12042" max="12042" width="29.109375" style="2" bestFit="1" customWidth="1"/>
    <col min="12043" max="12043" width="32.109375" style="2" bestFit="1" customWidth="1"/>
    <col min="12044" max="12044" width="27.6640625" style="2" bestFit="1" customWidth="1"/>
    <col min="12045" max="12288" width="9" style="2"/>
    <col min="12289" max="12289" width="11.21875" style="2" bestFit="1" customWidth="1"/>
    <col min="12290" max="12291" width="11.33203125" style="2" bestFit="1" customWidth="1"/>
    <col min="12292" max="12292" width="23.109375" style="2" bestFit="1" customWidth="1"/>
    <col min="12293" max="12293" width="25.109375" style="2" bestFit="1" customWidth="1"/>
    <col min="12294" max="12294" width="22" style="2" bestFit="1" customWidth="1"/>
    <col min="12295" max="12295" width="19.33203125" style="2" bestFit="1" customWidth="1"/>
    <col min="12296" max="12296" width="13.109375" style="2" bestFit="1" customWidth="1"/>
    <col min="12297" max="12297" width="14.77734375" style="2" bestFit="1" customWidth="1"/>
    <col min="12298" max="12298" width="29.109375" style="2" bestFit="1" customWidth="1"/>
    <col min="12299" max="12299" width="32.109375" style="2" bestFit="1" customWidth="1"/>
    <col min="12300" max="12300" width="27.6640625" style="2" bestFit="1" customWidth="1"/>
    <col min="12301" max="12544" width="9" style="2"/>
    <col min="12545" max="12545" width="11.21875" style="2" bestFit="1" customWidth="1"/>
    <col min="12546" max="12547" width="11.33203125" style="2" bestFit="1" customWidth="1"/>
    <col min="12548" max="12548" width="23.109375" style="2" bestFit="1" customWidth="1"/>
    <col min="12549" max="12549" width="25.109375" style="2" bestFit="1" customWidth="1"/>
    <col min="12550" max="12550" width="22" style="2" bestFit="1" customWidth="1"/>
    <col min="12551" max="12551" width="19.33203125" style="2" bestFit="1" customWidth="1"/>
    <col min="12552" max="12552" width="13.109375" style="2" bestFit="1" customWidth="1"/>
    <col min="12553" max="12553" width="14.77734375" style="2" bestFit="1" customWidth="1"/>
    <col min="12554" max="12554" width="29.109375" style="2" bestFit="1" customWidth="1"/>
    <col min="12555" max="12555" width="32.109375" style="2" bestFit="1" customWidth="1"/>
    <col min="12556" max="12556" width="27.6640625" style="2" bestFit="1" customWidth="1"/>
    <col min="12557" max="12800" width="9" style="2"/>
    <col min="12801" max="12801" width="11.21875" style="2" bestFit="1" customWidth="1"/>
    <col min="12802" max="12803" width="11.33203125" style="2" bestFit="1" customWidth="1"/>
    <col min="12804" max="12804" width="23.109375" style="2" bestFit="1" customWidth="1"/>
    <col min="12805" max="12805" width="25.109375" style="2" bestFit="1" customWidth="1"/>
    <col min="12806" max="12806" width="22" style="2" bestFit="1" customWidth="1"/>
    <col min="12807" max="12807" width="19.33203125" style="2" bestFit="1" customWidth="1"/>
    <col min="12808" max="12808" width="13.109375" style="2" bestFit="1" customWidth="1"/>
    <col min="12809" max="12809" width="14.77734375" style="2" bestFit="1" customWidth="1"/>
    <col min="12810" max="12810" width="29.109375" style="2" bestFit="1" customWidth="1"/>
    <col min="12811" max="12811" width="32.109375" style="2" bestFit="1" customWidth="1"/>
    <col min="12812" max="12812" width="27.6640625" style="2" bestFit="1" customWidth="1"/>
    <col min="12813" max="13056" width="9" style="2"/>
    <col min="13057" max="13057" width="11.21875" style="2" bestFit="1" customWidth="1"/>
    <col min="13058" max="13059" width="11.33203125" style="2" bestFit="1" customWidth="1"/>
    <col min="13060" max="13060" width="23.109375" style="2" bestFit="1" customWidth="1"/>
    <col min="13061" max="13061" width="25.109375" style="2" bestFit="1" customWidth="1"/>
    <col min="13062" max="13062" width="22" style="2" bestFit="1" customWidth="1"/>
    <col min="13063" max="13063" width="19.33203125" style="2" bestFit="1" customWidth="1"/>
    <col min="13064" max="13064" width="13.109375" style="2" bestFit="1" customWidth="1"/>
    <col min="13065" max="13065" width="14.77734375" style="2" bestFit="1" customWidth="1"/>
    <col min="13066" max="13066" width="29.109375" style="2" bestFit="1" customWidth="1"/>
    <col min="13067" max="13067" width="32.109375" style="2" bestFit="1" customWidth="1"/>
    <col min="13068" max="13068" width="27.6640625" style="2" bestFit="1" customWidth="1"/>
    <col min="13069" max="13312" width="9" style="2"/>
    <col min="13313" max="13313" width="11.21875" style="2" bestFit="1" customWidth="1"/>
    <col min="13314" max="13315" width="11.33203125" style="2" bestFit="1" customWidth="1"/>
    <col min="13316" max="13316" width="23.109375" style="2" bestFit="1" customWidth="1"/>
    <col min="13317" max="13317" width="25.109375" style="2" bestFit="1" customWidth="1"/>
    <col min="13318" max="13318" width="22" style="2" bestFit="1" customWidth="1"/>
    <col min="13319" max="13319" width="19.33203125" style="2" bestFit="1" customWidth="1"/>
    <col min="13320" max="13320" width="13.109375" style="2" bestFit="1" customWidth="1"/>
    <col min="13321" max="13321" width="14.77734375" style="2" bestFit="1" customWidth="1"/>
    <col min="13322" max="13322" width="29.109375" style="2" bestFit="1" customWidth="1"/>
    <col min="13323" max="13323" width="32.109375" style="2" bestFit="1" customWidth="1"/>
    <col min="13324" max="13324" width="27.6640625" style="2" bestFit="1" customWidth="1"/>
    <col min="13325" max="13568" width="9" style="2"/>
    <col min="13569" max="13569" width="11.21875" style="2" bestFit="1" customWidth="1"/>
    <col min="13570" max="13571" width="11.33203125" style="2" bestFit="1" customWidth="1"/>
    <col min="13572" max="13572" width="23.109375" style="2" bestFit="1" customWidth="1"/>
    <col min="13573" max="13573" width="25.109375" style="2" bestFit="1" customWidth="1"/>
    <col min="13574" max="13574" width="22" style="2" bestFit="1" customWidth="1"/>
    <col min="13575" max="13575" width="19.33203125" style="2" bestFit="1" customWidth="1"/>
    <col min="13576" max="13576" width="13.109375" style="2" bestFit="1" customWidth="1"/>
    <col min="13577" max="13577" width="14.77734375" style="2" bestFit="1" customWidth="1"/>
    <col min="13578" max="13578" width="29.109375" style="2" bestFit="1" customWidth="1"/>
    <col min="13579" max="13579" width="32.109375" style="2" bestFit="1" customWidth="1"/>
    <col min="13580" max="13580" width="27.6640625" style="2" bestFit="1" customWidth="1"/>
    <col min="13581" max="13824" width="9" style="2"/>
    <col min="13825" max="13825" width="11.21875" style="2" bestFit="1" customWidth="1"/>
    <col min="13826" max="13827" width="11.33203125" style="2" bestFit="1" customWidth="1"/>
    <col min="13828" max="13828" width="23.109375" style="2" bestFit="1" customWidth="1"/>
    <col min="13829" max="13829" width="25.109375" style="2" bestFit="1" customWidth="1"/>
    <col min="13830" max="13830" width="22" style="2" bestFit="1" customWidth="1"/>
    <col min="13831" max="13831" width="19.33203125" style="2" bestFit="1" customWidth="1"/>
    <col min="13832" max="13832" width="13.109375" style="2" bestFit="1" customWidth="1"/>
    <col min="13833" max="13833" width="14.77734375" style="2" bestFit="1" customWidth="1"/>
    <col min="13834" max="13834" width="29.109375" style="2" bestFit="1" customWidth="1"/>
    <col min="13835" max="13835" width="32.109375" style="2" bestFit="1" customWidth="1"/>
    <col min="13836" max="13836" width="27.6640625" style="2" bestFit="1" customWidth="1"/>
    <col min="13837" max="14080" width="9" style="2"/>
    <col min="14081" max="14081" width="11.21875" style="2" bestFit="1" customWidth="1"/>
    <col min="14082" max="14083" width="11.33203125" style="2" bestFit="1" customWidth="1"/>
    <col min="14084" max="14084" width="23.109375" style="2" bestFit="1" customWidth="1"/>
    <col min="14085" max="14085" width="25.109375" style="2" bestFit="1" customWidth="1"/>
    <col min="14086" max="14086" width="22" style="2" bestFit="1" customWidth="1"/>
    <col min="14087" max="14087" width="19.33203125" style="2" bestFit="1" customWidth="1"/>
    <col min="14088" max="14088" width="13.109375" style="2" bestFit="1" customWidth="1"/>
    <col min="14089" max="14089" width="14.77734375" style="2" bestFit="1" customWidth="1"/>
    <col min="14090" max="14090" width="29.109375" style="2" bestFit="1" customWidth="1"/>
    <col min="14091" max="14091" width="32.109375" style="2" bestFit="1" customWidth="1"/>
    <col min="14092" max="14092" width="27.6640625" style="2" bestFit="1" customWidth="1"/>
    <col min="14093" max="14336" width="9" style="2"/>
    <col min="14337" max="14337" width="11.21875" style="2" bestFit="1" customWidth="1"/>
    <col min="14338" max="14339" width="11.33203125" style="2" bestFit="1" customWidth="1"/>
    <col min="14340" max="14340" width="23.109375" style="2" bestFit="1" customWidth="1"/>
    <col min="14341" max="14341" width="25.109375" style="2" bestFit="1" customWidth="1"/>
    <col min="14342" max="14342" width="22" style="2" bestFit="1" customWidth="1"/>
    <col min="14343" max="14343" width="19.33203125" style="2" bestFit="1" customWidth="1"/>
    <col min="14344" max="14344" width="13.109375" style="2" bestFit="1" customWidth="1"/>
    <col min="14345" max="14345" width="14.77734375" style="2" bestFit="1" customWidth="1"/>
    <col min="14346" max="14346" width="29.109375" style="2" bestFit="1" customWidth="1"/>
    <col min="14347" max="14347" width="32.109375" style="2" bestFit="1" customWidth="1"/>
    <col min="14348" max="14348" width="27.6640625" style="2" bestFit="1" customWidth="1"/>
    <col min="14349" max="14592" width="9" style="2"/>
    <col min="14593" max="14593" width="11.21875" style="2" bestFit="1" customWidth="1"/>
    <col min="14594" max="14595" width="11.33203125" style="2" bestFit="1" customWidth="1"/>
    <col min="14596" max="14596" width="23.109375" style="2" bestFit="1" customWidth="1"/>
    <col min="14597" max="14597" width="25.109375" style="2" bestFit="1" customWidth="1"/>
    <col min="14598" max="14598" width="22" style="2" bestFit="1" customWidth="1"/>
    <col min="14599" max="14599" width="19.33203125" style="2" bestFit="1" customWidth="1"/>
    <col min="14600" max="14600" width="13.109375" style="2" bestFit="1" customWidth="1"/>
    <col min="14601" max="14601" width="14.77734375" style="2" bestFit="1" customWidth="1"/>
    <col min="14602" max="14602" width="29.109375" style="2" bestFit="1" customWidth="1"/>
    <col min="14603" max="14603" width="32.109375" style="2" bestFit="1" customWidth="1"/>
    <col min="14604" max="14604" width="27.6640625" style="2" bestFit="1" customWidth="1"/>
    <col min="14605" max="14848" width="9" style="2"/>
    <col min="14849" max="14849" width="11.21875" style="2" bestFit="1" customWidth="1"/>
    <col min="14850" max="14851" width="11.33203125" style="2" bestFit="1" customWidth="1"/>
    <col min="14852" max="14852" width="23.109375" style="2" bestFit="1" customWidth="1"/>
    <col min="14853" max="14853" width="25.109375" style="2" bestFit="1" customWidth="1"/>
    <col min="14854" max="14854" width="22" style="2" bestFit="1" customWidth="1"/>
    <col min="14855" max="14855" width="19.33203125" style="2" bestFit="1" customWidth="1"/>
    <col min="14856" max="14856" width="13.109375" style="2" bestFit="1" customWidth="1"/>
    <col min="14857" max="14857" width="14.77734375" style="2" bestFit="1" customWidth="1"/>
    <col min="14858" max="14858" width="29.109375" style="2" bestFit="1" customWidth="1"/>
    <col min="14859" max="14859" width="32.109375" style="2" bestFit="1" customWidth="1"/>
    <col min="14860" max="14860" width="27.6640625" style="2" bestFit="1" customWidth="1"/>
    <col min="14861" max="15104" width="9" style="2"/>
    <col min="15105" max="15105" width="11.21875" style="2" bestFit="1" customWidth="1"/>
    <col min="15106" max="15107" width="11.33203125" style="2" bestFit="1" customWidth="1"/>
    <col min="15108" max="15108" width="23.109375" style="2" bestFit="1" customWidth="1"/>
    <col min="15109" max="15109" width="25.109375" style="2" bestFit="1" customWidth="1"/>
    <col min="15110" max="15110" width="22" style="2" bestFit="1" customWidth="1"/>
    <col min="15111" max="15111" width="19.33203125" style="2" bestFit="1" customWidth="1"/>
    <col min="15112" max="15112" width="13.109375" style="2" bestFit="1" customWidth="1"/>
    <col min="15113" max="15113" width="14.77734375" style="2" bestFit="1" customWidth="1"/>
    <col min="15114" max="15114" width="29.109375" style="2" bestFit="1" customWidth="1"/>
    <col min="15115" max="15115" width="32.109375" style="2" bestFit="1" customWidth="1"/>
    <col min="15116" max="15116" width="27.6640625" style="2" bestFit="1" customWidth="1"/>
    <col min="15117" max="15360" width="9" style="2"/>
    <col min="15361" max="15361" width="11.21875" style="2" bestFit="1" customWidth="1"/>
    <col min="15362" max="15363" width="11.33203125" style="2" bestFit="1" customWidth="1"/>
    <col min="15364" max="15364" width="23.109375" style="2" bestFit="1" customWidth="1"/>
    <col min="15365" max="15365" width="25.109375" style="2" bestFit="1" customWidth="1"/>
    <col min="15366" max="15366" width="22" style="2" bestFit="1" customWidth="1"/>
    <col min="15367" max="15367" width="19.33203125" style="2" bestFit="1" customWidth="1"/>
    <col min="15368" max="15368" width="13.109375" style="2" bestFit="1" customWidth="1"/>
    <col min="15369" max="15369" width="14.77734375" style="2" bestFit="1" customWidth="1"/>
    <col min="15370" max="15370" width="29.109375" style="2" bestFit="1" customWidth="1"/>
    <col min="15371" max="15371" width="32.109375" style="2" bestFit="1" customWidth="1"/>
    <col min="15372" max="15372" width="27.6640625" style="2" bestFit="1" customWidth="1"/>
    <col min="15373" max="15616" width="9" style="2"/>
    <col min="15617" max="15617" width="11.21875" style="2" bestFit="1" customWidth="1"/>
    <col min="15618" max="15619" width="11.33203125" style="2" bestFit="1" customWidth="1"/>
    <col min="15620" max="15620" width="23.109375" style="2" bestFit="1" customWidth="1"/>
    <col min="15621" max="15621" width="25.109375" style="2" bestFit="1" customWidth="1"/>
    <col min="15622" max="15622" width="22" style="2" bestFit="1" customWidth="1"/>
    <col min="15623" max="15623" width="19.33203125" style="2" bestFit="1" customWidth="1"/>
    <col min="15624" max="15624" width="13.109375" style="2" bestFit="1" customWidth="1"/>
    <col min="15625" max="15625" width="14.77734375" style="2" bestFit="1" customWidth="1"/>
    <col min="15626" max="15626" width="29.109375" style="2" bestFit="1" customWidth="1"/>
    <col min="15627" max="15627" width="32.109375" style="2" bestFit="1" customWidth="1"/>
    <col min="15628" max="15628" width="27.6640625" style="2" bestFit="1" customWidth="1"/>
    <col min="15629" max="15872" width="9" style="2"/>
    <col min="15873" max="15873" width="11.21875" style="2" bestFit="1" customWidth="1"/>
    <col min="15874" max="15875" width="11.33203125" style="2" bestFit="1" customWidth="1"/>
    <col min="15876" max="15876" width="23.109375" style="2" bestFit="1" customWidth="1"/>
    <col min="15877" max="15877" width="25.109375" style="2" bestFit="1" customWidth="1"/>
    <col min="15878" max="15878" width="22" style="2" bestFit="1" customWidth="1"/>
    <col min="15879" max="15879" width="19.33203125" style="2" bestFit="1" customWidth="1"/>
    <col min="15880" max="15880" width="13.109375" style="2" bestFit="1" customWidth="1"/>
    <col min="15881" max="15881" width="14.77734375" style="2" bestFit="1" customWidth="1"/>
    <col min="15882" max="15882" width="29.109375" style="2" bestFit="1" customWidth="1"/>
    <col min="15883" max="15883" width="32.109375" style="2" bestFit="1" customWidth="1"/>
    <col min="15884" max="15884" width="27.6640625" style="2" bestFit="1" customWidth="1"/>
    <col min="15885" max="16128" width="9" style="2"/>
    <col min="16129" max="16129" width="11.21875" style="2" bestFit="1" customWidth="1"/>
    <col min="16130" max="16131" width="11.33203125" style="2" bestFit="1" customWidth="1"/>
    <col min="16132" max="16132" width="23.109375" style="2" bestFit="1" customWidth="1"/>
    <col min="16133" max="16133" width="25.109375" style="2" bestFit="1" customWidth="1"/>
    <col min="16134" max="16134" width="22" style="2" bestFit="1" customWidth="1"/>
    <col min="16135" max="16135" width="19.33203125" style="2" bestFit="1" customWidth="1"/>
    <col min="16136" max="16136" width="13.109375" style="2" bestFit="1" customWidth="1"/>
    <col min="16137" max="16137" width="14.77734375" style="2" bestFit="1" customWidth="1"/>
    <col min="16138" max="16138" width="29.109375" style="2" bestFit="1" customWidth="1"/>
    <col min="16139" max="16139" width="32.109375" style="2" bestFit="1" customWidth="1"/>
    <col min="16140" max="16140" width="27.6640625" style="2" bestFit="1" customWidth="1"/>
    <col min="16141" max="16384" width="9" style="2"/>
  </cols>
  <sheetData>
    <row r="1" spans="1:15" ht="39" hidden="1" customHeight="1" x14ac:dyDescent="0.25">
      <c r="A1" s="1" t="s">
        <v>358</v>
      </c>
      <c r="B1" s="2" t="s">
        <v>344</v>
      </c>
      <c r="C1" s="2" t="s">
        <v>345</v>
      </c>
      <c r="D1" s="2" t="s">
        <v>346</v>
      </c>
      <c r="E1" s="2" t="s">
        <v>347</v>
      </c>
      <c r="F1" s="2" t="s">
        <v>348</v>
      </c>
      <c r="G1" s="2" t="s">
        <v>349</v>
      </c>
      <c r="H1" s="2" t="s">
        <v>350</v>
      </c>
      <c r="I1" s="2" t="s">
        <v>351</v>
      </c>
      <c r="J1" s="2" t="s">
        <v>352</v>
      </c>
      <c r="K1" s="2" t="s">
        <v>353</v>
      </c>
      <c r="L1" s="2" t="s">
        <v>354</v>
      </c>
      <c r="M1" s="2" t="s">
        <v>355</v>
      </c>
      <c r="N1" s="2" t="s">
        <v>356</v>
      </c>
      <c r="O1" s="2" t="s">
        <v>357</v>
      </c>
    </row>
    <row r="2" spans="1:15" s="4" customFormat="1" ht="23.1" customHeight="1" x14ac:dyDescent="0.25">
      <c r="A2" s="3" t="s">
        <v>182</v>
      </c>
      <c r="B2" s="3" t="s">
        <v>183</v>
      </c>
      <c r="C2" s="3" t="s">
        <v>184</v>
      </c>
      <c r="D2" s="3" t="s">
        <v>185</v>
      </c>
      <c r="E2" s="3" t="s">
        <v>186</v>
      </c>
      <c r="F2" s="5" t="s">
        <v>187</v>
      </c>
      <c r="G2" s="5" t="s">
        <v>188</v>
      </c>
      <c r="H2" s="5" t="s">
        <v>189</v>
      </c>
      <c r="I2" s="5" t="s">
        <v>190</v>
      </c>
      <c r="J2" s="5" t="s">
        <v>191</v>
      </c>
      <c r="K2" s="5" t="s">
        <v>192</v>
      </c>
      <c r="L2" s="5" t="s">
        <v>193</v>
      </c>
      <c r="M2" s="5" t="s">
        <v>339</v>
      </c>
      <c r="N2" s="5" t="s">
        <v>340</v>
      </c>
      <c r="O2" s="5" t="s">
        <v>341</v>
      </c>
    </row>
    <row r="3" spans="1:15" ht="14.25" customHeight="1" x14ac:dyDescent="0.25">
      <c r="A3" s="1" t="s">
        <v>194</v>
      </c>
      <c r="B3" s="1" t="s">
        <v>115</v>
      </c>
      <c r="C3" s="1" t="s">
        <v>195</v>
      </c>
      <c r="D3" s="1" t="s">
        <v>196</v>
      </c>
      <c r="E3" s="1" t="s">
        <v>197</v>
      </c>
      <c r="F3" s="6" t="s">
        <v>119</v>
      </c>
      <c r="G3" s="6" t="s">
        <v>198</v>
      </c>
      <c r="H3" s="6" t="s">
        <v>199</v>
      </c>
      <c r="I3" s="6" t="s">
        <v>200</v>
      </c>
      <c r="J3" s="6" t="s">
        <v>201</v>
      </c>
      <c r="K3" s="6">
        <v>0.34995599999999999</v>
      </c>
      <c r="L3" s="7">
        <v>3.5</v>
      </c>
      <c r="M3" s="8" t="str">
        <f>VLOOKUP(B2:B39,表1[[Supplier Part]:[Designator]],3,0)</f>
        <v>SW1</v>
      </c>
      <c r="N3" s="8">
        <f>VLOOKUP(B2:B39,表1[[Supplier Part]:[Quantity]],5,0)</f>
        <v>1</v>
      </c>
      <c r="O3" s="8">
        <f>L3*N3</f>
        <v>3.5</v>
      </c>
    </row>
    <row r="4" spans="1:15" ht="15.6" x14ac:dyDescent="0.25">
      <c r="A4" s="1" t="s">
        <v>194</v>
      </c>
      <c r="B4" s="1" t="s">
        <v>393</v>
      </c>
      <c r="C4" s="1" t="s">
        <v>195</v>
      </c>
      <c r="D4" s="1" t="s">
        <v>202</v>
      </c>
      <c r="E4" s="1" t="s">
        <v>203</v>
      </c>
      <c r="F4" s="6" t="s">
        <v>204</v>
      </c>
      <c r="G4" s="6" t="s">
        <v>205</v>
      </c>
      <c r="H4" s="6" t="s">
        <v>206</v>
      </c>
      <c r="I4" s="6" t="s">
        <v>207</v>
      </c>
      <c r="J4" s="6" t="s">
        <v>208</v>
      </c>
      <c r="K4" s="6">
        <v>0.171183</v>
      </c>
      <c r="L4" s="7">
        <v>3.42</v>
      </c>
      <c r="M4" s="8" t="str">
        <f>VLOOKUP(B3:B40,表1[[Supplier Part]:[Designator]],3,0)</f>
        <v>XFSC23,XFSC27</v>
      </c>
      <c r="N4" s="8">
        <f>VLOOKUP(B3:B40,表1[[Supplier Part]:[Quantity]],5,0)</f>
        <v>2</v>
      </c>
      <c r="O4" s="8">
        <f t="shared" ref="O4:O39" si="0">L4*N4</f>
        <v>6.84</v>
      </c>
    </row>
    <row r="5" spans="1:15" ht="15.6" x14ac:dyDescent="0.25">
      <c r="A5" s="1" t="s">
        <v>194</v>
      </c>
      <c r="B5" s="1" t="s">
        <v>41</v>
      </c>
      <c r="C5" s="1" t="s">
        <v>195</v>
      </c>
      <c r="D5" s="1" t="s">
        <v>209</v>
      </c>
      <c r="E5" s="1" t="s">
        <v>210</v>
      </c>
      <c r="F5" s="6" t="s">
        <v>43</v>
      </c>
      <c r="G5" s="6" t="s">
        <v>211</v>
      </c>
      <c r="H5" s="6" t="s">
        <v>212</v>
      </c>
      <c r="I5" s="6" t="s">
        <v>213</v>
      </c>
      <c r="J5" s="6" t="s">
        <v>214</v>
      </c>
      <c r="K5" s="6">
        <v>1.2331999999999999E-2</v>
      </c>
      <c r="L5" s="7">
        <v>1.23</v>
      </c>
      <c r="M5" s="8" t="str">
        <f>VLOOKUP(B4:B41,表1[[Supplier Part]:[Designator]],3,0)</f>
        <v>XFS_R4,XFSR5</v>
      </c>
      <c r="N5" s="8">
        <f>VLOOKUP(B4:B41,表1[[Supplier Part]:[Quantity]],5,0)</f>
        <v>2</v>
      </c>
      <c r="O5" s="8">
        <f t="shared" si="0"/>
        <v>2.46</v>
      </c>
    </row>
    <row r="6" spans="1:15" ht="15.6" x14ac:dyDescent="0.25">
      <c r="A6" s="1" t="s">
        <v>194</v>
      </c>
      <c r="B6" s="1" t="s">
        <v>110</v>
      </c>
      <c r="C6" s="1" t="s">
        <v>195</v>
      </c>
      <c r="D6" s="1" t="s">
        <v>215</v>
      </c>
      <c r="E6" s="1" t="s">
        <v>216</v>
      </c>
      <c r="F6" s="6" t="s">
        <v>111</v>
      </c>
      <c r="G6" s="6" t="s">
        <v>217</v>
      </c>
      <c r="H6" s="6" t="s">
        <v>218</v>
      </c>
      <c r="I6" s="6" t="s">
        <v>219</v>
      </c>
      <c r="J6" s="6" t="s">
        <v>220</v>
      </c>
      <c r="K6" s="6">
        <v>2.73</v>
      </c>
      <c r="L6" s="7">
        <v>2.73</v>
      </c>
      <c r="M6" s="8" t="str">
        <f>VLOOKUP(B5:B42,表1[[Supplier Part]:[Designator]],3,0)</f>
        <v>XFSJ6</v>
      </c>
      <c r="N6" s="8">
        <f>VLOOKUP(B5:B42,表1[[Supplier Part]:[Quantity]],5,0)</f>
        <v>1</v>
      </c>
      <c r="O6" s="8">
        <f t="shared" si="0"/>
        <v>2.73</v>
      </c>
    </row>
    <row r="7" spans="1:15" ht="15.6" x14ac:dyDescent="0.25">
      <c r="A7" s="1" t="s">
        <v>194</v>
      </c>
      <c r="B7" s="1" t="s">
        <v>106</v>
      </c>
      <c r="C7" s="1" t="s">
        <v>195</v>
      </c>
      <c r="D7" s="1" t="s">
        <v>209</v>
      </c>
      <c r="E7" s="1" t="s">
        <v>221</v>
      </c>
      <c r="F7" s="6" t="s">
        <v>109</v>
      </c>
      <c r="G7" s="6" t="s">
        <v>211</v>
      </c>
      <c r="H7" s="6" t="s">
        <v>212</v>
      </c>
      <c r="I7" s="6" t="s">
        <v>213</v>
      </c>
      <c r="J7" s="6" t="s">
        <v>214</v>
      </c>
      <c r="K7" s="6">
        <v>2.5379999999999999E-3</v>
      </c>
      <c r="L7" s="7">
        <v>0.25</v>
      </c>
      <c r="M7" s="8" t="str">
        <f>VLOOKUP(B6:B43,表1[[Supplier Part]:[Designator]],3,0)</f>
        <v>XFS_R5</v>
      </c>
      <c r="N7" s="8">
        <f>VLOOKUP(B6:B43,表1[[Supplier Part]:[Quantity]],5,0)</f>
        <v>1</v>
      </c>
      <c r="O7" s="8">
        <f t="shared" si="0"/>
        <v>0.25</v>
      </c>
    </row>
    <row r="8" spans="1:15" ht="15.6" x14ac:dyDescent="0.25">
      <c r="A8" s="1" t="s">
        <v>194</v>
      </c>
      <c r="B8" s="1" t="s">
        <v>30</v>
      </c>
      <c r="C8" s="1" t="s">
        <v>195</v>
      </c>
      <c r="D8" s="1" t="s">
        <v>222</v>
      </c>
      <c r="E8" s="1" t="s">
        <v>223</v>
      </c>
      <c r="F8" s="6" t="s">
        <v>224</v>
      </c>
      <c r="G8" s="6" t="s">
        <v>225</v>
      </c>
      <c r="H8" s="6" t="s">
        <v>226</v>
      </c>
      <c r="I8" s="6" t="s">
        <v>227</v>
      </c>
      <c r="J8" s="6" t="s">
        <v>220</v>
      </c>
      <c r="K8" s="6">
        <v>2.17</v>
      </c>
      <c r="L8" s="7">
        <v>2.17</v>
      </c>
      <c r="M8" s="8" t="str">
        <f>VLOOKUP(B7:B44,表1[[Supplier Part]:[Designator]],3,0)</f>
        <v>XFS_X1</v>
      </c>
      <c r="N8" s="8">
        <f>VLOOKUP(B7:B44,表1[[Supplier Part]:[Quantity]],5,0)</f>
        <v>1</v>
      </c>
      <c r="O8" s="8">
        <f t="shared" si="0"/>
        <v>2.17</v>
      </c>
    </row>
    <row r="9" spans="1:15" ht="15.6" x14ac:dyDescent="0.25">
      <c r="A9" s="1" t="s">
        <v>194</v>
      </c>
      <c r="B9" s="1" t="s">
        <v>103</v>
      </c>
      <c r="C9" s="1" t="s">
        <v>195</v>
      </c>
      <c r="D9" s="1" t="s">
        <v>209</v>
      </c>
      <c r="E9" s="1" t="s">
        <v>228</v>
      </c>
      <c r="F9" s="6" t="s">
        <v>105</v>
      </c>
      <c r="G9" s="6" t="s">
        <v>229</v>
      </c>
      <c r="H9" s="6" t="s">
        <v>212</v>
      </c>
      <c r="I9" s="6" t="s">
        <v>213</v>
      </c>
      <c r="J9" s="6" t="s">
        <v>214</v>
      </c>
      <c r="K9" s="6">
        <v>5.9249999999999997E-3</v>
      </c>
      <c r="L9" s="7">
        <v>0.59</v>
      </c>
      <c r="M9" s="8" t="str">
        <f>VLOOKUP(B8:B45,表1[[Supplier Part]:[Designator]],3,0)</f>
        <v>XFS_R33</v>
      </c>
      <c r="N9" s="8">
        <f>VLOOKUP(B8:B45,表1[[Supplier Part]:[Quantity]],5,0)</f>
        <v>1</v>
      </c>
      <c r="O9" s="8">
        <f t="shared" si="0"/>
        <v>0.59</v>
      </c>
    </row>
    <row r="10" spans="1:15" ht="15.6" x14ac:dyDescent="0.25">
      <c r="A10" s="1" t="s">
        <v>194</v>
      </c>
      <c r="B10" s="1" t="s">
        <v>159</v>
      </c>
      <c r="C10" s="1" t="s">
        <v>195</v>
      </c>
      <c r="D10" s="1" t="s">
        <v>209</v>
      </c>
      <c r="E10" s="1" t="s">
        <v>230</v>
      </c>
      <c r="F10" s="6" t="s">
        <v>162</v>
      </c>
      <c r="G10" s="6" t="s">
        <v>231</v>
      </c>
      <c r="H10" s="6" t="s">
        <v>212</v>
      </c>
      <c r="I10" s="6" t="s">
        <v>213</v>
      </c>
      <c r="J10" s="6" t="s">
        <v>214</v>
      </c>
      <c r="K10" s="6">
        <v>4.8700000000000002E-3</v>
      </c>
      <c r="L10" s="7">
        <v>0.49</v>
      </c>
      <c r="M10" s="8" t="str">
        <f>VLOOKUP(B9:B46,表1[[Supplier Part]:[Designator]],3,0)</f>
        <v>XFSR32,XFSR19</v>
      </c>
      <c r="N10" s="8">
        <f>VLOOKUP(B9:B46,表1[[Supplier Part]:[Quantity]],5,0)</f>
        <v>2</v>
      </c>
      <c r="O10" s="8">
        <f t="shared" si="0"/>
        <v>0.98</v>
      </c>
    </row>
    <row r="11" spans="1:15" ht="15.6" x14ac:dyDescent="0.25">
      <c r="A11" s="1" t="s">
        <v>194</v>
      </c>
      <c r="B11" s="1" t="s">
        <v>71</v>
      </c>
      <c r="C11" s="1" t="s">
        <v>195</v>
      </c>
      <c r="D11" s="1" t="s">
        <v>209</v>
      </c>
      <c r="E11" s="1" t="s">
        <v>232</v>
      </c>
      <c r="F11" s="6" t="s">
        <v>74</v>
      </c>
      <c r="G11" s="6" t="s">
        <v>211</v>
      </c>
      <c r="H11" s="6" t="s">
        <v>212</v>
      </c>
      <c r="I11" s="6" t="s">
        <v>213</v>
      </c>
      <c r="J11" s="6" t="s">
        <v>214</v>
      </c>
      <c r="K11" s="6">
        <v>2.575E-3</v>
      </c>
      <c r="L11" s="7">
        <v>0.26</v>
      </c>
      <c r="M11" s="8" t="str">
        <f>VLOOKUP(B10:B47,表1[[Supplier Part]:[Designator]],3,0)</f>
        <v>XFS_R6</v>
      </c>
      <c r="N11" s="8">
        <f>VLOOKUP(B10:B47,表1[[Supplier Part]:[Quantity]],5,0)</f>
        <v>1</v>
      </c>
      <c r="O11" s="8">
        <f t="shared" si="0"/>
        <v>0.26</v>
      </c>
    </row>
    <row r="12" spans="1:15" ht="15.6" x14ac:dyDescent="0.25">
      <c r="A12" s="1" t="s">
        <v>194</v>
      </c>
      <c r="B12" s="1" t="s">
        <v>367</v>
      </c>
      <c r="C12" s="1" t="s">
        <v>195</v>
      </c>
      <c r="D12" s="1" t="s">
        <v>209</v>
      </c>
      <c r="E12" s="1" t="s">
        <v>233</v>
      </c>
      <c r="F12" s="6" t="s">
        <v>234</v>
      </c>
      <c r="G12" s="6" t="s">
        <v>231</v>
      </c>
      <c r="H12" s="6" t="s">
        <v>235</v>
      </c>
      <c r="I12" s="6" t="s">
        <v>236</v>
      </c>
      <c r="J12" s="6" t="s">
        <v>214</v>
      </c>
      <c r="K12" s="6">
        <v>1.1471E-2</v>
      </c>
      <c r="L12" s="7">
        <v>1.1499999999999999</v>
      </c>
      <c r="M12" s="8" t="str">
        <f>VLOOKUP(B11:B48,表1[[Supplier Part]:[Designator]],3,0)</f>
        <v>XFSR20</v>
      </c>
      <c r="N12" s="8">
        <f>VLOOKUP(B11:B48,表1[[Supplier Part]:[Quantity]],5,0)</f>
        <v>1</v>
      </c>
      <c r="O12" s="8">
        <f t="shared" si="0"/>
        <v>1.1499999999999999</v>
      </c>
    </row>
    <row r="13" spans="1:15" ht="15.6" x14ac:dyDescent="0.25">
      <c r="A13" s="1" t="s">
        <v>194</v>
      </c>
      <c r="B13" s="1" t="s">
        <v>84</v>
      </c>
      <c r="C13" s="1" t="s">
        <v>195</v>
      </c>
      <c r="D13" s="1" t="s">
        <v>237</v>
      </c>
      <c r="E13" s="1" t="s">
        <v>238</v>
      </c>
      <c r="F13" s="6" t="s">
        <v>85</v>
      </c>
      <c r="G13" s="6" t="s">
        <v>87</v>
      </c>
      <c r="H13" s="6" t="s">
        <v>239</v>
      </c>
      <c r="I13" s="6" t="s">
        <v>240</v>
      </c>
      <c r="J13" s="6" t="s">
        <v>201</v>
      </c>
      <c r="K13" s="6">
        <v>0.29002099999999997</v>
      </c>
      <c r="L13" s="7">
        <v>2.9</v>
      </c>
      <c r="M13" s="8" t="str">
        <f>VLOOKUP(B12:B49,表1[[Supplier Part]:[Designator]],3,0)</f>
        <v>XFSD5,XFSD4,XFSD9</v>
      </c>
      <c r="N13" s="8">
        <f>VLOOKUP(B12:B49,表1[[Supplier Part]:[Quantity]],5,0)</f>
        <v>3</v>
      </c>
      <c r="O13" s="8">
        <f t="shared" si="0"/>
        <v>8.6999999999999993</v>
      </c>
    </row>
    <row r="14" spans="1:15" ht="15.6" x14ac:dyDescent="0.25">
      <c r="A14" s="1" t="s">
        <v>194</v>
      </c>
      <c r="B14" s="1" t="s">
        <v>36</v>
      </c>
      <c r="C14" s="1" t="s">
        <v>195</v>
      </c>
      <c r="D14" s="1" t="s">
        <v>241</v>
      </c>
      <c r="E14" s="1" t="s">
        <v>242</v>
      </c>
      <c r="F14" s="6" t="s">
        <v>37</v>
      </c>
      <c r="G14" s="6" t="s">
        <v>243</v>
      </c>
      <c r="H14" s="6" t="s">
        <v>244</v>
      </c>
      <c r="I14" s="6" t="s">
        <v>245</v>
      </c>
      <c r="J14" s="6" t="s">
        <v>246</v>
      </c>
      <c r="K14" s="6">
        <v>0.42286600000000002</v>
      </c>
      <c r="L14" s="7">
        <v>2.11</v>
      </c>
      <c r="M14" s="8" t="str">
        <f>VLOOKUP(B13:B50,表1[[Supplier Part]:[Designator]],3,0)</f>
        <v>XFSL3,XFSL2</v>
      </c>
      <c r="N14" s="8">
        <f>VLOOKUP(B13:B50,表1[[Supplier Part]:[Quantity]],5,0)</f>
        <v>2</v>
      </c>
      <c r="O14" s="8">
        <f t="shared" si="0"/>
        <v>4.22</v>
      </c>
    </row>
    <row r="15" spans="1:15" ht="15.6" x14ac:dyDescent="0.25">
      <c r="A15" s="1" t="s">
        <v>194</v>
      </c>
      <c r="B15" s="1" t="s">
        <v>9</v>
      </c>
      <c r="C15" s="1" t="s">
        <v>195</v>
      </c>
      <c r="D15" s="1" t="s">
        <v>209</v>
      </c>
      <c r="E15" s="1" t="s">
        <v>247</v>
      </c>
      <c r="F15" s="6" t="s">
        <v>13</v>
      </c>
      <c r="G15" s="6" t="s">
        <v>231</v>
      </c>
      <c r="H15" s="6" t="s">
        <v>212</v>
      </c>
      <c r="I15" s="6" t="s">
        <v>213</v>
      </c>
      <c r="J15" s="6" t="s">
        <v>214</v>
      </c>
      <c r="K15" s="6">
        <v>4.2110000000000003E-3</v>
      </c>
      <c r="L15" s="7">
        <v>0.42</v>
      </c>
      <c r="M15" s="8" t="str">
        <f>VLOOKUP(B14:B51,表1[[Supplier Part]:[Designator]],3,0)</f>
        <v>XFSR38,R31</v>
      </c>
      <c r="N15" s="8">
        <f>VLOOKUP(B14:B51,表1[[Supplier Part]:[Quantity]],5,0)</f>
        <v>2</v>
      </c>
      <c r="O15" s="8">
        <f t="shared" si="0"/>
        <v>0.84</v>
      </c>
    </row>
    <row r="16" spans="1:15" ht="15.6" x14ac:dyDescent="0.25">
      <c r="A16" s="1" t="s">
        <v>194</v>
      </c>
      <c r="B16" s="1" t="s">
        <v>153</v>
      </c>
      <c r="C16" s="1" t="s">
        <v>195</v>
      </c>
      <c r="D16" s="1" t="s">
        <v>248</v>
      </c>
      <c r="E16" s="1" t="s">
        <v>249</v>
      </c>
      <c r="F16" s="6" t="s">
        <v>157</v>
      </c>
      <c r="G16" s="6" t="s">
        <v>250</v>
      </c>
      <c r="H16" s="6" t="s">
        <v>251</v>
      </c>
      <c r="I16" s="6" t="s">
        <v>252</v>
      </c>
      <c r="J16" s="6" t="s">
        <v>220</v>
      </c>
      <c r="K16" s="6">
        <v>2.77</v>
      </c>
      <c r="L16" s="7">
        <v>2.77</v>
      </c>
      <c r="M16" s="8" t="str">
        <f>VLOOKUP(B15:B52,表1[[Supplier Part]:[Designator]],3,0)</f>
        <v>J8</v>
      </c>
      <c r="N16" s="8">
        <f>VLOOKUP(B15:B52,表1[[Supplier Part]:[Quantity]],5,0)</f>
        <v>1</v>
      </c>
      <c r="O16" s="8">
        <f t="shared" si="0"/>
        <v>2.77</v>
      </c>
    </row>
    <row r="17" spans="1:15" ht="15.6" x14ac:dyDescent="0.25">
      <c r="A17" s="1" t="s">
        <v>194</v>
      </c>
      <c r="B17" s="1" t="s">
        <v>60</v>
      </c>
      <c r="C17" s="1" t="s">
        <v>195</v>
      </c>
      <c r="D17" s="1" t="s">
        <v>253</v>
      </c>
      <c r="E17" s="1" t="s">
        <v>254</v>
      </c>
      <c r="F17" s="6" t="s">
        <v>63</v>
      </c>
      <c r="G17" s="6" t="s">
        <v>211</v>
      </c>
      <c r="H17" s="6" t="s">
        <v>212</v>
      </c>
      <c r="I17" s="6" t="s">
        <v>213</v>
      </c>
      <c r="J17" s="6" t="s">
        <v>255</v>
      </c>
      <c r="K17" s="6">
        <v>6.4351000000000005E-2</v>
      </c>
      <c r="L17" s="7">
        <v>3.22</v>
      </c>
      <c r="M17" s="8" t="str">
        <f>VLOOKUP(B16:B53,表1[[Supplier Part]:[Designator]],3,0)</f>
        <v>XFS_R1,XFS_R26</v>
      </c>
      <c r="N17" s="8">
        <f>VLOOKUP(B16:B53,表1[[Supplier Part]:[Quantity]],5,0)</f>
        <v>2</v>
      </c>
      <c r="O17" s="8">
        <f t="shared" si="0"/>
        <v>6.44</v>
      </c>
    </row>
    <row r="18" spans="1:15" ht="15.6" x14ac:dyDescent="0.25">
      <c r="A18" s="1" t="s">
        <v>194</v>
      </c>
      <c r="B18" s="1" t="s">
        <v>21</v>
      </c>
      <c r="C18" s="1" t="s">
        <v>195</v>
      </c>
      <c r="D18" s="1" t="s">
        <v>256</v>
      </c>
      <c r="E18" s="1" t="s">
        <v>257</v>
      </c>
      <c r="F18" s="6" t="s">
        <v>22</v>
      </c>
      <c r="G18" s="6" t="s">
        <v>258</v>
      </c>
      <c r="H18" s="6" t="s">
        <v>206</v>
      </c>
      <c r="I18" s="6" t="s">
        <v>259</v>
      </c>
      <c r="J18" s="6" t="s">
        <v>208</v>
      </c>
      <c r="K18" s="6">
        <v>0.17569299999999999</v>
      </c>
      <c r="L18" s="7">
        <v>3.51</v>
      </c>
      <c r="M18" s="8" t="str">
        <f>VLOOKUP(B17:B54,表1[[Supplier Part]:[Designator]],3,0)</f>
        <v>XFS_LED2</v>
      </c>
      <c r="N18" s="8">
        <f>VLOOKUP(B17:B54,表1[[Supplier Part]:[Quantity]],5,0)</f>
        <v>1</v>
      </c>
      <c r="O18" s="8">
        <f t="shared" si="0"/>
        <v>3.51</v>
      </c>
    </row>
    <row r="19" spans="1:15" ht="15.6" x14ac:dyDescent="0.25">
      <c r="A19" s="1" t="s">
        <v>194</v>
      </c>
      <c r="B19" s="1" t="s">
        <v>93</v>
      </c>
      <c r="C19" s="1" t="s">
        <v>195</v>
      </c>
      <c r="D19" s="1" t="s">
        <v>260</v>
      </c>
      <c r="E19" s="1" t="s">
        <v>261</v>
      </c>
      <c r="F19" s="6" t="s">
        <v>94</v>
      </c>
      <c r="G19" s="6" t="s">
        <v>262</v>
      </c>
      <c r="H19" s="6" t="s">
        <v>263</v>
      </c>
      <c r="I19" s="6" t="s">
        <v>264</v>
      </c>
      <c r="J19" s="6" t="s">
        <v>220</v>
      </c>
      <c r="K19" s="6">
        <v>1.5</v>
      </c>
      <c r="L19" s="7">
        <v>1.5</v>
      </c>
      <c r="M19" s="8" t="str">
        <f>VLOOKUP(B18:B55,表1[[Supplier Part]:[Designator]],3,0)</f>
        <v>XFSJ9</v>
      </c>
      <c r="N19" s="8">
        <f>VLOOKUP(B18:B55,表1[[Supplier Part]:[Quantity]],5,0)</f>
        <v>1</v>
      </c>
      <c r="O19" s="8">
        <f t="shared" si="0"/>
        <v>1.5</v>
      </c>
    </row>
    <row r="20" spans="1:15" ht="15.6" x14ac:dyDescent="0.25">
      <c r="A20" s="1" t="s">
        <v>194</v>
      </c>
      <c r="B20" s="1" t="s">
        <v>163</v>
      </c>
      <c r="C20" s="1" t="s">
        <v>195</v>
      </c>
      <c r="D20" s="1" t="s">
        <v>202</v>
      </c>
      <c r="E20" s="1" t="s">
        <v>265</v>
      </c>
      <c r="F20" s="6" t="s">
        <v>266</v>
      </c>
      <c r="G20" s="6" t="s">
        <v>267</v>
      </c>
      <c r="H20" s="6" t="s">
        <v>268</v>
      </c>
      <c r="I20" s="6" t="s">
        <v>269</v>
      </c>
      <c r="J20" s="6" t="s">
        <v>246</v>
      </c>
      <c r="K20" s="6">
        <v>0.46105800000000002</v>
      </c>
      <c r="L20" s="7">
        <v>2.31</v>
      </c>
      <c r="M20" s="8" t="str">
        <f>VLOOKUP(B19:B56,表1[[Supplier Part]:[Designator]],3,0)</f>
        <v>XFS_H1</v>
      </c>
      <c r="N20" s="8">
        <f>VLOOKUP(B19:B56,表1[[Supplier Part]:[Quantity]],5,0)</f>
        <v>1</v>
      </c>
      <c r="O20" s="8">
        <f t="shared" si="0"/>
        <v>2.31</v>
      </c>
    </row>
    <row r="21" spans="1:15" ht="15.6" x14ac:dyDescent="0.25">
      <c r="A21" s="1" t="s">
        <v>194</v>
      </c>
      <c r="B21" s="1" t="s">
        <v>127</v>
      </c>
      <c r="C21" s="1" t="s">
        <v>195</v>
      </c>
      <c r="D21" s="1" t="s">
        <v>270</v>
      </c>
      <c r="E21" s="1" t="s">
        <v>271</v>
      </c>
      <c r="F21" s="6" t="s">
        <v>272</v>
      </c>
      <c r="G21" s="6" t="s">
        <v>273</v>
      </c>
      <c r="H21" s="6" t="s">
        <v>274</v>
      </c>
      <c r="I21" s="6" t="s">
        <v>275</v>
      </c>
      <c r="J21" s="6" t="s">
        <v>220</v>
      </c>
      <c r="K21" s="6">
        <v>1.4109</v>
      </c>
      <c r="L21" s="7">
        <v>1.41</v>
      </c>
      <c r="M21" s="8" t="str">
        <f>VLOOKUP(B20:B57,表1[[Supplier Part]:[Designator]],3,0)</f>
        <v>XFSJ5</v>
      </c>
      <c r="N21" s="8">
        <f>VLOOKUP(B20:B57,表1[[Supplier Part]:[Quantity]],5,0)</f>
        <v>1</v>
      </c>
      <c r="O21" s="8">
        <f t="shared" si="0"/>
        <v>1.41</v>
      </c>
    </row>
    <row r="22" spans="1:15" ht="15.6" x14ac:dyDescent="0.25">
      <c r="A22" s="1" t="s">
        <v>194</v>
      </c>
      <c r="B22" s="1" t="s">
        <v>131</v>
      </c>
      <c r="C22" s="1" t="s">
        <v>195</v>
      </c>
      <c r="D22" s="1" t="s">
        <v>276</v>
      </c>
      <c r="E22" s="1" t="s">
        <v>277</v>
      </c>
      <c r="F22" s="6" t="s">
        <v>132</v>
      </c>
      <c r="G22" s="6" t="s">
        <v>278</v>
      </c>
      <c r="H22" s="6" t="s">
        <v>279</v>
      </c>
      <c r="I22" s="6" t="s">
        <v>280</v>
      </c>
      <c r="J22" s="6" t="s">
        <v>255</v>
      </c>
      <c r="K22" s="6">
        <v>5.0645999999999997E-2</v>
      </c>
      <c r="L22" s="7">
        <v>2.5299999999999998</v>
      </c>
      <c r="M22" s="8" t="str">
        <f>VLOOKUP(B21:B58,表1[[Supplier Part]:[Designator]],3,0)</f>
        <v>XFS_Q3,Q2</v>
      </c>
      <c r="N22" s="8">
        <f>VLOOKUP(B21:B58,表1[[Supplier Part]:[Quantity]],5,0)</f>
        <v>2</v>
      </c>
      <c r="O22" s="8">
        <f t="shared" si="0"/>
        <v>5.0599999999999996</v>
      </c>
    </row>
    <row r="23" spans="1:15" ht="15.6" x14ac:dyDescent="0.25">
      <c r="A23" s="1" t="s">
        <v>194</v>
      </c>
      <c r="B23" s="1" t="s">
        <v>141</v>
      </c>
      <c r="C23" s="1" t="s">
        <v>195</v>
      </c>
      <c r="D23" s="1" t="s">
        <v>209</v>
      </c>
      <c r="E23" s="1" t="s">
        <v>281</v>
      </c>
      <c r="F23" s="6" t="s">
        <v>144</v>
      </c>
      <c r="G23" s="6" t="s">
        <v>282</v>
      </c>
      <c r="H23" s="6" t="s">
        <v>212</v>
      </c>
      <c r="I23" s="6" t="s">
        <v>213</v>
      </c>
      <c r="J23" s="6" t="s">
        <v>214</v>
      </c>
      <c r="K23" s="6">
        <v>5.2630000000000003E-3</v>
      </c>
      <c r="L23" s="7">
        <v>0.53</v>
      </c>
      <c r="M23" s="8" t="str">
        <f>VLOOKUP(B22:B59,表1[[Supplier Part]:[Designator]],3,0)</f>
        <v>XFSR36,R28</v>
      </c>
      <c r="N23" s="8">
        <f>VLOOKUP(B22:B59,表1[[Supplier Part]:[Quantity]],5,0)</f>
        <v>2</v>
      </c>
      <c r="O23" s="8">
        <f t="shared" si="0"/>
        <v>1.06</v>
      </c>
    </row>
    <row r="24" spans="1:15" ht="15.6" x14ac:dyDescent="0.25">
      <c r="A24" s="1" t="s">
        <v>194</v>
      </c>
      <c r="B24" s="1" t="s">
        <v>88</v>
      </c>
      <c r="C24" s="1" t="s">
        <v>195</v>
      </c>
      <c r="D24" s="1" t="s">
        <v>283</v>
      </c>
      <c r="E24" s="1" t="s">
        <v>284</v>
      </c>
      <c r="F24" s="6" t="s">
        <v>89</v>
      </c>
      <c r="G24" s="6" t="s">
        <v>283</v>
      </c>
      <c r="H24" s="6" t="s">
        <v>285</v>
      </c>
      <c r="I24" s="6" t="s">
        <v>286</v>
      </c>
      <c r="J24" s="6" t="s">
        <v>220</v>
      </c>
      <c r="K24" s="6">
        <v>15.61</v>
      </c>
      <c r="L24" s="7">
        <v>15.61</v>
      </c>
      <c r="M24" s="8" t="str">
        <f>VLOOKUP(B23:B60,表1[[Supplier Part]:[Designator]],3,0)</f>
        <v>U1</v>
      </c>
      <c r="N24" s="8">
        <f>VLOOKUP(B23:B60,表1[[Supplier Part]:[Quantity]],5,0)</f>
        <v>1</v>
      </c>
      <c r="O24" s="8">
        <f t="shared" si="0"/>
        <v>15.61</v>
      </c>
    </row>
    <row r="25" spans="1:15" ht="15.6" x14ac:dyDescent="0.25">
      <c r="A25" s="1" t="s">
        <v>194</v>
      </c>
      <c r="B25" s="1" t="s">
        <v>75</v>
      </c>
      <c r="C25" s="1" t="s">
        <v>195</v>
      </c>
      <c r="D25" s="1" t="s">
        <v>256</v>
      </c>
      <c r="E25" s="1" t="s">
        <v>287</v>
      </c>
      <c r="F25" s="6" t="s">
        <v>78</v>
      </c>
      <c r="G25" s="6" t="s">
        <v>258</v>
      </c>
      <c r="H25" s="6" t="s">
        <v>206</v>
      </c>
      <c r="I25" s="6" t="s">
        <v>288</v>
      </c>
      <c r="J25" s="6" t="s">
        <v>208</v>
      </c>
      <c r="K25" s="6">
        <v>0.18087400000000001</v>
      </c>
      <c r="L25" s="7">
        <v>3.62</v>
      </c>
      <c r="M25" s="8" t="str">
        <f>VLOOKUP(B24:B61,表1[[Supplier Part]:[Designator]],3,0)</f>
        <v>XFS_D8</v>
      </c>
      <c r="N25" s="8">
        <f>VLOOKUP(B24:B61,表1[[Supplier Part]:[Quantity]],5,0)</f>
        <v>1</v>
      </c>
      <c r="O25" s="8">
        <f t="shared" si="0"/>
        <v>3.62</v>
      </c>
    </row>
    <row r="26" spans="1:15" ht="15.6" x14ac:dyDescent="0.25">
      <c r="A26" s="1" t="s">
        <v>194</v>
      </c>
      <c r="B26" s="1" t="s">
        <v>361</v>
      </c>
      <c r="C26" s="1" t="s">
        <v>195</v>
      </c>
      <c r="D26" s="1" t="s">
        <v>289</v>
      </c>
      <c r="E26" s="1" t="s">
        <v>290</v>
      </c>
      <c r="F26" s="6" t="s">
        <v>291</v>
      </c>
      <c r="G26" s="6" t="s">
        <v>211</v>
      </c>
      <c r="H26" s="6" t="s">
        <v>212</v>
      </c>
      <c r="I26" s="6" t="s">
        <v>213</v>
      </c>
      <c r="J26" s="6" t="s">
        <v>214</v>
      </c>
      <c r="K26" s="6">
        <v>8.0300000000000007E-3</v>
      </c>
      <c r="L26" s="7">
        <v>0.8</v>
      </c>
      <c r="M26" s="8" t="str">
        <f>VLOOKUP(B25:B62,表1[[Supplier Part]:[Designator]],3,0)</f>
        <v>XFS_C1,XFS_C2</v>
      </c>
      <c r="N26" s="8">
        <f>VLOOKUP(B25:B62,表1[[Supplier Part]:[Quantity]],5,0)</f>
        <v>2</v>
      </c>
      <c r="O26" s="8">
        <f t="shared" si="0"/>
        <v>1.6</v>
      </c>
    </row>
    <row r="27" spans="1:15" ht="15.6" x14ac:dyDescent="0.25">
      <c r="A27" s="1" t="s">
        <v>194</v>
      </c>
      <c r="B27" s="1" t="s">
        <v>50</v>
      </c>
      <c r="C27" s="1" t="s">
        <v>195</v>
      </c>
      <c r="D27" s="1" t="s">
        <v>292</v>
      </c>
      <c r="E27" s="1" t="s">
        <v>293</v>
      </c>
      <c r="F27" s="6" t="s">
        <v>51</v>
      </c>
      <c r="G27" s="6" t="s">
        <v>294</v>
      </c>
      <c r="H27" s="6" t="s">
        <v>295</v>
      </c>
      <c r="I27" s="6" t="s">
        <v>296</v>
      </c>
      <c r="J27" s="6" t="s">
        <v>208</v>
      </c>
      <c r="K27" s="6">
        <v>0.105447</v>
      </c>
      <c r="L27" s="7">
        <v>2.11</v>
      </c>
      <c r="M27" s="8" t="str">
        <f>VLOOKUP(B26:B63,表1[[Supplier Part]:[Designator]],3,0)</f>
        <v>XFSD12,XFSD6</v>
      </c>
      <c r="N27" s="8">
        <f>VLOOKUP(B26:B63,表1[[Supplier Part]:[Quantity]],5,0)</f>
        <v>2</v>
      </c>
      <c r="O27" s="8">
        <f t="shared" si="0"/>
        <v>4.22</v>
      </c>
    </row>
    <row r="28" spans="1:15" ht="15.6" x14ac:dyDescent="0.25">
      <c r="A28" s="1" t="s">
        <v>194</v>
      </c>
      <c r="B28" s="1" t="s">
        <v>124</v>
      </c>
      <c r="C28" s="1" t="s">
        <v>195</v>
      </c>
      <c r="D28" s="1" t="s">
        <v>209</v>
      </c>
      <c r="E28" s="1" t="s">
        <v>297</v>
      </c>
      <c r="F28" s="6" t="s">
        <v>126</v>
      </c>
      <c r="G28" s="6" t="s">
        <v>231</v>
      </c>
      <c r="H28" s="6" t="s">
        <v>235</v>
      </c>
      <c r="I28" s="6" t="s">
        <v>236</v>
      </c>
      <c r="J28" s="6" t="s">
        <v>214</v>
      </c>
      <c r="K28" s="6">
        <v>9.7280000000000005E-3</v>
      </c>
      <c r="L28" s="7">
        <v>0.97</v>
      </c>
      <c r="M28" s="8" t="str">
        <f>VLOOKUP(B27:B64,表1[[Supplier Part]:[Designator]],3,0)</f>
        <v>XFSR39</v>
      </c>
      <c r="N28" s="8">
        <f>VLOOKUP(B27:B64,表1[[Supplier Part]:[Quantity]],5,0)</f>
        <v>1</v>
      </c>
      <c r="O28" s="8">
        <f t="shared" si="0"/>
        <v>0.97</v>
      </c>
    </row>
    <row r="29" spans="1:15" ht="15.6" x14ac:dyDescent="0.25">
      <c r="A29" s="1" t="s">
        <v>194</v>
      </c>
      <c r="B29" s="1" t="s">
        <v>150</v>
      </c>
      <c r="C29" s="1" t="s">
        <v>195</v>
      </c>
      <c r="D29" s="1" t="s">
        <v>209</v>
      </c>
      <c r="E29" s="1" t="s">
        <v>298</v>
      </c>
      <c r="F29" s="6" t="s">
        <v>152</v>
      </c>
      <c r="G29" s="6" t="s">
        <v>211</v>
      </c>
      <c r="H29" s="6" t="s">
        <v>212</v>
      </c>
      <c r="I29" s="6" t="s">
        <v>213</v>
      </c>
      <c r="J29" s="6" t="s">
        <v>214</v>
      </c>
      <c r="K29" s="6">
        <v>4.6360000000000004E-3</v>
      </c>
      <c r="L29" s="7">
        <v>0.46</v>
      </c>
      <c r="M29" s="8" t="str">
        <f>VLOOKUP(B28:B65,表1[[Supplier Part]:[Designator]],3,0)</f>
        <v>XFS_R2,XFS_R3,XFS_R34,R7,XFSR40,XFS\R44,XFSR43,XFSR42,XFSR24,XFSR25</v>
      </c>
      <c r="N29" s="8">
        <f>VLOOKUP(B28:B65,表1[[Supplier Part]:[Quantity]],5,0)</f>
        <v>10</v>
      </c>
      <c r="O29" s="8">
        <f t="shared" si="0"/>
        <v>4.6000000000000005</v>
      </c>
    </row>
    <row r="30" spans="1:15" ht="15.6" x14ac:dyDescent="0.25">
      <c r="A30" s="1" t="s">
        <v>194</v>
      </c>
      <c r="B30" s="1" t="s">
        <v>136</v>
      </c>
      <c r="C30" s="1" t="s">
        <v>195</v>
      </c>
      <c r="D30" s="1" t="s">
        <v>237</v>
      </c>
      <c r="E30" s="1" t="s">
        <v>299</v>
      </c>
      <c r="F30" s="6" t="s">
        <v>137</v>
      </c>
      <c r="G30" s="6" t="s">
        <v>300</v>
      </c>
      <c r="H30" s="6" t="s">
        <v>301</v>
      </c>
      <c r="I30" s="6" t="s">
        <v>302</v>
      </c>
      <c r="J30" s="6" t="s">
        <v>246</v>
      </c>
      <c r="K30" s="6">
        <v>0.42181200000000002</v>
      </c>
      <c r="L30" s="7">
        <v>2.11</v>
      </c>
      <c r="M30" s="8" t="str">
        <f>VLOOKUP(B29:B66,表1[[Supplier Part]:[Designator]],3,0)</f>
        <v>D1</v>
      </c>
      <c r="N30" s="8">
        <f>VLOOKUP(B29:B66,表1[[Supplier Part]:[Quantity]],5,0)</f>
        <v>1</v>
      </c>
      <c r="O30" s="8">
        <f t="shared" si="0"/>
        <v>2.11</v>
      </c>
    </row>
    <row r="31" spans="1:15" ht="15.6" x14ac:dyDescent="0.25">
      <c r="A31" s="1" t="s">
        <v>194</v>
      </c>
      <c r="B31" s="1" t="s">
        <v>79</v>
      </c>
      <c r="C31" s="1" t="s">
        <v>195</v>
      </c>
      <c r="D31" s="1" t="s">
        <v>237</v>
      </c>
      <c r="E31" s="1" t="s">
        <v>303</v>
      </c>
      <c r="F31" s="6" t="s">
        <v>80</v>
      </c>
      <c r="G31" s="6" t="s">
        <v>304</v>
      </c>
      <c r="H31" s="6" t="s">
        <v>239</v>
      </c>
      <c r="I31" s="6" t="s">
        <v>305</v>
      </c>
      <c r="J31" s="6" t="s">
        <v>201</v>
      </c>
      <c r="K31" s="6">
        <v>0.264961</v>
      </c>
      <c r="L31" s="7">
        <v>2.65</v>
      </c>
      <c r="M31" s="8" t="str">
        <f>VLOOKUP(B30:B67,表1[[Supplier Part]:[Designator]],3,0)</f>
        <v>XFSD10,XFS\D11</v>
      </c>
      <c r="N31" s="8">
        <f>VLOOKUP(B30:B67,表1[[Supplier Part]:[Quantity]],5,0)</f>
        <v>2</v>
      </c>
      <c r="O31" s="8">
        <f t="shared" si="0"/>
        <v>5.3</v>
      </c>
    </row>
    <row r="32" spans="1:15" ht="15.6" x14ac:dyDescent="0.25">
      <c r="A32" s="1" t="s">
        <v>194</v>
      </c>
      <c r="B32" s="1" t="s">
        <v>168</v>
      </c>
      <c r="C32" s="1" t="s">
        <v>195</v>
      </c>
      <c r="D32" s="1" t="s">
        <v>209</v>
      </c>
      <c r="E32" s="1" t="s">
        <v>306</v>
      </c>
      <c r="F32" s="6" t="s">
        <v>170</v>
      </c>
      <c r="G32" s="6" t="s">
        <v>229</v>
      </c>
      <c r="H32" s="6" t="s">
        <v>212</v>
      </c>
      <c r="I32" s="6" t="s">
        <v>213</v>
      </c>
      <c r="J32" s="6" t="s">
        <v>214</v>
      </c>
      <c r="K32" s="6">
        <v>4.2890000000000003E-3</v>
      </c>
      <c r="L32" s="7">
        <v>0.43</v>
      </c>
      <c r="M32" s="8" t="str">
        <f>VLOOKUP(B31:B68,表1[[Supplier Part]:[Designator]],3,0)</f>
        <v>R3,R2,R1,XFSR29,XFSR21</v>
      </c>
      <c r="N32" s="8">
        <f>VLOOKUP(B31:B68,表1[[Supplier Part]:[Quantity]],5,0)</f>
        <v>5</v>
      </c>
      <c r="O32" s="8">
        <f t="shared" si="0"/>
        <v>2.15</v>
      </c>
    </row>
    <row r="33" spans="1:15" ht="15.6" x14ac:dyDescent="0.25">
      <c r="A33" s="1" t="s">
        <v>194</v>
      </c>
      <c r="B33" s="1" t="s">
        <v>45</v>
      </c>
      <c r="C33" s="1" t="s">
        <v>195</v>
      </c>
      <c r="D33" s="1" t="s">
        <v>307</v>
      </c>
      <c r="E33" s="1" t="s">
        <v>308</v>
      </c>
      <c r="F33" s="6" t="s">
        <v>46</v>
      </c>
      <c r="G33" s="6" t="s">
        <v>309</v>
      </c>
      <c r="H33" s="6" t="s">
        <v>310</v>
      </c>
      <c r="I33" s="6" t="s">
        <v>311</v>
      </c>
      <c r="J33" s="6" t="s">
        <v>220</v>
      </c>
      <c r="K33" s="6">
        <v>1.84</v>
      </c>
      <c r="L33" s="7">
        <v>1.84</v>
      </c>
      <c r="M33" s="8" t="str">
        <f>VLOOKUP(B32:B69,表1[[Supplier Part]:[Designator]],3,0)</f>
        <v>U5</v>
      </c>
      <c r="N33" s="8">
        <f>VLOOKUP(B32:B69,表1[[Supplier Part]:[Quantity]],5,0)</f>
        <v>1</v>
      </c>
      <c r="O33" s="8">
        <f t="shared" si="0"/>
        <v>1.84</v>
      </c>
    </row>
    <row r="34" spans="1:15" ht="15.6" x14ac:dyDescent="0.25">
      <c r="A34" s="1" t="s">
        <v>194</v>
      </c>
      <c r="B34" s="1" t="s">
        <v>360</v>
      </c>
      <c r="C34" s="1" t="s">
        <v>195</v>
      </c>
      <c r="D34" s="1" t="s">
        <v>289</v>
      </c>
      <c r="E34" s="1" t="s">
        <v>312</v>
      </c>
      <c r="F34" s="6" t="s">
        <v>313</v>
      </c>
      <c r="G34" s="6" t="s">
        <v>211</v>
      </c>
      <c r="H34" s="6" t="s">
        <v>212</v>
      </c>
      <c r="I34" s="6" t="s">
        <v>213</v>
      </c>
      <c r="J34" s="6" t="s">
        <v>255</v>
      </c>
      <c r="K34" s="6">
        <v>2.2645999999999999E-2</v>
      </c>
      <c r="L34" s="7">
        <v>1.1299999999999999</v>
      </c>
      <c r="M34" s="8" t="str">
        <f>VLOOKUP(B33:B70,表1[[Supplier Part]:[Designator]],3,0)</f>
        <v>C5,C4,C3</v>
      </c>
      <c r="N34" s="8">
        <f>VLOOKUP(B33:B70,表1[[Supplier Part]:[Quantity]],5,0)</f>
        <v>3</v>
      </c>
      <c r="O34" s="8">
        <f t="shared" si="0"/>
        <v>3.3899999999999997</v>
      </c>
    </row>
    <row r="35" spans="1:15" ht="15.6" x14ac:dyDescent="0.25">
      <c r="A35" s="1" t="s">
        <v>194</v>
      </c>
      <c r="B35" s="1" t="s">
        <v>171</v>
      </c>
      <c r="C35" s="1" t="s">
        <v>195</v>
      </c>
      <c r="D35" s="1" t="s">
        <v>314</v>
      </c>
      <c r="E35" s="1" t="s">
        <v>315</v>
      </c>
      <c r="F35" s="6" t="s">
        <v>173</v>
      </c>
      <c r="G35" s="6" t="s">
        <v>316</v>
      </c>
      <c r="H35" s="6" t="s">
        <v>317</v>
      </c>
      <c r="I35" s="6" t="s">
        <v>318</v>
      </c>
      <c r="J35" s="6" t="s">
        <v>255</v>
      </c>
      <c r="K35" s="6">
        <v>4.2631000000000002E-2</v>
      </c>
      <c r="L35" s="7">
        <v>2.13</v>
      </c>
      <c r="M35" s="8" t="str">
        <f>VLOOKUP(B34:B71,表1[[Supplier Part]:[Designator]],3,0)</f>
        <v>XFSC28,XFSC22,XFSC20</v>
      </c>
      <c r="N35" s="8">
        <f>VLOOKUP(B34:B71,表1[[Supplier Part]:[Quantity]],5,0)</f>
        <v>3</v>
      </c>
      <c r="O35" s="8">
        <f t="shared" si="0"/>
        <v>6.39</v>
      </c>
    </row>
    <row r="36" spans="1:15" ht="15.6" x14ac:dyDescent="0.25">
      <c r="A36" s="1" t="s">
        <v>194</v>
      </c>
      <c r="B36" s="1" t="s">
        <v>55</v>
      </c>
      <c r="C36" s="1" t="s">
        <v>195</v>
      </c>
      <c r="D36" s="1" t="s">
        <v>209</v>
      </c>
      <c r="E36" s="1" t="s">
        <v>319</v>
      </c>
      <c r="F36" s="6" t="s">
        <v>58</v>
      </c>
      <c r="G36" s="6" t="s">
        <v>229</v>
      </c>
      <c r="H36" s="6" t="s">
        <v>212</v>
      </c>
      <c r="I36" s="6" t="s">
        <v>213</v>
      </c>
      <c r="J36" s="6" t="s">
        <v>214</v>
      </c>
      <c r="K36" s="6">
        <v>6.0980000000000001E-3</v>
      </c>
      <c r="L36" s="7">
        <v>0.61</v>
      </c>
      <c r="M36" s="8" t="str">
        <f>VLOOKUP(B35:B72,表1[[Supplier Part]:[Designator]],3,0)</f>
        <v>XFSR41</v>
      </c>
      <c r="N36" s="8">
        <f>VLOOKUP(B35:B72,表1[[Supplier Part]:[Quantity]],5,0)</f>
        <v>1</v>
      </c>
      <c r="O36" s="8">
        <f t="shared" si="0"/>
        <v>0.61</v>
      </c>
    </row>
    <row r="37" spans="1:15" ht="15.6" x14ac:dyDescent="0.25">
      <c r="A37" s="1" t="s">
        <v>194</v>
      </c>
      <c r="B37" s="1" t="s">
        <v>179</v>
      </c>
      <c r="C37" s="1" t="s">
        <v>195</v>
      </c>
      <c r="D37" s="1" t="s">
        <v>320</v>
      </c>
      <c r="E37" s="1" t="s">
        <v>321</v>
      </c>
      <c r="F37" s="6" t="s">
        <v>322</v>
      </c>
      <c r="G37" s="6" t="s">
        <v>323</v>
      </c>
      <c r="H37" s="6" t="s">
        <v>324</v>
      </c>
      <c r="I37" s="6" t="s">
        <v>325</v>
      </c>
      <c r="J37" s="6" t="s">
        <v>326</v>
      </c>
      <c r="K37" s="6">
        <v>50.23</v>
      </c>
      <c r="L37" s="7">
        <v>100.46</v>
      </c>
      <c r="M37" s="8" t="str">
        <f>VLOOKUP(B36:B73,表1[[Supplier Part]:[Designator]],3,0)</f>
        <v>XFS_U21,XFS_U22</v>
      </c>
      <c r="N37" s="8">
        <f>VLOOKUP(B36:B73,表1[[Supplier Part]:[Quantity]],5,0)</f>
        <v>2</v>
      </c>
      <c r="O37" s="8">
        <f t="shared" si="0"/>
        <v>200.92</v>
      </c>
    </row>
    <row r="38" spans="1:15" ht="15.6" x14ac:dyDescent="0.25">
      <c r="A38" s="1" t="s">
        <v>194</v>
      </c>
      <c r="B38" s="1" t="s">
        <v>174</v>
      </c>
      <c r="C38" s="1" t="s">
        <v>195</v>
      </c>
      <c r="D38" s="1" t="s">
        <v>327</v>
      </c>
      <c r="E38" s="1" t="s">
        <v>328</v>
      </c>
      <c r="F38" s="6" t="s">
        <v>175</v>
      </c>
      <c r="G38" s="6" t="s">
        <v>329</v>
      </c>
      <c r="H38" s="6" t="s">
        <v>330</v>
      </c>
      <c r="I38" s="6" t="s">
        <v>331</v>
      </c>
      <c r="J38" s="6" t="s">
        <v>220</v>
      </c>
      <c r="K38" s="6">
        <v>4.55</v>
      </c>
      <c r="L38" s="7">
        <v>4.55</v>
      </c>
      <c r="M38" s="8" t="str">
        <f>VLOOKUP(B37:B74,表1[[Supplier Part]:[Designator]],3,0)</f>
        <v>U2</v>
      </c>
      <c r="N38" s="8">
        <f>VLOOKUP(B37:B74,表1[[Supplier Part]:[Quantity]],5,0)</f>
        <v>1</v>
      </c>
      <c r="O38" s="8">
        <f t="shared" si="0"/>
        <v>4.55</v>
      </c>
    </row>
    <row r="39" spans="1:15" ht="15.6" x14ac:dyDescent="0.25">
      <c r="A39" s="1" t="s">
        <v>369</v>
      </c>
      <c r="B39" s="1" t="s">
        <v>370</v>
      </c>
      <c r="C39" s="1" t="s">
        <v>195</v>
      </c>
      <c r="D39" s="1" t="s">
        <v>332</v>
      </c>
      <c r="E39" s="1" t="s">
        <v>333</v>
      </c>
      <c r="F39" s="6" t="s">
        <v>334</v>
      </c>
      <c r="G39" s="6" t="s">
        <v>335</v>
      </c>
      <c r="H39" s="6" t="s">
        <v>336</v>
      </c>
      <c r="I39" s="6" t="s">
        <v>337</v>
      </c>
      <c r="J39" s="6" t="s">
        <v>220</v>
      </c>
      <c r="K39" s="6">
        <v>27.62</v>
      </c>
      <c r="L39" s="7">
        <v>27.62</v>
      </c>
      <c r="M39" s="8" t="str">
        <f>VLOOKUP(B38:B75,表1[[Supplier Part]:[Designator]],3,0)</f>
        <v>XFSU6</v>
      </c>
      <c r="N39" s="8">
        <f>VLOOKUP(B38:B75,表1[[Supplier Part]:[Quantity]],5,0)</f>
        <v>1</v>
      </c>
      <c r="O39" s="8">
        <f t="shared" si="0"/>
        <v>27.62</v>
      </c>
    </row>
    <row r="40" spans="1:15" ht="14.25" customHeight="1" x14ac:dyDescent="0.25">
      <c r="F40" s="9"/>
      <c r="G40" s="9"/>
      <c r="H40" s="9"/>
      <c r="I40" s="9"/>
      <c r="J40" s="9"/>
      <c r="K40" s="10" t="s">
        <v>338</v>
      </c>
      <c r="L40" s="11" t="str">
        <f>A1</f>
        <v>￥206.10</v>
      </c>
      <c r="M40" s="8"/>
      <c r="N40" s="8"/>
      <c r="O40" s="8">
        <f>SUM(O3:O39)</f>
        <v>344.25</v>
      </c>
    </row>
  </sheetData>
  <phoneticPr fontId="18" type="noConversion"/>
  <pageMargins left="0.75" right="0.75" top="1" bottom="1" header="0.50972222222222219" footer="0.50972222222222219"/>
  <pageSetup paperSize="9" orientation="portrait" useFirstPageNumber="1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BOM_邢富晟_20174103037_NB850DTU_De</vt:lpstr>
      <vt:lpstr>立创商城购物车详情（1）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陈忠庆</cp:lastModifiedBy>
  <dcterms:created xsi:type="dcterms:W3CDTF">2020-10-30T03:12:20Z</dcterms:created>
  <dcterms:modified xsi:type="dcterms:W3CDTF">2020-10-30T14:09:59Z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807f4839-1386-4d23-93f9-574eb95516b4</vt:lpwstr>
  </property>
</Properties>
</file>