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filterPrivacy="1" codeName="ThisWorkbook"/>
  <mc:AlternateContent xmlns:mc="http://schemas.openxmlformats.org/markup-compatibility/2006">
    <mc:Choice Requires="x15">
      <x15ac:absPath xmlns:x15ac="http://schemas.microsoft.com/office/spreadsheetml/2010/11/ac" url="/Users/ChrisApple/Documents/CS422/Other docs/"/>
    </mc:Choice>
  </mc:AlternateContent>
  <bookViews>
    <workbookView xWindow="0" yWindow="460" windowWidth="28800" windowHeight="1654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0" i="1" l="1"/>
  <c r="D23" i="1"/>
  <c r="D24" i="1"/>
  <c r="D3"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E24" i="1"/>
  <c r="D25" i="1"/>
  <c r="A33" i="2"/>
  <c r="A34" i="2"/>
  <c r="A35" i="2"/>
  <c r="A36" i="2"/>
  <c r="A37" i="2"/>
  <c r="A38" i="2"/>
  <c r="A39" i="2"/>
  <c r="A40" i="2"/>
  <c r="D28" i="2"/>
  <c r="D25" i="2"/>
  <c r="E14" i="2"/>
  <c r="E13" i="2"/>
  <c r="E12" i="2"/>
  <c r="E11" i="2"/>
  <c r="E10" i="2"/>
  <c r="E9" i="2"/>
  <c r="E8" i="2"/>
  <c r="E7" i="2"/>
  <c r="E6" i="2"/>
  <c r="B23" i="1"/>
  <c r="D26" i="1"/>
  <c r="D27" i="1"/>
  <c r="E27" i="1"/>
  <c r="E25" i="1"/>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H55" i="2"/>
  <c r="B24" i="1"/>
  <c r="B25" i="1"/>
  <c r="B26" i="1"/>
  <c r="B27" i="1"/>
  <c r="B28" i="1"/>
  <c r="B29" i="1"/>
  <c r="B30" i="1"/>
  <c r="B31" i="1"/>
  <c r="B32" i="1"/>
  <c r="B33" i="1"/>
  <c r="B34" i="1"/>
  <c r="D28" i="1"/>
  <c r="D29" i="1"/>
  <c r="D30" i="1"/>
  <c r="D31" i="1"/>
  <c r="E28" i="1"/>
  <c r="E29" i="1"/>
  <c r="AH72" i="2"/>
  <c r="AH70" i="2"/>
  <c r="AH56" i="2"/>
  <c r="J55" i="2"/>
  <c r="P43" i="2"/>
  <c r="U55" i="2"/>
  <c r="U70" i="2"/>
  <c r="I55" i="2"/>
  <c r="I43" i="2"/>
  <c r="AB55" i="2"/>
  <c r="P55" i="2"/>
  <c r="P70" i="2"/>
  <c r="G55" i="2"/>
  <c r="G70" i="2"/>
  <c r="M55" i="2"/>
  <c r="M70" i="2"/>
  <c r="J43" i="2"/>
  <c r="N43" i="2"/>
  <c r="U43" i="2"/>
  <c r="AF55" i="2"/>
  <c r="AF70" i="2"/>
  <c r="AF43" i="2"/>
  <c r="Z43" i="2"/>
  <c r="T43" i="2"/>
  <c r="AG43" i="2"/>
  <c r="Y43" i="2"/>
  <c r="Z55" i="2"/>
  <c r="AB43" i="2"/>
  <c r="AA43" i="2"/>
  <c r="S43" i="2"/>
  <c r="T55" i="2"/>
  <c r="M43" i="2"/>
  <c r="V43" i="2"/>
  <c r="O43" i="2"/>
  <c r="G43" i="2"/>
  <c r="H55" i="2"/>
  <c r="H70" i="2"/>
  <c r="L55" i="2"/>
  <c r="AD55" i="2"/>
  <c r="X55" i="2"/>
  <c r="R55" i="2"/>
  <c r="R70" i="2"/>
  <c r="V55" i="2"/>
  <c r="V70" i="2"/>
  <c r="Y55" i="2"/>
  <c r="O55" i="2"/>
  <c r="N55" i="2"/>
  <c r="N70" i="2"/>
  <c r="H43" i="2"/>
  <c r="F55" i="2"/>
  <c r="S55" i="2"/>
  <c r="X43" i="2"/>
  <c r="AD43" i="2"/>
  <c r="R43" i="2"/>
  <c r="AG55" i="2"/>
  <c r="AG70" i="2"/>
  <c r="L43" i="2"/>
  <c r="AA55" i="2"/>
  <c r="F43" i="2"/>
  <c r="K43" i="2"/>
  <c r="AE55" i="2"/>
  <c r="AC43" i="2"/>
  <c r="W43" i="2"/>
  <c r="E43" i="2"/>
  <c r="AH43" i="2"/>
  <c r="Q55" i="2"/>
  <c r="AE43" i="2"/>
  <c r="K55" i="2"/>
  <c r="E55" i="2"/>
  <c r="Q43" i="2"/>
  <c r="W55" i="2"/>
  <c r="W70" i="2"/>
  <c r="AC55" i="2"/>
  <c r="AC70" i="2"/>
  <c r="AI31" i="2"/>
  <c r="P56" i="2"/>
  <c r="D32" i="1"/>
  <c r="E31" i="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33" i="1"/>
  <c r="E32" i="1"/>
  <c r="D59" i="2"/>
  <c r="D61" i="2"/>
  <c r="D65" i="2"/>
  <c r="Q65" i="2"/>
  <c r="AH58" i="2"/>
  <c r="AH59" i="2"/>
  <c r="AB58" i="2"/>
  <c r="AB59" i="2"/>
  <c r="V58" i="2"/>
  <c r="V59" i="2"/>
  <c r="P58" i="2"/>
  <c r="P59" i="2"/>
  <c r="J58" i="2"/>
  <c r="J59" i="2"/>
  <c r="M58" i="2"/>
  <c r="M59" i="2"/>
  <c r="R58" i="2"/>
  <c r="R59" i="2"/>
  <c r="AG58" i="2"/>
  <c r="AG59" i="2"/>
  <c r="AA58" i="2"/>
  <c r="AA59" i="2"/>
  <c r="U58" i="2"/>
  <c r="U59" i="2"/>
  <c r="O58" i="2"/>
  <c r="O59" i="2"/>
  <c r="I58" i="2"/>
  <c r="I59" i="2"/>
  <c r="X58" i="2"/>
  <c r="X59" i="2"/>
  <c r="AF58" i="2"/>
  <c r="AF59" i="2"/>
  <c r="Z58" i="2"/>
  <c r="Z59" i="2"/>
  <c r="T58" i="2"/>
  <c r="T59" i="2"/>
  <c r="N58" i="2"/>
  <c r="N59" i="2"/>
  <c r="H58" i="2"/>
  <c r="H59" i="2"/>
  <c r="G58" i="2"/>
  <c r="G59" i="2"/>
  <c r="L58" i="2"/>
  <c r="L59" i="2"/>
  <c r="AE58" i="2"/>
  <c r="AE59" i="2"/>
  <c r="Y58" i="2"/>
  <c r="Y59" i="2"/>
  <c r="S58" i="2"/>
  <c r="S59" i="2"/>
  <c r="AD58" i="2"/>
  <c r="AD59" i="2"/>
  <c r="AC58" i="2"/>
  <c r="AC59" i="2"/>
  <c r="W58" i="2"/>
  <c r="W59" i="2"/>
  <c r="Q58" i="2"/>
  <c r="Q59" i="2"/>
  <c r="K58" i="2"/>
  <c r="K59" i="2"/>
  <c r="E58" i="2"/>
  <c r="E59" i="2"/>
  <c r="F58" i="2"/>
  <c r="F59" i="2"/>
  <c r="D34" i="1"/>
  <c r="E33" i="1"/>
  <c r="AA65" i="2"/>
  <c r="R65" i="2"/>
  <c r="AE65" i="2"/>
  <c r="AF65" i="2"/>
  <c r="U65" i="2"/>
  <c r="T65" i="2"/>
  <c r="Z65" i="2"/>
  <c r="K65" i="2"/>
  <c r="N65" i="2"/>
  <c r="I65" i="2"/>
  <c r="E65" i="2"/>
  <c r="Y65" i="2"/>
  <c r="J65" i="2"/>
  <c r="P65" i="2"/>
  <c r="AH65" i="2"/>
  <c r="F65" i="2"/>
  <c r="AG65" i="2"/>
  <c r="AC65" i="2"/>
  <c r="G65" i="2"/>
  <c r="D62" i="2"/>
  <c r="D66" i="2"/>
  <c r="P66" i="2"/>
  <c r="H65" i="2"/>
  <c r="W65" i="2"/>
  <c r="L65" i="2"/>
  <c r="M65" i="2"/>
  <c r="AD65" i="2"/>
  <c r="AB65" i="2"/>
  <c r="V65" i="2"/>
  <c r="O65" i="2"/>
  <c r="S65" i="2"/>
  <c r="X65" i="2"/>
  <c r="AH61" i="2"/>
  <c r="AH62" i="2"/>
  <c r="P61" i="2"/>
  <c r="P62" i="2"/>
  <c r="U61" i="2"/>
  <c r="U62" i="2"/>
  <c r="AG61" i="2"/>
  <c r="AG62" i="2"/>
  <c r="AF61" i="2"/>
  <c r="AF62" i="2"/>
  <c r="Z61" i="2"/>
  <c r="Z62" i="2"/>
  <c r="T61" i="2"/>
  <c r="T62" i="2"/>
  <c r="N61" i="2"/>
  <c r="N62" i="2"/>
  <c r="H61" i="2"/>
  <c r="H62" i="2"/>
  <c r="V61" i="2"/>
  <c r="V62" i="2"/>
  <c r="I61" i="2"/>
  <c r="I62" i="2"/>
  <c r="AE61" i="2"/>
  <c r="AE62" i="2"/>
  <c r="Y61" i="2"/>
  <c r="Y62" i="2"/>
  <c r="S61" i="2"/>
  <c r="S62" i="2"/>
  <c r="M61" i="2"/>
  <c r="M62" i="2"/>
  <c r="G61" i="2"/>
  <c r="G62" i="2"/>
  <c r="AD61" i="2"/>
  <c r="AD62" i="2"/>
  <c r="X61" i="2"/>
  <c r="X62" i="2"/>
  <c r="R61" i="2"/>
  <c r="R62" i="2"/>
  <c r="L61" i="2"/>
  <c r="L62" i="2"/>
  <c r="F61" i="2"/>
  <c r="F62" i="2"/>
  <c r="AC61" i="2"/>
  <c r="AC62" i="2"/>
  <c r="W61" i="2"/>
  <c r="W62" i="2"/>
  <c r="K61" i="2"/>
  <c r="K62" i="2"/>
  <c r="E61" i="2"/>
  <c r="E62" i="2"/>
  <c r="AB61" i="2"/>
  <c r="AB62" i="2"/>
  <c r="J61" i="2"/>
  <c r="J62" i="2"/>
  <c r="AA61" i="2"/>
  <c r="AA62" i="2"/>
  <c r="O61" i="2"/>
  <c r="O62" i="2"/>
  <c r="Q61" i="2"/>
  <c r="Q62" i="2"/>
  <c r="E15" i="2" a="1"/>
  <c r="E15" i="2"/>
  <c r="E16" i="2" a="1"/>
  <c r="E16" i="2"/>
  <c r="E17" i="2" a="1"/>
  <c r="E17" i="2"/>
  <c r="E18" i="2" a="1"/>
  <c r="E18" i="2"/>
  <c r="E19" i="2" a="1"/>
  <c r="E19" i="2"/>
  <c r="E20" i="2" a="1"/>
  <c r="E20" i="2"/>
  <c r="E21" i="2" a="1"/>
  <c r="E21" i="2"/>
  <c r="E22" i="2" a="1"/>
  <c r="E22" i="2"/>
  <c r="E23" i="2" a="1"/>
  <c r="E23" i="2"/>
  <c r="D9" i="2"/>
  <c r="D11" i="2"/>
  <c r="F18" i="2"/>
  <c r="C35" i="2"/>
  <c r="AI35" i="2"/>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C47" i="2"/>
  <c r="D47" i="2"/>
  <c r="AC35" i="2"/>
  <c r="S35" i="2"/>
  <c r="P35" i="2"/>
  <c r="D35" i="2"/>
  <c r="X35" i="2"/>
  <c r="E35" i="2"/>
  <c r="U35" i="2"/>
  <c r="AE35" i="2"/>
  <c r="G35" i="2"/>
  <c r="L35" i="2"/>
  <c r="Q35" i="2"/>
  <c r="AB35" i="2"/>
  <c r="AG35" i="2"/>
  <c r="AF35" i="2"/>
  <c r="F19" i="2"/>
  <c r="C36" i="2"/>
  <c r="AI36" i="2"/>
  <c r="Y35" i="2"/>
  <c r="M35" i="2"/>
  <c r="AD35" i="2"/>
  <c r="R35" i="2"/>
  <c r="F35" i="2"/>
  <c r="W35" i="2"/>
  <c r="K35" i="2"/>
  <c r="AH35" i="2"/>
  <c r="V35" i="2"/>
  <c r="J35" i="2"/>
  <c r="AA35" i="2"/>
  <c r="O35" i="2"/>
  <c r="T35" i="2"/>
  <c r="H35" i="2"/>
  <c r="I35" i="2"/>
  <c r="Z35" i="2"/>
  <c r="N35" i="2"/>
  <c r="F16" i="2"/>
  <c r="C33" i="2"/>
  <c r="AI33" i="2"/>
  <c r="F17" i="2"/>
  <c r="C34" i="2"/>
  <c r="I34" i="2"/>
  <c r="F15" i="2"/>
  <c r="C32" i="2"/>
  <c r="D32" i="2"/>
  <c r="F20" i="2"/>
  <c r="C37" i="2"/>
  <c r="F22" i="2"/>
  <c r="C39" i="2"/>
  <c r="F21" i="2"/>
  <c r="C38" i="2"/>
  <c r="F23" i="2"/>
  <c r="C40" i="2"/>
  <c r="AG47" i="2"/>
  <c r="O47" i="2"/>
  <c r="W47" i="2"/>
  <c r="AA47" i="2"/>
  <c r="AE47" i="2"/>
  <c r="AD47" i="2"/>
  <c r="E47" i="2"/>
  <c r="P47" i="2"/>
  <c r="R47" i="2"/>
  <c r="AH36" i="2"/>
  <c r="AH48" i="2"/>
  <c r="F47" i="2"/>
  <c r="Y36" i="2"/>
  <c r="R36" i="2"/>
  <c r="O36" i="2"/>
  <c r="I33" i="2"/>
  <c r="T47" i="2"/>
  <c r="U47" i="2"/>
  <c r="X47" i="2"/>
  <c r="AB47" i="2"/>
  <c r="S47" i="2"/>
  <c r="F34" i="2"/>
  <c r="AC34" i="2"/>
  <c r="C44" i="2"/>
  <c r="D44" i="2"/>
  <c r="D34" i="2"/>
  <c r="C46" i="2"/>
  <c r="D46" i="2"/>
  <c r="AI34" i="2"/>
  <c r="L47" i="2"/>
  <c r="AF47" i="2"/>
  <c r="D36" i="2"/>
  <c r="Q47" i="2"/>
  <c r="W36" i="2"/>
  <c r="J36" i="2"/>
  <c r="T36" i="2"/>
  <c r="J33" i="2"/>
  <c r="AH47" i="2"/>
  <c r="AD36" i="2"/>
  <c r="F36" i="2"/>
  <c r="K36" i="2"/>
  <c r="V36" i="2"/>
  <c r="AA36" i="2"/>
  <c r="AF36" i="2"/>
  <c r="H36" i="2"/>
  <c r="M36" i="2"/>
  <c r="C48" i="2"/>
  <c r="D48" i="2"/>
  <c r="M33" i="2"/>
  <c r="X33" i="2"/>
  <c r="V47" i="2"/>
  <c r="J47" i="2"/>
  <c r="K47" i="2"/>
  <c r="AC47" i="2"/>
  <c r="Y34" i="2"/>
  <c r="V34" i="2"/>
  <c r="S34" i="2"/>
  <c r="P34" i="2"/>
  <c r="Y47" i="2"/>
  <c r="H47" i="2"/>
  <c r="M47" i="2"/>
  <c r="G47" i="2"/>
  <c r="X36" i="2"/>
  <c r="L36" i="2"/>
  <c r="AC36" i="2"/>
  <c r="Q36" i="2"/>
  <c r="E36" i="2"/>
  <c r="AB36" i="2"/>
  <c r="P36" i="2"/>
  <c r="AG36" i="2"/>
  <c r="U36" i="2"/>
  <c r="T48" i="2"/>
  <c r="I36" i="2"/>
  <c r="Z36" i="2"/>
  <c r="N36" i="2"/>
  <c r="AE36" i="2"/>
  <c r="S36" i="2"/>
  <c r="G36" i="2"/>
  <c r="F48" i="2"/>
  <c r="R32" i="2"/>
  <c r="AF33" i="2"/>
  <c r="W33" i="2"/>
  <c r="Z33" i="2"/>
  <c r="E33" i="2"/>
  <c r="N47" i="2"/>
  <c r="I47" i="2"/>
  <c r="F32" i="2"/>
  <c r="V32" i="2"/>
  <c r="AA33" i="2"/>
  <c r="H33" i="2"/>
  <c r="R33" i="2"/>
  <c r="AH33" i="2"/>
  <c r="AH45" i="2"/>
  <c r="D33" i="2"/>
  <c r="S33" i="2"/>
  <c r="AC33" i="2"/>
  <c r="P33" i="2"/>
  <c r="T34" i="2"/>
  <c r="S46" i="2"/>
  <c r="AD34" i="2"/>
  <c r="AC46" i="2"/>
  <c r="K34" i="2"/>
  <c r="AA34" i="2"/>
  <c r="N34" i="2"/>
  <c r="X34" i="2"/>
  <c r="E34" i="2"/>
  <c r="U34" i="2"/>
  <c r="AF34" i="2"/>
  <c r="H34" i="2"/>
  <c r="H46" i="2"/>
  <c r="M34" i="2"/>
  <c r="R34" i="2"/>
  <c r="W34" i="2"/>
  <c r="AH34" i="2"/>
  <c r="J34" i="2"/>
  <c r="I46" i="2"/>
  <c r="O34" i="2"/>
  <c r="Z34" i="2"/>
  <c r="AE34" i="2"/>
  <c r="AD46" i="2"/>
  <c r="G34" i="2"/>
  <c r="L34" i="2"/>
  <c r="Q34" i="2"/>
  <c r="AB34" i="2"/>
  <c r="AB46" i="2"/>
  <c r="AG34" i="2"/>
  <c r="Z47" i="2"/>
  <c r="P32" i="2"/>
  <c r="AE32" i="2"/>
  <c r="AB32" i="2"/>
  <c r="O32" i="2"/>
  <c r="AG33" i="2"/>
  <c r="N33" i="2"/>
  <c r="O33" i="2"/>
  <c r="T33" i="2"/>
  <c r="Y33" i="2"/>
  <c r="AD33" i="2"/>
  <c r="F33" i="2"/>
  <c r="K33" i="2"/>
  <c r="V33" i="2"/>
  <c r="C45" i="2"/>
  <c r="D45" i="2"/>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c r="AI40" i="2"/>
  <c r="C51" i="2"/>
  <c r="D51" i="2"/>
  <c r="AI39" i="2"/>
  <c r="C49" i="2"/>
  <c r="D49" i="2"/>
  <c r="AI37" i="2"/>
  <c r="C50" i="2"/>
  <c r="D50" i="2"/>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c r="AG44" i="2"/>
</calcChain>
</file>

<file path=xl/sharedStrings.xml><?xml version="1.0" encoding="utf-8"?>
<sst xmlns="http://schemas.openxmlformats.org/spreadsheetml/2006/main" count="31" uniqueCount="31">
  <si>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</si>
  <si>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</si>
  <si>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</si>
  <si>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</si>
  <si>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</si>
  <si>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</si>
  <si>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</si>
  <si>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</si>
  <si>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</si>
  <si>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</si>
  <si>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</si>
  <si>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</si>
  <si>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</si>
  <si>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</si>
  <si>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</si>
  <si>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</si>
  <si>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</si>
  <si>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</si>
  <si>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</si>
  <si>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Milestone 1</t>
  </si>
  <si>
    <t>Milestone 2</t>
  </si>
  <si>
    <t>Milestone 3</t>
  </si>
  <si>
    <t>Milestone 4</t>
  </si>
  <si>
    <t>Milestone 5</t>
  </si>
  <si>
    <t>Milestone 6</t>
  </si>
  <si>
    <t>Milestone 7</t>
  </si>
  <si>
    <t>Milestone 8</t>
  </si>
  <si>
    <t>Milestone 9</t>
  </si>
  <si>
    <t>Milestone 10</t>
  </si>
  <si>
    <t>Project End</t>
  </si>
  <si>
    <t xml:space="preserve">ENTER START 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</si>
</sst>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
          <c:y val="0.0"/>
          <c:w val="1.0"/>
          <c:h val="1.0"/>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42387.0</c:v>
                </c:pt>
                <c:pt idx="1">
                  <c:v>42388.0</c:v>
                </c:pt>
                <c:pt idx="2">
                  <c:v>42389.0</c:v>
                </c:pt>
                <c:pt idx="3">
                  <c:v>42390.0</c:v>
                </c:pt>
                <c:pt idx="4">
                  <c:v>42391.0</c:v>
                </c:pt>
                <c:pt idx="5">
                  <c:v>42392.0</c:v>
                </c:pt>
                <c:pt idx="6">
                  <c:v>42393.0</c:v>
                </c:pt>
                <c:pt idx="7">
                  <c:v>42394.0</c:v>
                </c:pt>
                <c:pt idx="8">
                  <c:v>42395.0</c:v>
                </c:pt>
                <c:pt idx="9">
                  <c:v>42396.0</c:v>
                </c:pt>
                <c:pt idx="10">
                  <c:v>42397.0</c:v>
                </c:pt>
                <c:pt idx="11">
                  <c:v>42398.0</c:v>
                </c:pt>
                <c:pt idx="12">
                  <c:v>42399.0</c:v>
                </c:pt>
                <c:pt idx="13">
                  <c:v>42400.0</c:v>
                </c:pt>
                <c:pt idx="14">
                  <c:v>42401.0</c:v>
                </c:pt>
                <c:pt idx="15">
                  <c:v>42402.0</c:v>
                </c:pt>
                <c:pt idx="16">
                  <c:v>42403.0</c:v>
                </c:pt>
                <c:pt idx="17">
                  <c:v>42404.0</c:v>
                </c:pt>
                <c:pt idx="18">
                  <c:v>42405.0</c:v>
                </c:pt>
                <c:pt idx="19">
                  <c:v>42406.0</c:v>
                </c:pt>
                <c:pt idx="20">
                  <c:v>42407.0</c:v>
                </c:pt>
                <c:pt idx="21">
                  <c:v>42408.0</c:v>
                </c:pt>
                <c:pt idx="22">
                  <c:v>42409.0</c:v>
                </c:pt>
                <c:pt idx="23">
                  <c:v>42410.0</c:v>
                </c:pt>
                <c:pt idx="24">
                  <c:v>42411.0</c:v>
                </c:pt>
                <c:pt idx="25">
                  <c:v>42412.0</c:v>
                </c:pt>
                <c:pt idx="26">
                  <c:v>42413.0</c:v>
                </c:pt>
                <c:pt idx="27">
                  <c:v>42414.0</c:v>
                </c:pt>
                <c:pt idx="28">
                  <c:v>42415.0</c:v>
                </c:pt>
                <c:pt idx="29">
                  <c:v>42416.0</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c:formatCode>
                <c:ptCount val="30"/>
                <c:pt idx="0">
                  <c:v>42387.0</c:v>
                </c:pt>
                <c:pt idx="1">
                  <c:v>42388.0</c:v>
                </c:pt>
                <c:pt idx="2">
                  <c:v>42389.0</c:v>
                </c:pt>
                <c:pt idx="3">
                  <c:v>42390.0</c:v>
                </c:pt>
                <c:pt idx="4">
                  <c:v>42391.0</c:v>
                </c:pt>
                <c:pt idx="5">
                  <c:v>42392.0</c:v>
                </c:pt>
                <c:pt idx="6">
                  <c:v>42393.0</c:v>
                </c:pt>
                <c:pt idx="7">
                  <c:v>42394.0</c:v>
                </c:pt>
                <c:pt idx="8">
                  <c:v>42395.0</c:v>
                </c:pt>
                <c:pt idx="9">
                  <c:v>42396.0</c:v>
                </c:pt>
                <c:pt idx="10">
                  <c:v>42397.0</c:v>
                </c:pt>
                <c:pt idx="11">
                  <c:v>42398.0</c:v>
                </c:pt>
                <c:pt idx="12">
                  <c:v>42399.0</c:v>
                </c:pt>
                <c:pt idx="13">
                  <c:v>42400.0</c:v>
                </c:pt>
                <c:pt idx="14">
                  <c:v>42401.0</c:v>
                </c:pt>
                <c:pt idx="15">
                  <c:v>42402.0</c:v>
                </c:pt>
                <c:pt idx="16">
                  <c:v>42403.0</c:v>
                </c:pt>
                <c:pt idx="17">
                  <c:v>42404.0</c:v>
                </c:pt>
                <c:pt idx="18">
                  <c:v>42405.0</c:v>
                </c:pt>
                <c:pt idx="19">
                  <c:v>42406.0</c:v>
                </c:pt>
                <c:pt idx="20">
                  <c:v>42407.0</c:v>
                </c:pt>
                <c:pt idx="21">
                  <c:v>42408.0</c:v>
                </c:pt>
                <c:pt idx="22">
                  <c:v>42409.0</c:v>
                </c:pt>
                <c:pt idx="23">
                  <c:v>42410.0</c:v>
                </c:pt>
                <c:pt idx="24">
                  <c:v>42411.0</c:v>
                </c:pt>
                <c:pt idx="25">
                  <c:v>42412.0</c:v>
                </c:pt>
                <c:pt idx="26">
                  <c:v>42413.0</c:v>
                </c:pt>
                <c:pt idx="27">
                  <c:v>42414.0</c:v>
                </c:pt>
                <c:pt idx="28">
                  <c:v>42415.0</c:v>
                </c:pt>
                <c:pt idx="29">
                  <c:v>42416.0</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42387.0</c:v>
                </c:pt>
                <c:pt idx="1">
                  <c:v>42388.0</c:v>
                </c:pt>
                <c:pt idx="2">
                  <c:v>42389.0</c:v>
                </c:pt>
                <c:pt idx="3">
                  <c:v>42390.0</c:v>
                </c:pt>
                <c:pt idx="4">
                  <c:v>42391.0</c:v>
                </c:pt>
                <c:pt idx="5">
                  <c:v>42392.0</c:v>
                </c:pt>
                <c:pt idx="6">
                  <c:v>42393.0</c:v>
                </c:pt>
                <c:pt idx="7">
                  <c:v>42394.0</c:v>
                </c:pt>
                <c:pt idx="8">
                  <c:v>42395.0</c:v>
                </c:pt>
                <c:pt idx="9">
                  <c:v>42396.0</c:v>
                </c:pt>
                <c:pt idx="10">
                  <c:v>42397.0</c:v>
                </c:pt>
                <c:pt idx="11">
                  <c:v>42398.0</c:v>
                </c:pt>
                <c:pt idx="12">
                  <c:v>42399.0</c:v>
                </c:pt>
                <c:pt idx="13">
                  <c:v>42400.0</c:v>
                </c:pt>
                <c:pt idx="14">
                  <c:v>42401.0</c:v>
                </c:pt>
                <c:pt idx="15">
                  <c:v>42402.0</c:v>
                </c:pt>
                <c:pt idx="16">
                  <c:v>42403.0</c:v>
                </c:pt>
                <c:pt idx="17">
                  <c:v>42404.0</c:v>
                </c:pt>
                <c:pt idx="18">
                  <c:v>42405.0</c:v>
                </c:pt>
                <c:pt idx="19">
                  <c:v>42406.0</c:v>
                </c:pt>
                <c:pt idx="20">
                  <c:v>42407.0</c:v>
                </c:pt>
                <c:pt idx="21">
                  <c:v>42408.0</c:v>
                </c:pt>
                <c:pt idx="22">
                  <c:v>42409.0</c:v>
                </c:pt>
                <c:pt idx="23">
                  <c:v>42410.0</c:v>
                </c:pt>
                <c:pt idx="24">
                  <c:v>42411.0</c:v>
                </c:pt>
                <c:pt idx="25">
                  <c:v>42412.0</c:v>
                </c:pt>
                <c:pt idx="26">
                  <c:v>42413.0</c:v>
                </c:pt>
                <c:pt idx="27">
                  <c:v>42414.0</c:v>
                </c:pt>
                <c:pt idx="28">
                  <c:v>42415.0</c:v>
                </c:pt>
                <c:pt idx="29">
                  <c:v>42416.0</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42387.0</c:v>
                </c:pt>
                <c:pt idx="1">
                  <c:v>42388.0</c:v>
                </c:pt>
                <c:pt idx="2">
                  <c:v>42389.0</c:v>
                </c:pt>
                <c:pt idx="3">
                  <c:v>42390.0</c:v>
                </c:pt>
                <c:pt idx="4">
                  <c:v>42391.0</c:v>
                </c:pt>
                <c:pt idx="5">
                  <c:v>42392.0</c:v>
                </c:pt>
                <c:pt idx="6">
                  <c:v>42393.0</c:v>
                </c:pt>
                <c:pt idx="7">
                  <c:v>42394.0</c:v>
                </c:pt>
                <c:pt idx="8">
                  <c:v>42395.0</c:v>
                </c:pt>
                <c:pt idx="9">
                  <c:v>42396.0</c:v>
                </c:pt>
                <c:pt idx="10">
                  <c:v>42397.0</c:v>
                </c:pt>
                <c:pt idx="11">
                  <c:v>42398.0</c:v>
                </c:pt>
                <c:pt idx="12">
                  <c:v>42399.0</c:v>
                </c:pt>
                <c:pt idx="13">
                  <c:v>42400.0</c:v>
                </c:pt>
                <c:pt idx="14">
                  <c:v>42401.0</c:v>
                </c:pt>
                <c:pt idx="15">
                  <c:v>42402.0</c:v>
                </c:pt>
                <c:pt idx="16">
                  <c:v>42403.0</c:v>
                </c:pt>
                <c:pt idx="17">
                  <c:v>42404.0</c:v>
                </c:pt>
                <c:pt idx="18">
                  <c:v>42405.0</c:v>
                </c:pt>
                <c:pt idx="19">
                  <c:v>42406.0</c:v>
                </c:pt>
                <c:pt idx="20">
                  <c:v>42407.0</c:v>
                </c:pt>
                <c:pt idx="21">
                  <c:v>42408.0</c:v>
                </c:pt>
                <c:pt idx="22">
                  <c:v>42409.0</c:v>
                </c:pt>
                <c:pt idx="23">
                  <c:v>42410.0</c:v>
                </c:pt>
                <c:pt idx="24">
                  <c:v>42411.0</c:v>
                </c:pt>
                <c:pt idx="25">
                  <c:v>42412.0</c:v>
                </c:pt>
                <c:pt idx="26">
                  <c:v>42413.0</c:v>
                </c:pt>
                <c:pt idx="27">
                  <c:v>42414.0</c:v>
                </c:pt>
                <c:pt idx="28">
                  <c:v>42415.0</c:v>
                </c:pt>
                <c:pt idx="29">
                  <c:v>42416.0</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42387.0</c:v>
                </c:pt>
                <c:pt idx="1">
                  <c:v>42388.0</c:v>
                </c:pt>
                <c:pt idx="2">
                  <c:v>42389.0</c:v>
                </c:pt>
                <c:pt idx="3">
                  <c:v>42390.0</c:v>
                </c:pt>
                <c:pt idx="4">
                  <c:v>42391.0</c:v>
                </c:pt>
                <c:pt idx="5">
                  <c:v>42392.0</c:v>
                </c:pt>
                <c:pt idx="6">
                  <c:v>42393.0</c:v>
                </c:pt>
                <c:pt idx="7">
                  <c:v>42394.0</c:v>
                </c:pt>
                <c:pt idx="8">
                  <c:v>42395.0</c:v>
                </c:pt>
                <c:pt idx="9">
                  <c:v>42396.0</c:v>
                </c:pt>
                <c:pt idx="10">
                  <c:v>42397.0</c:v>
                </c:pt>
                <c:pt idx="11">
                  <c:v>42398.0</c:v>
                </c:pt>
                <c:pt idx="12">
                  <c:v>42399.0</c:v>
                </c:pt>
                <c:pt idx="13">
                  <c:v>42400.0</c:v>
                </c:pt>
                <c:pt idx="14">
                  <c:v>42401.0</c:v>
                </c:pt>
                <c:pt idx="15">
                  <c:v>42402.0</c:v>
                </c:pt>
                <c:pt idx="16">
                  <c:v>42403.0</c:v>
                </c:pt>
                <c:pt idx="17">
                  <c:v>42404.0</c:v>
                </c:pt>
                <c:pt idx="18">
                  <c:v>42405.0</c:v>
                </c:pt>
                <c:pt idx="19">
                  <c:v>42406.0</c:v>
                </c:pt>
                <c:pt idx="20">
                  <c:v>42407.0</c:v>
                </c:pt>
                <c:pt idx="21">
                  <c:v>42408.0</c:v>
                </c:pt>
                <c:pt idx="22">
                  <c:v>42409.0</c:v>
                </c:pt>
                <c:pt idx="23">
                  <c:v>42410.0</c:v>
                </c:pt>
                <c:pt idx="24">
                  <c:v>42411.0</c:v>
                </c:pt>
                <c:pt idx="25">
                  <c:v>42412.0</c:v>
                </c:pt>
                <c:pt idx="26">
                  <c:v>42413.0</c:v>
                </c:pt>
                <c:pt idx="27">
                  <c:v>42414.0</c:v>
                </c:pt>
                <c:pt idx="28">
                  <c:v>42415.0</c:v>
                </c:pt>
                <c:pt idx="29">
                  <c:v>42416.0</c:v>
                </c:pt>
              </c:numCache>
            </c:numRef>
          </c:cat>
          <c:val>
            <c:numRef>
              <c:f>calcs!$E$36:$AH$36</c:f>
              <c:numCache>
                <c:formatCode>General</c:formatCode>
                <c:ptCount val="30"/>
                <c:pt idx="0">
                  <c:v>#N/A</c:v>
                </c:pt>
                <c:pt idx="1">
                  <c:v>#N/A</c:v>
                </c:pt>
                <c:pt idx="2">
                  <c:v>#N/A</c:v>
                </c:pt>
                <c:pt idx="3">
                  <c:v>7.300000000000001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7.300000000000001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6.300000000000001</c:v>
                </c:pt>
                <c:pt idx="14">
                  <c:v>6.300000000000001</c:v>
                </c:pt>
                <c:pt idx="15">
                  <c:v>6.300000000000001</c:v>
                </c:pt>
                <c:pt idx="16">
                  <c:v>6.300000000000001</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MILESTONE 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6.300000000000001</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5.300000000000001</c:v>
                </c:pt>
                <c:pt idx="15">
                  <c:v>5.300000000000001</c:v>
                </c:pt>
                <c:pt idx="16">
                  <c:v>5.300000000000001</c:v>
                </c:pt>
                <c:pt idx="17">
                  <c:v>5.300000000000001</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MILESTONE 2</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5.300000000000001</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4.300000000000001</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MILESTONE 3</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4.300000000000001</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3.300000000000001</c:v>
                </c:pt>
              </c:numCache>
            </c:numRef>
          </c:val>
          <c:smooth val="0"/>
        </c:ser>
        <c:ser>
          <c:idx val="17"/>
          <c:order val="17"/>
          <c:tx>
            <c:strRef>
              <c:f>calcs!$D$52</c:f>
              <c:strCache>
                <c:ptCount val="1"/>
                <c:pt idx="0">
                  <c:v>MILESTONE 4</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0"/>
            <c:spPr>
              <a:ln w="263525">
                <a:solidFill>
                  <a:schemeClr val="bg1">
                    <a:lumMod val="95000"/>
                  </a:schemeClr>
                </a:solidFill>
              </a:ln>
            </c:spPr>
          </c:errBars>
          <c:val>
            <c:numRef>
              <c:f>calcs!$E$56:$AH$56</c:f>
              <c:numCache>
                <c:formatCode>General</c:formatCode>
                <c:ptCount val="30"/>
                <c:pt idx="0">
                  <c:v>#N/A</c:v>
                </c:pt>
                <c:pt idx="1">
                  <c:v>#N/A</c:v>
                </c:pt>
                <c:pt idx="2">
                  <c:v>#N/A</c:v>
                </c:pt>
                <c:pt idx="3">
                  <c:v>5.0</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Jan 2016</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Feb 2016</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Feb 2016</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0.5</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Jan 2016</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{3CC200E4-AF35-B044-8E58-533AB322A8C3}</c15:txfldGUID>
                      <c15:f>calcs!$E$72</c15:f>
                      <c15:dlblFieldTableCache>
                        <c:ptCount val="1"/>
                        <c:pt idx="0">
                          <c:v>18</c:v>
                        </c:pt>
                      </c15:dlblFieldTableCache>
                    </c15:dlblFTEntry>
                  </c15:dlblFieldTable>
                  <c15:showDataLabelsRange val="0"/>
                </c:ext>
              </c:extLst>
            </c:dLbl>
            <c:dLbl>
              <c:idx val="1"/>
              <c:layout/>
              <c:tx>
                <c:strRef>
                  <c:f>calcs!$F$72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{119A858D-88F0-1C48-94C0-B42E109BC9C3}</c15:txfldGUID>
                      <c15:f>calcs!$F$72</c15:f>
                      <c15:dlblFieldTableCache>
                        <c:ptCount val="1"/>
                        <c:pt idx="0">
                          <c:v>19</c:v>
                        </c:pt>
                      </c15:dlblFieldTableCache>
                    </c15:dlblFTEntry>
                  </c15:dlblFieldTable>
                  <c15:showDataLabelsRange val="0"/>
                </c:ext>
              </c:extLst>
            </c:dLbl>
            <c:dLbl>
              <c:idx val="2"/>
              <c:layout/>
              <c:tx>
                <c:strRef>
                  <c:f>calcs!$G$72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{C4A16CD9-C6A5-2E4B-90BC-8E1C2937AFEC}</c15:txfldGUID>
                      <c15:f>calcs!$G$72</c15:f>
                      <c15:dlblFieldTableCache>
                        <c:ptCount val="1"/>
                        <c:pt idx="0">
                          <c:v>20</c:v>
                        </c:pt>
                      </c15:dlblFieldTableCache>
                    </c15:dlblFTEntry>
                  </c15:dlblFieldTable>
                  <c15:showDataLabelsRange val="0"/>
                </c:ext>
              </c:extLst>
            </c:dLbl>
            <c:dLbl>
              <c:idx val="3"/>
              <c:layout/>
              <c:tx>
                <c:strRef>
                  <c:f>calcs!$H$72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{7BBA79F0-CF1B-B544-B638-55F2CFAA8C72}</c15:txfldGUID>
                      <c15:f>calcs!$H$72</c15:f>
                      <c15:dlblFieldTableCache>
                        <c:ptCount val="1"/>
                        <c:pt idx="0">
                          <c:v>21</c:v>
                        </c:pt>
                      </c15:dlblFieldTableCache>
                    </c15:dlblFTEntry>
                  </c15:dlblFieldTable>
                  <c15:showDataLabelsRange val="0"/>
                </c:ext>
              </c:extLst>
            </c:dLbl>
            <c:dLbl>
              <c:idx val="4"/>
              <c:layout/>
              <c:tx>
                <c:strRef>
                  <c:f>calcs!$I$72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{B8899803-3C69-F045-8B62-082C6678F160}</c15:txfldGUID>
                      <c15:f>calcs!$I$72</c15:f>
                      <c15:dlblFieldTableCache>
                        <c:ptCount val="1"/>
                        <c:pt idx="0">
                          <c:v>22</c:v>
                        </c:pt>
                      </c15:dlblFieldTableCache>
                    </c15:dlblFTEntry>
                  </c15:dlblFieldTable>
                  <c15:showDataLabelsRange val="0"/>
                </c:ext>
              </c:extLst>
            </c:dLbl>
            <c:dLbl>
              <c:idx val="5"/>
              <c:layout/>
              <c:tx>
                <c:strRef>
                  <c:f>calcs!$J$72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{3C6F3009-AB89-FF45-A34E-9ABC6ECE0911}</c15:txfldGUID>
                      <c15:f>calcs!$J$72</c15:f>
                      <c15:dlblFieldTableCache>
                        <c:ptCount val="1"/>
                        <c:pt idx="0">
                          <c:v>23</c:v>
                        </c:pt>
                      </c15:dlblFieldTableCache>
                    </c15:dlblFTEntry>
                  </c15:dlblFieldTable>
                  <c15:showDataLabelsRange val="0"/>
                </c:ext>
              </c:extLst>
            </c:dLbl>
            <c:dLbl>
              <c:idx val="6"/>
              <c:layout/>
              <c:tx>
                <c:strRef>
                  <c:f>calcs!$K$72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{F1496737-E0D1-4F4E-BE3C-76BF3758814B}</c15:txfldGUID>
                      <c15:f>calcs!$K$72</c15:f>
                      <c15:dlblFieldTableCache>
                        <c:ptCount val="1"/>
                        <c:pt idx="0">
                          <c:v>24</c:v>
                        </c:pt>
                      </c15:dlblFieldTableCache>
                    </c15:dlblFTEntry>
                  </c15:dlblFieldTable>
                  <c15:showDataLabelsRange val="0"/>
                </c:ext>
              </c:extLst>
            </c:dLbl>
            <c:dLbl>
              <c:idx val="7"/>
              <c:layout/>
              <c:tx>
                <c:strRef>
                  <c:f>calcs!$L$72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{4BFF7127-E368-B046-A684-87EE81B3AADF}</c15:txfldGUID>
                      <c15:f>calcs!$L$72</c15:f>
                      <c15:dlblFieldTableCache>
                        <c:ptCount val="1"/>
                        <c:pt idx="0">
                          <c:v>25</c:v>
                        </c:pt>
                      </c15:dlblFieldTableCache>
                    </c15:dlblFTEntry>
                  </c15:dlblFieldTable>
                  <c15:showDataLabelsRange val="0"/>
                </c:ext>
              </c:extLst>
            </c:dLbl>
            <c:dLbl>
              <c:idx val="8"/>
              <c:layout/>
              <c:tx>
                <c:strRef>
                  <c:f>calcs!$M$72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{8785FDCD-9A30-9C48-92D0-1CE27B9897DF}</c15:txfldGUID>
                      <c15:f>calcs!$M$72</c15:f>
                      <c15:dlblFieldTableCache>
                        <c:ptCount val="1"/>
                        <c:pt idx="0">
                          <c:v>26</c:v>
                        </c:pt>
                      </c15:dlblFieldTableCache>
                    </c15:dlblFTEntry>
                  </c15:dlblFieldTable>
                  <c15:showDataLabelsRange val="0"/>
                </c:ext>
              </c:extLst>
            </c:dLbl>
            <c:dLbl>
              <c:idx val="9"/>
              <c:layout/>
              <c:tx>
                <c:strRef>
                  <c:f>calcs!$N$72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{9A2F5272-B248-184C-8DED-474BC433EA44}</c15:txfldGUID>
                      <c15:f>calcs!$N$72</c15:f>
                      <c15:dlblFieldTableCache>
                        <c:ptCount val="1"/>
                        <c:pt idx="0">
                          <c:v>27</c:v>
                        </c:pt>
                      </c15:dlblFieldTableCache>
                    </c15:dlblFTEntry>
                  </c15:dlblFieldTable>
                  <c15:showDataLabelsRange val="0"/>
                </c:ext>
              </c:extLst>
            </c:dLbl>
            <c:dLbl>
              <c:idx val="10"/>
              <c:layout/>
              <c:tx>
                <c:strRef>
                  <c:f>calcs!$O$72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{76E786FC-ADC2-A24B-891F-DA3804D8F857}</c15:txfldGUID>
                      <c15:f>calcs!$O$72</c15:f>
                      <c15:dlblFieldTableCache>
                        <c:ptCount val="1"/>
                        <c:pt idx="0">
                          <c:v>28</c:v>
                        </c:pt>
                      </c15:dlblFieldTableCache>
                    </c15:dlblFTEntry>
                  </c15:dlblFieldTable>
                  <c15:showDataLabelsRange val="0"/>
                </c:ext>
              </c:extLst>
            </c:dLbl>
            <c:dLbl>
              <c:idx val="11"/>
              <c:layout/>
              <c:tx>
                <c:strRef>
                  <c:f>calcs!$P$72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{13131E0E-59D6-0A49-B8A6-FABD0A17B346}</c15:txfldGUID>
                      <c15:f>calcs!$P$72</c15:f>
                      <c15:dlblFieldTableCache>
                        <c:ptCount val="1"/>
                        <c:pt idx="0">
                          <c:v>29</c:v>
                        </c:pt>
                      </c15:dlblFieldTableCache>
                    </c15:dlblFTEntry>
                  </c15:dlblFieldTable>
                  <c15:showDataLabelsRange val="0"/>
                </c:ext>
              </c:extLst>
            </c:dLbl>
            <c:dLbl>
              <c:idx val="12"/>
              <c:layout/>
              <c:tx>
                <c:strRef>
                  <c:f>calcs!$Q$72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{E4B45726-0D25-4F42-BCA9-AD2FCE2B702B}</c15:txfldGUID>
                      <c15:f>calcs!$Q$72</c15:f>
                      <c15:dlblFieldTableCache>
                        <c:ptCount val="1"/>
                        <c:pt idx="0">
                          <c:v>30</c:v>
                        </c:pt>
                      </c15:dlblFieldTableCache>
                    </c15:dlblFTEntry>
                  </c15:dlblFieldTable>
                  <c15:showDataLabelsRange val="0"/>
                </c:ext>
              </c:extLst>
            </c:dLbl>
            <c:dLbl>
              <c:idx val="13"/>
              <c:layout/>
              <c:tx>
                <c:strRef>
                  <c:f>calcs!$R$72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{6161D228-AF95-8F45-8EC4-1A0D76453BFE}</c15:txfldGUID>
                      <c15:f>calcs!$R$72</c15:f>
                      <c15:dlblFieldTableCache>
                        <c:ptCount val="1"/>
                        <c:pt idx="0">
                          <c:v>31</c:v>
                        </c:pt>
                      </c15:dlblFieldTableCache>
                    </c15:dlblFTEntry>
                  </c15:dlblFieldTable>
                  <c15:showDataLabelsRange val="0"/>
                </c:ext>
              </c:extLst>
            </c:dLbl>
            <c:dLbl>
              <c:idx val="14"/>
              <c:layout/>
              <c:tx>
                <c:strRef>
                  <c:f>calcs!$S$72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{E073C6FA-7EEA-6147-9647-BEB1ED218213}</c15:txfldGUID>
                      <c15:f>calcs!$S$72</c15:f>
                      <c15:dlblFieldTableCache>
                        <c:ptCount val="1"/>
                        <c:pt idx="0">
                          <c:v>01</c:v>
                        </c:pt>
                      </c15:dlblFieldTableCache>
                    </c15:dlblFTEntry>
                  </c15:dlblFieldTable>
                  <c15:showDataLabelsRange val="0"/>
                </c:ext>
              </c:extLst>
            </c:dLbl>
            <c:dLbl>
              <c:idx val="15"/>
              <c:layout/>
              <c:tx>
                <c:strRef>
                  <c:f>calcs!$T$72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{10F5F3AB-C8A8-A044-AED8-68C3031D7B4C}</c15:txfldGUID>
                      <c15:f>calcs!$T$72</c15:f>
                      <c15:dlblFieldTableCache>
                        <c:ptCount val="1"/>
                        <c:pt idx="0">
                          <c:v>02</c:v>
                        </c:pt>
                      </c15:dlblFieldTableCache>
                    </c15:dlblFTEntry>
                  </c15:dlblFieldTable>
                  <c15:showDataLabelsRange val="0"/>
                </c:ext>
              </c:extLst>
            </c:dLbl>
            <c:dLbl>
              <c:idx val="16"/>
              <c:layout/>
              <c:tx>
                <c:strRef>
                  <c:f>calcs!$U$72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{069AAAB3-E0B4-1C4C-A8C4-DE510E3C8B20}</c15:txfldGUID>
                      <c15:f>calcs!$U$72</c15:f>
                      <c15:dlblFieldTableCache>
                        <c:ptCount val="1"/>
                        <c:pt idx="0">
                          <c:v>03</c:v>
                        </c:pt>
                      </c15:dlblFieldTableCache>
                    </c15:dlblFTEntry>
                  </c15:dlblFieldTable>
                  <c15:showDataLabelsRange val="0"/>
                </c:ext>
              </c:extLst>
            </c:dLbl>
            <c:dLbl>
              <c:idx val="17"/>
              <c:layout/>
              <c:tx>
                <c:strRef>
                  <c:f>calcs!$V$72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{0AA7E265-44C0-4646-98E9-BD9B2D816440}</c15:txfldGUID>
                      <c15:f>calcs!$V$72</c15:f>
                      <c15:dlblFieldTableCache>
                        <c:ptCount val="1"/>
                        <c:pt idx="0">
                          <c:v>04</c:v>
                        </c:pt>
                      </c15:dlblFieldTableCache>
                    </c15:dlblFTEntry>
                  </c15:dlblFieldTable>
                  <c15:showDataLabelsRange val="0"/>
                </c:ext>
              </c:extLst>
            </c:dLbl>
            <c:dLbl>
              <c:idx val="18"/>
              <c:layout/>
              <c:tx>
                <c:strRef>
                  <c:f>calcs!$W$72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{C2CDD5AA-26EF-F44B-AC1E-79A1C1643372}</c15:txfldGUID>
                      <c15:f>calcs!$W$72</c15:f>
                      <c15:dlblFieldTableCache>
                        <c:ptCount val="1"/>
                        <c:pt idx="0">
                          <c:v>05</c:v>
                        </c:pt>
                      </c15:dlblFieldTableCache>
                    </c15:dlblFTEntry>
                  </c15:dlblFieldTable>
                  <c15:showDataLabelsRange val="0"/>
                </c:ext>
              </c:extLst>
            </c:dLbl>
            <c:dLbl>
              <c:idx val="19"/>
              <c:layout/>
              <c:tx>
                <c:strRef>
                  <c:f>calcs!$X$72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{00614740-C3AF-334E-A177-F64B657A5ACF}</c15:txfldGUID>
                      <c15:f>calcs!$X$72</c15:f>
                      <c15:dlblFieldTableCache>
                        <c:ptCount val="1"/>
                        <c:pt idx="0">
                          <c:v>06</c:v>
                        </c:pt>
                      </c15:dlblFieldTableCache>
                    </c15:dlblFTEntry>
                  </c15:dlblFieldTable>
                  <c15:showDataLabelsRange val="0"/>
                </c:ext>
              </c:extLst>
            </c:dLbl>
            <c:dLbl>
              <c:idx val="20"/>
              <c:layout/>
              <c:tx>
                <c:strRef>
                  <c:f>calcs!$Y$72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{DC592ED9-B8DC-E049-A515-81F1D2DCC4B0}</c15:txfldGUID>
                      <c15:f>calcs!$Y$72</c15:f>
                      <c15:dlblFieldTableCache>
                        <c:ptCount val="1"/>
                        <c:pt idx="0">
                          <c:v>07</c:v>
                        </c:pt>
                      </c15:dlblFieldTableCache>
                    </c15:dlblFTEntry>
                  </c15:dlblFieldTable>
                  <c15:showDataLabelsRange val="0"/>
                </c:ext>
              </c:extLst>
            </c:dLbl>
            <c:dLbl>
              <c:idx val="21"/>
              <c:layout/>
              <c:tx>
                <c:strRef>
                  <c:f>calcs!$Z$72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{3CA4B6B3-9BAE-7F4A-8BE6-F270E9E84328}</c15:txfldGUID>
                      <c15:f>calcs!$Z$72</c15:f>
                      <c15:dlblFieldTableCache>
                        <c:ptCount val="1"/>
                        <c:pt idx="0">
                          <c:v>08</c:v>
                        </c:pt>
                      </c15:dlblFieldTableCache>
                    </c15:dlblFTEntry>
                  </c15:dlblFieldTable>
                  <c15:showDataLabelsRange val="0"/>
                </c:ext>
              </c:extLst>
            </c:dLbl>
            <c:dLbl>
              <c:idx val="22"/>
              <c:layout/>
              <c:tx>
                <c:strRef>
                  <c:f>calcs!$AA$72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{2C50A943-2D33-564D-A05B-9B99623EAD63}</c15:txfldGUID>
                      <c15:f>calcs!$AA$72</c15:f>
                      <c15:dlblFieldTableCache>
                        <c:ptCount val="1"/>
                        <c:pt idx="0">
                          <c:v>09</c:v>
                        </c:pt>
                      </c15:dlblFieldTableCache>
                    </c15:dlblFTEntry>
                  </c15:dlblFieldTable>
                  <c15:showDataLabelsRange val="0"/>
                </c:ext>
              </c:extLst>
            </c:dLbl>
            <c:dLbl>
              <c:idx val="23"/>
              <c:layout/>
              <c:tx>
                <c:strRef>
                  <c:f>calcs!$AB$72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{5693C102-CA93-054C-B938-9D0184A0D419}</c15:txfldGUID>
                      <c15:f>calcs!$AB$72</c15:f>
                      <c15:dlblFieldTableCache>
                        <c:ptCount val="1"/>
                        <c:pt idx="0">
                          <c:v>10</c:v>
                        </c:pt>
                      </c15:dlblFieldTableCache>
                    </c15:dlblFTEntry>
                  </c15:dlblFieldTable>
                  <c15:showDataLabelsRange val="0"/>
                </c:ext>
              </c:extLst>
            </c:dLbl>
            <c:dLbl>
              <c:idx val="24"/>
              <c:layout/>
              <c:tx>
                <c:strRef>
                  <c:f>calcs!$AC$72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{2A70F0C8-E5F4-654D-9542-4EAA32EA90E4}</c15:txfldGUID>
                      <c15:f>calcs!$AC$72</c15:f>
                      <c15:dlblFieldTableCache>
                        <c:ptCount val="1"/>
                        <c:pt idx="0">
                          <c:v>11</c:v>
                        </c:pt>
                      </c15:dlblFieldTableCache>
                    </c15:dlblFTEntry>
                  </c15:dlblFieldTable>
                  <c15:showDataLabelsRange val="0"/>
                </c:ext>
              </c:extLst>
            </c:dLbl>
            <c:dLbl>
              <c:idx val="25"/>
              <c:layout/>
              <c:tx>
                <c:strRef>
                  <c:f>calcs!$AD$72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{470309F9-BFDD-7244-B83F-249D14B16859}</c15:txfldGUID>
                      <c15:f>calcs!$AD$72</c15:f>
                      <c15:dlblFieldTableCache>
                        <c:ptCount val="1"/>
                        <c:pt idx="0">
                          <c:v>12</c:v>
                        </c:pt>
                      </c15:dlblFieldTableCache>
                    </c15:dlblFTEntry>
                  </c15:dlblFieldTable>
                  <c15:showDataLabelsRange val="0"/>
                </c:ext>
              </c:extLst>
            </c:dLbl>
            <c:dLbl>
              <c:idx val="26"/>
              <c:layout/>
              <c:tx>
                <c:strRef>
                  <c:f>calcs!$AE$72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{A5A36790-3669-C945-92B0-AE4D89CDB7E8}</c15:txfldGUID>
                      <c15:f>calcs!$AE$72</c15:f>
                      <c15:dlblFieldTableCache>
                        <c:ptCount val="1"/>
                        <c:pt idx="0">
                          <c:v>13</c:v>
                        </c:pt>
                      </c15:dlblFieldTableCache>
                    </c15:dlblFTEntry>
                  </c15:dlblFieldTable>
                  <c15:showDataLabelsRange val="0"/>
                </c:ext>
              </c:extLst>
            </c:dLbl>
            <c:dLbl>
              <c:idx val="27"/>
              <c:layout/>
              <c:tx>
                <c:strRef>
                  <c:f>calcs!$AF$72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{B3F72D26-D3EF-9F41-88FE-1B21BE8A4234}</c15:txfldGUID>
                      <c15:f>calcs!$AF$72</c15:f>
                      <c15:dlblFieldTableCache>
                        <c:ptCount val="1"/>
                        <c:pt idx="0">
                          <c:v>14</c:v>
                        </c:pt>
                      </c15:dlblFieldTableCache>
                    </c15:dlblFTEntry>
                  </c15:dlblFieldTable>
                  <c15:showDataLabelsRange val="0"/>
                </c:ext>
              </c:extLst>
            </c:dLbl>
            <c:dLbl>
              <c:idx val="28"/>
              <c:layout/>
              <c:tx>
                <c:strRef>
                  <c:f>calcs!$AG$72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{6C0F1635-8D52-8E4E-91BB-CEC9AD5AD769}</c15:txfldGUID>
                      <c15:f>calcs!$AG$72</c15:f>
                      <c15:dlblFieldTableCache>
                        <c:ptCount val="1"/>
                        <c:pt idx="0">
                          <c:v>15</c:v>
                        </c:pt>
                      </c15:dlblFieldTableCache>
                    </c15:dlblFTEntry>
                  </c15:dlblFieldTable>
                  <c15:showDataLabelsRange val="0"/>
                </c:ext>
              </c:extLst>
            </c:dLbl>
            <c:dLbl>
              <c:idx val="29"/>
              <c:layout/>
              <c:tx>
                <c:strRef>
                  <c:f>calcs!$AH$72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{C0702D0D-89FD-F047-8DCD-FA6564A6C0D9}</c15:txfldGUID>
                      <c15:f>calcs!$AH$72</c15:f>
                      <c15:dlblFieldTableCache>
                        <c:ptCount val="1"/>
                        <c:pt idx="0">
                          <c:v>16</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{BE8B59CF-4C79-3743-BA4E-867EC13ED131}</c15:txfldGUID>
                      <c15:f>calcs!$E$70</c15:f>
                      <c15:dlblFieldTableCache>
                        <c:ptCount val="1"/>
                        <c:pt idx="0">
                          <c:v>MON</c:v>
                        </c:pt>
                      </c15:dlblFieldTableCache>
                    </c15:dlblFTEntry>
                  </c15:dlblFieldTable>
                  <c15:showDataLabelsRange val="0"/>
                </c:ext>
              </c:extLst>
            </c:dLbl>
            <c:dLbl>
              <c:idx val="1"/>
              <c:layout/>
              <c:tx>
                <c:strRef>
                  <c:f>calcs!$F$70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{0E6294A3-C4A8-3742-9265-918FA5F835EA}</c15:txfldGUID>
                      <c15:f>calcs!$F$70</c15:f>
                      <c15:dlblFieldTableCache>
                        <c:ptCount val="1"/>
                        <c:pt idx="0">
                          <c:v>TUE</c:v>
                        </c:pt>
                      </c15:dlblFieldTableCache>
                    </c15:dlblFTEntry>
                  </c15:dlblFieldTable>
                  <c15:showDataLabelsRange val="0"/>
                </c:ext>
              </c:extLst>
            </c:dLbl>
            <c:dLbl>
              <c:idx val="2"/>
              <c:layout/>
              <c:tx>
                <c:strRef>
                  <c:f>calcs!$G$70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{C5FA2739-1E5D-9747-BB7A-162D2FCA40CC}</c15:txfldGUID>
                      <c15:f>calcs!$G$70</c15:f>
                      <c15:dlblFieldTableCache>
                        <c:ptCount val="1"/>
                        <c:pt idx="0">
                          <c:v>WED</c:v>
                        </c:pt>
                      </c15:dlblFieldTableCache>
                    </c15:dlblFTEntry>
                  </c15:dlblFieldTable>
                  <c15:showDataLabelsRange val="0"/>
                </c:ext>
              </c:extLst>
            </c:dLbl>
            <c:dLbl>
              <c:idx val="3"/>
              <c:layout/>
              <c:tx>
                <c:strRef>
                  <c:f>calcs!$H$70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{D4F8C360-43E5-FB41-96EC-B710EFD596C6}</c15:txfldGUID>
                      <c15:f>calcs!$H$70</c15:f>
                      <c15:dlblFieldTableCache>
                        <c:ptCount val="1"/>
                        <c:pt idx="0">
                          <c:v>THU</c:v>
                        </c:pt>
                      </c15:dlblFieldTableCache>
                    </c15:dlblFTEntry>
                  </c15:dlblFieldTable>
                  <c15:showDataLabelsRange val="0"/>
                </c:ext>
              </c:extLst>
            </c:dLbl>
            <c:dLbl>
              <c:idx val="4"/>
              <c:layout/>
              <c:tx>
                <c:strRef>
                  <c:f>calcs!$I$70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{F1AAF557-5DE9-B043-BD5F-B1C54A193879}</c15:txfldGUID>
                      <c15:f>calcs!$I$70</c15:f>
                      <c15:dlblFieldTableCache>
                        <c:ptCount val="1"/>
                        <c:pt idx="0">
                          <c:v>FRI</c:v>
                        </c:pt>
                      </c15:dlblFieldTableCache>
                    </c15:dlblFTEntry>
                  </c15:dlblFieldTable>
                  <c15:showDataLabelsRange val="0"/>
                </c:ext>
              </c:extLst>
            </c:dLbl>
            <c:dLbl>
              <c:idx val="5"/>
              <c:layout/>
              <c:tx>
                <c:strRef>
                  <c:f>calcs!$J$70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{AE280A8F-C55F-5945-8610-B994A1B991BA}</c15:txfldGUID>
                      <c15:f>calcs!$J$70</c15:f>
                      <c15:dlblFieldTableCache>
                        <c:ptCount val="1"/>
                        <c:pt idx="0">
                          <c:v>SAT</c:v>
                        </c:pt>
                      </c15:dlblFieldTableCache>
                    </c15:dlblFTEntry>
                  </c15:dlblFieldTable>
                  <c15:showDataLabelsRange val="0"/>
                </c:ext>
              </c:extLst>
            </c:dLbl>
            <c:dLbl>
              <c:idx val="6"/>
              <c:layout/>
              <c:tx>
                <c:strRef>
                  <c:f>calcs!$K$70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{19B71902-8FA3-D947-A60E-86AB722DA13A}</c15:txfldGUID>
                      <c15:f>calcs!$K$70</c15:f>
                      <c15:dlblFieldTableCache>
                        <c:ptCount val="1"/>
                        <c:pt idx="0">
                          <c:v>SUN</c:v>
                        </c:pt>
                      </c15:dlblFieldTableCache>
                    </c15:dlblFTEntry>
                  </c15:dlblFieldTable>
                  <c15:showDataLabelsRange val="0"/>
                </c:ext>
              </c:extLst>
            </c:dLbl>
            <c:dLbl>
              <c:idx val="7"/>
              <c:layout/>
              <c:tx>
                <c:strRef>
                  <c:f>calcs!$L$70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{F8A85E54-4B94-684A-B858-8BA434CD1D3B}</c15:txfldGUID>
                      <c15:f>calcs!$L$70</c15:f>
                      <c15:dlblFieldTableCache>
                        <c:ptCount val="1"/>
                        <c:pt idx="0">
                          <c:v>MON</c:v>
                        </c:pt>
                      </c15:dlblFieldTableCache>
                    </c15:dlblFTEntry>
                  </c15:dlblFieldTable>
                  <c15:showDataLabelsRange val="0"/>
                </c:ext>
              </c:extLst>
            </c:dLbl>
            <c:dLbl>
              <c:idx val="8"/>
              <c:layout/>
              <c:tx>
                <c:strRef>
                  <c:f>calcs!$M$70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{0AC604A0-D496-6C42-84D0-3CCDA1846700}</c15:txfldGUID>
                      <c15:f>calcs!$M$70</c15:f>
                      <c15:dlblFieldTableCache>
                        <c:ptCount val="1"/>
                        <c:pt idx="0">
                          <c:v>TUE</c:v>
                        </c:pt>
                      </c15:dlblFieldTableCache>
                    </c15:dlblFTEntry>
                  </c15:dlblFieldTable>
                  <c15:showDataLabelsRange val="0"/>
                </c:ext>
              </c:extLst>
            </c:dLbl>
            <c:dLbl>
              <c:idx val="9"/>
              <c:layout/>
              <c:tx>
                <c:strRef>
                  <c:f>calcs!$N$70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{0224996F-4818-0746-AD59-7268159B290B}</c15:txfldGUID>
                      <c15:f>calcs!$N$70</c15:f>
                      <c15:dlblFieldTableCache>
                        <c:ptCount val="1"/>
                        <c:pt idx="0">
                          <c:v>WED</c:v>
                        </c:pt>
                      </c15:dlblFieldTableCache>
                    </c15:dlblFTEntry>
                  </c15:dlblFieldTable>
                  <c15:showDataLabelsRange val="0"/>
                </c:ext>
              </c:extLst>
            </c:dLbl>
            <c:dLbl>
              <c:idx val="10"/>
              <c:layout/>
              <c:tx>
                <c:strRef>
                  <c:f>calcs!$O$70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{802FD5F6-5864-6B44-91FB-A2DDA7E0ED28}</c15:txfldGUID>
                      <c15:f>calcs!$O$70</c15:f>
                      <c15:dlblFieldTableCache>
                        <c:ptCount val="1"/>
                        <c:pt idx="0">
                          <c:v>THU</c:v>
                        </c:pt>
                      </c15:dlblFieldTableCache>
                    </c15:dlblFTEntry>
                  </c15:dlblFieldTable>
                  <c15:showDataLabelsRange val="0"/>
                </c:ext>
              </c:extLst>
            </c:dLbl>
            <c:dLbl>
              <c:idx val="11"/>
              <c:layout/>
              <c:tx>
                <c:strRef>
                  <c:f>calcs!$P$70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{F48C96EC-5BC3-E340-96A0-532E2C1CA8E2}</c15:txfldGUID>
                      <c15:f>calcs!$P$70</c15:f>
                      <c15:dlblFieldTableCache>
                        <c:ptCount val="1"/>
                        <c:pt idx="0">
                          <c:v>FRI</c:v>
                        </c:pt>
                      </c15:dlblFieldTableCache>
                    </c15:dlblFTEntry>
                  </c15:dlblFieldTable>
                  <c15:showDataLabelsRange val="0"/>
                </c:ext>
              </c:extLst>
            </c:dLbl>
            <c:dLbl>
              <c:idx val="12"/>
              <c:layout/>
              <c:tx>
                <c:strRef>
                  <c:f>calcs!$Q$70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{9C3A2808-80E5-214E-B407-FD9EE7C2C5A7}</c15:txfldGUID>
                      <c15:f>calcs!$Q$70</c15:f>
                      <c15:dlblFieldTableCache>
                        <c:ptCount val="1"/>
                        <c:pt idx="0">
                          <c:v>SAT</c:v>
                        </c:pt>
                      </c15:dlblFieldTableCache>
                    </c15:dlblFTEntry>
                  </c15:dlblFieldTable>
                  <c15:showDataLabelsRange val="0"/>
                </c:ext>
              </c:extLst>
            </c:dLbl>
            <c:dLbl>
              <c:idx val="13"/>
              <c:layout/>
              <c:tx>
                <c:strRef>
                  <c:f>calcs!$R$70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{3A5DCAA2-5905-4141-BABC-CDC3CE0B49AD}</c15:txfldGUID>
                      <c15:f>calcs!$R$70</c15:f>
                      <c15:dlblFieldTableCache>
                        <c:ptCount val="1"/>
                        <c:pt idx="0">
                          <c:v>SUN</c:v>
                        </c:pt>
                      </c15:dlblFieldTableCache>
                    </c15:dlblFTEntry>
                  </c15:dlblFieldTable>
                  <c15:showDataLabelsRange val="0"/>
                </c:ext>
              </c:extLst>
            </c:dLbl>
            <c:dLbl>
              <c:idx val="14"/>
              <c:layout/>
              <c:tx>
                <c:strRef>
                  <c:f>calcs!$S$70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{A60B67A9-B70B-B34A-98C8-1316FD0807A7}</c15:txfldGUID>
                      <c15:f>calcs!$S$70</c15:f>
                      <c15:dlblFieldTableCache>
                        <c:ptCount val="1"/>
                        <c:pt idx="0">
                          <c:v>MON</c:v>
                        </c:pt>
                      </c15:dlblFieldTableCache>
                    </c15:dlblFTEntry>
                  </c15:dlblFieldTable>
                  <c15:showDataLabelsRange val="0"/>
                </c:ext>
              </c:extLst>
            </c:dLbl>
            <c:dLbl>
              <c:idx val="15"/>
              <c:layout/>
              <c:tx>
                <c:strRef>
                  <c:f>calcs!$T$70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{DD5F4F3C-2F22-074E-B1E4-A40ECCCAA027}</c15:txfldGUID>
                      <c15:f>calcs!$T$70</c15:f>
                      <c15:dlblFieldTableCache>
                        <c:ptCount val="1"/>
                        <c:pt idx="0">
                          <c:v>TUE</c:v>
                        </c:pt>
                      </c15:dlblFieldTableCache>
                    </c15:dlblFTEntry>
                  </c15:dlblFieldTable>
                  <c15:showDataLabelsRange val="0"/>
                </c:ext>
              </c:extLst>
            </c:dLbl>
            <c:dLbl>
              <c:idx val="16"/>
              <c:layout/>
              <c:tx>
                <c:strRef>
                  <c:f>calcs!$U$70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{DE2B2FDF-2F60-6F41-A864-9EAD01A9C407}</c15:txfldGUID>
                      <c15:f>calcs!$U$70</c15:f>
                      <c15:dlblFieldTableCache>
                        <c:ptCount val="1"/>
                        <c:pt idx="0">
                          <c:v>WED</c:v>
                        </c:pt>
                      </c15:dlblFieldTableCache>
                    </c15:dlblFTEntry>
                  </c15:dlblFieldTable>
                  <c15:showDataLabelsRange val="0"/>
                </c:ext>
              </c:extLst>
            </c:dLbl>
            <c:dLbl>
              <c:idx val="17"/>
              <c:layout/>
              <c:tx>
                <c:strRef>
                  <c:f>calcs!$V$70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{B5A1142B-2976-304D-B643-83DA20755A3A}</c15:txfldGUID>
                      <c15:f>calcs!$V$70</c15:f>
                      <c15:dlblFieldTableCache>
                        <c:ptCount val="1"/>
                        <c:pt idx="0">
                          <c:v>THU</c:v>
                        </c:pt>
                      </c15:dlblFieldTableCache>
                    </c15:dlblFTEntry>
                  </c15:dlblFieldTable>
                  <c15:showDataLabelsRange val="0"/>
                </c:ext>
              </c:extLst>
            </c:dLbl>
            <c:dLbl>
              <c:idx val="18"/>
              <c:layout/>
              <c:tx>
                <c:strRef>
                  <c:f>calcs!$W$70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{38F4FCF9-719B-0545-A618-CF5839892271}</c15:txfldGUID>
                      <c15:f>calcs!$W$70</c15:f>
                      <c15:dlblFieldTableCache>
                        <c:ptCount val="1"/>
                        <c:pt idx="0">
                          <c:v>FRI</c:v>
                        </c:pt>
                      </c15:dlblFieldTableCache>
                    </c15:dlblFTEntry>
                  </c15:dlblFieldTable>
                  <c15:showDataLabelsRange val="0"/>
                </c:ext>
              </c:extLst>
            </c:dLbl>
            <c:dLbl>
              <c:idx val="19"/>
              <c:layout/>
              <c:tx>
                <c:strRef>
                  <c:f>calcs!$X$70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{B87EF9AE-AB59-BA43-81D0-11FB2ACA047E}</c15:txfldGUID>
                      <c15:f>calcs!$X$70</c15:f>
                      <c15:dlblFieldTableCache>
                        <c:ptCount val="1"/>
                        <c:pt idx="0">
                          <c:v>SAT</c:v>
                        </c:pt>
                      </c15:dlblFieldTableCache>
                    </c15:dlblFTEntry>
                  </c15:dlblFieldTable>
                  <c15:showDataLabelsRange val="0"/>
                </c:ext>
              </c:extLst>
            </c:dLbl>
            <c:dLbl>
              <c:idx val="20"/>
              <c:layout/>
              <c:tx>
                <c:strRef>
                  <c:f>calcs!$Y$70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{DA3BE703-0C33-D44A-AD17-329EB2350CA0}</c15:txfldGUID>
                      <c15:f>calcs!$Y$70</c15:f>
                      <c15:dlblFieldTableCache>
                        <c:ptCount val="1"/>
                        <c:pt idx="0">
                          <c:v>SUN</c:v>
                        </c:pt>
                      </c15:dlblFieldTableCache>
                    </c15:dlblFTEntry>
                  </c15:dlblFieldTable>
                  <c15:showDataLabelsRange val="0"/>
                </c:ext>
              </c:extLst>
            </c:dLbl>
            <c:dLbl>
              <c:idx val="21"/>
              <c:layout/>
              <c:tx>
                <c:strRef>
                  <c:f>calcs!$Z$70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{AB579843-5493-374F-AC42-DA1319583592}</c15:txfldGUID>
                      <c15:f>calcs!$Z$70</c15:f>
                      <c15:dlblFieldTableCache>
                        <c:ptCount val="1"/>
                        <c:pt idx="0">
                          <c:v>MON</c:v>
                        </c:pt>
                      </c15:dlblFieldTableCache>
                    </c15:dlblFTEntry>
                  </c15:dlblFieldTable>
                  <c15:showDataLabelsRange val="0"/>
                </c:ext>
              </c:extLst>
            </c:dLbl>
            <c:dLbl>
              <c:idx val="22"/>
              <c:layout/>
              <c:tx>
                <c:strRef>
                  <c:f>calcs!$AA$70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{287CFD45-042A-B94E-B0E2-E1A32DC05D21}</c15:txfldGUID>
                      <c15:f>calcs!$AA$70</c15:f>
                      <c15:dlblFieldTableCache>
                        <c:ptCount val="1"/>
                        <c:pt idx="0">
                          <c:v>TUE</c:v>
                        </c:pt>
                      </c15:dlblFieldTableCache>
                    </c15:dlblFTEntry>
                  </c15:dlblFieldTable>
                  <c15:showDataLabelsRange val="0"/>
                </c:ext>
              </c:extLst>
            </c:dLbl>
            <c:dLbl>
              <c:idx val="23"/>
              <c:layout/>
              <c:tx>
                <c:strRef>
                  <c:f>calcs!$AB$70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{84AD5137-C5DB-8346-82BC-06E8EB2317B7}</c15:txfldGUID>
                      <c15:f>calcs!$AB$70</c15:f>
                      <c15:dlblFieldTableCache>
                        <c:ptCount val="1"/>
                        <c:pt idx="0">
                          <c:v>WED</c:v>
                        </c:pt>
                      </c15:dlblFieldTableCache>
                    </c15:dlblFTEntry>
                  </c15:dlblFieldTable>
                  <c15:showDataLabelsRange val="0"/>
                </c:ext>
              </c:extLst>
            </c:dLbl>
            <c:dLbl>
              <c:idx val="24"/>
              <c:layout/>
              <c:tx>
                <c:strRef>
                  <c:f>calcs!$AC$70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{D56EFC8F-90EE-BC47-A607-50760BBD86AD}</c15:txfldGUID>
                      <c15:f>calcs!$AC$70</c15:f>
                      <c15:dlblFieldTableCache>
                        <c:ptCount val="1"/>
                        <c:pt idx="0">
                          <c:v>THU</c:v>
                        </c:pt>
                      </c15:dlblFieldTableCache>
                    </c15:dlblFTEntry>
                  </c15:dlblFieldTable>
                  <c15:showDataLabelsRange val="0"/>
                </c:ext>
              </c:extLst>
            </c:dLbl>
            <c:dLbl>
              <c:idx val="25"/>
              <c:layout/>
              <c:tx>
                <c:strRef>
                  <c:f>calcs!$AD$70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{37BD7EA0-5CED-5849-8E2C-EFECC691A581}</c15:txfldGUID>
                      <c15:f>calcs!$AD$70</c15:f>
                      <c15:dlblFieldTableCache>
                        <c:ptCount val="1"/>
                        <c:pt idx="0">
                          <c:v>FRI</c:v>
                        </c:pt>
                      </c15:dlblFieldTableCache>
                    </c15:dlblFTEntry>
                  </c15:dlblFieldTable>
                  <c15:showDataLabelsRange val="0"/>
                </c:ext>
              </c:extLst>
            </c:dLbl>
            <c:dLbl>
              <c:idx val="26"/>
              <c:layout/>
              <c:tx>
                <c:strRef>
                  <c:f>calcs!$AE$70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{8BB8ADC0-3B84-6041-A425-9BE3FFA93760}</c15:txfldGUID>
                      <c15:f>calcs!$AE$70</c15:f>
                      <c15:dlblFieldTableCache>
                        <c:ptCount val="1"/>
                        <c:pt idx="0">
                          <c:v>SAT</c:v>
                        </c:pt>
                      </c15:dlblFieldTableCache>
                    </c15:dlblFTEntry>
                  </c15:dlblFieldTable>
                  <c15:showDataLabelsRange val="0"/>
                </c:ext>
              </c:extLst>
            </c:dLbl>
            <c:dLbl>
              <c:idx val="27"/>
              <c:layout/>
              <c:tx>
                <c:strRef>
                  <c:f>calcs!$AF$70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{30654D04-3704-4E48-BD1B-98C4F6F674F1}</c15:txfldGUID>
                      <c15:f>calcs!$AF$70</c15:f>
                      <c15:dlblFieldTableCache>
                        <c:ptCount val="1"/>
                        <c:pt idx="0">
                          <c:v>SUN</c:v>
                        </c:pt>
                      </c15:dlblFieldTableCache>
                    </c15:dlblFTEntry>
                  </c15:dlblFieldTable>
                  <c15:showDataLabelsRange val="0"/>
                </c:ext>
              </c:extLst>
            </c:dLbl>
            <c:dLbl>
              <c:idx val="28"/>
              <c:layout/>
              <c:tx>
                <c:strRef>
                  <c:f>calcs!$AG$70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{B2686863-EE7B-814A-B7D6-C75D028E5B76}</c15:txfldGUID>
                      <c15:f>calcs!$AG$70</c15:f>
                      <c15:dlblFieldTableCache>
                        <c:ptCount val="1"/>
                        <c:pt idx="0">
                          <c:v>MON</c:v>
                        </c:pt>
                      </c15:dlblFieldTableCache>
                    </c15:dlblFTEntry>
                  </c15:dlblFieldTable>
                  <c15:showDataLabelsRange val="0"/>
                </c:ext>
              </c:extLst>
            </c:dLbl>
            <c:dLbl>
              <c:idx val="29"/>
              <c:layout/>
              <c:tx>
                <c:strRef>
                  <c:f>calcs!$AH$70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{69BD7020-5420-114D-B142-846005268A76}</c15:txfldGUID>
                      <c15:f>calcs!$AH$70</c15:f>
                      <c15:dlblFieldTableCache>
                        <c:ptCount val="1"/>
                        <c:pt idx="0">
                          <c:v>TUE</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2.3</c:v>
                </c:pt>
                <c:pt idx="1">
                  <c:v>2.3</c:v>
                </c:pt>
                <c:pt idx="2">
                  <c:v>2.3</c:v>
                </c:pt>
                <c:pt idx="3">
                  <c:v>2.3</c:v>
                </c:pt>
                <c:pt idx="4">
                  <c:v>2.3</c:v>
                </c:pt>
                <c:pt idx="5">
                  <c:v>2.3</c:v>
                </c:pt>
                <c:pt idx="6">
                  <c:v>2.3</c:v>
                </c:pt>
                <c:pt idx="7">
                  <c:v>2.3</c:v>
                </c:pt>
                <c:pt idx="8">
                  <c:v>2.3</c:v>
                </c:pt>
                <c:pt idx="9">
                  <c:v>2.3</c:v>
                </c:pt>
                <c:pt idx="10">
                  <c:v>2.3</c:v>
                </c:pt>
                <c:pt idx="11">
                  <c:v>2.3</c:v>
                </c:pt>
                <c:pt idx="12">
                  <c:v>2.3</c:v>
                </c:pt>
                <c:pt idx="13">
                  <c:v>2.3</c:v>
                </c:pt>
                <c:pt idx="14">
                  <c:v>2.3</c:v>
                </c:pt>
                <c:pt idx="15">
                  <c:v>2.3</c:v>
                </c:pt>
                <c:pt idx="16">
                  <c:v>2.3</c:v>
                </c:pt>
                <c:pt idx="17">
                  <c:v>2.3</c:v>
                </c:pt>
                <c:pt idx="18">
                  <c:v>2.3</c:v>
                </c:pt>
                <c:pt idx="19">
                  <c:v>2.3</c:v>
                </c:pt>
                <c:pt idx="20">
                  <c:v>2.3</c:v>
                </c:pt>
                <c:pt idx="21">
                  <c:v>2.3</c:v>
                </c:pt>
                <c:pt idx="22">
                  <c:v>2.3</c:v>
                </c:pt>
                <c:pt idx="23">
                  <c:v>2.3</c:v>
                </c:pt>
                <c:pt idx="24">
                  <c:v>2.3</c:v>
                </c:pt>
                <c:pt idx="25">
                  <c:v>2.3</c:v>
                </c:pt>
                <c:pt idx="26">
                  <c:v>2.3</c:v>
                </c:pt>
                <c:pt idx="27">
                  <c:v>2.3</c:v>
                </c:pt>
                <c:pt idx="28">
                  <c:v>2.3</c:v>
                </c:pt>
                <c:pt idx="29">
                  <c:v>2.3</c:v>
                </c:pt>
              </c:numCache>
            </c:numRef>
          </c:val>
          <c:smooth val="0"/>
        </c:ser>
        <c:ser>
          <c:idx val="25"/>
          <c:order val="25"/>
          <c:tx>
            <c:strRef>
              <c:f>calcs!$D$59</c:f>
              <c:strCache>
                <c:ptCount val="1"/>
                <c:pt idx="0">
                  <c:v>Jan 2016 - Top Band</c:v>
                </c:pt>
              </c:strCache>
            </c:strRef>
          </c:tx>
          <c:spPr>
            <a:ln w="228600" cap="sq">
              <a:solidFill>
                <a:schemeClr val="accent3"/>
              </a:solidFill>
            </a:ln>
          </c:spPr>
          <c:marker>
            <c:symbol val="none"/>
          </c:marker>
          <c:val>
            <c:numRef>
              <c:f>calcs!$E$59:$AH$59</c:f>
              <c:numCache>
                <c:formatCode>General</c:formatCode>
                <c:ptCount val="30"/>
                <c:pt idx="0">
                  <c:v>13.0</c:v>
                </c:pt>
                <c:pt idx="1">
                  <c:v>13.0</c:v>
                </c:pt>
                <c:pt idx="2">
                  <c:v>13.0</c:v>
                </c:pt>
                <c:pt idx="3">
                  <c:v>13.0</c:v>
                </c:pt>
                <c:pt idx="4">
                  <c:v>13.0</c:v>
                </c:pt>
                <c:pt idx="5">
                  <c:v>13.0</c:v>
                </c:pt>
                <c:pt idx="6">
                  <c:v>13.0</c:v>
                </c:pt>
                <c:pt idx="7">
                  <c:v>13.0</c:v>
                </c:pt>
                <c:pt idx="8">
                  <c:v>13.0</c:v>
                </c:pt>
                <c:pt idx="9">
                  <c:v>13.0</c:v>
                </c:pt>
                <c:pt idx="10">
                  <c:v>13.0</c:v>
                </c:pt>
                <c:pt idx="11">
                  <c:v>13.0</c:v>
                </c:pt>
                <c:pt idx="12">
                  <c:v>13.0</c:v>
                </c:pt>
                <c:pt idx="13">
                  <c:v>13.0</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Feb 2016 -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13.0</c:v>
                </c:pt>
                <c:pt idx="15">
                  <c:v>13.0</c:v>
                </c:pt>
                <c:pt idx="16">
                  <c:v>13.0</c:v>
                </c:pt>
                <c:pt idx="17">
                  <c:v>13.0</c:v>
                </c:pt>
                <c:pt idx="18">
                  <c:v>13.0</c:v>
                </c:pt>
                <c:pt idx="19">
                  <c:v>13.0</c:v>
                </c:pt>
                <c:pt idx="20">
                  <c:v>13.0</c:v>
                </c:pt>
                <c:pt idx="21">
                  <c:v>13.0</c:v>
                </c:pt>
                <c:pt idx="22">
                  <c:v>13.0</c:v>
                </c:pt>
                <c:pt idx="23">
                  <c:v>13.0</c:v>
                </c:pt>
                <c:pt idx="24">
                  <c:v>13.0</c:v>
                </c:pt>
                <c:pt idx="25">
                  <c:v>13.0</c:v>
                </c:pt>
                <c:pt idx="26">
                  <c:v>13.0</c:v>
                </c:pt>
                <c:pt idx="27">
                  <c:v>13.0</c:v>
                </c:pt>
                <c:pt idx="28">
                  <c:v>13.0</c:v>
                </c:pt>
                <c:pt idx="29">
                  <c:v>13.0</c:v>
                </c:pt>
              </c:numCache>
            </c:numRef>
          </c:val>
          <c:smooth val="0"/>
        </c:ser>
        <c:dLbls>
          <c:showLegendKey val="0"/>
          <c:showVal val="0"/>
          <c:showCatName val="0"/>
          <c:showSerName val="0"/>
          <c:showPercent val="0"/>
          <c:showBubbleSize val="0"/>
        </c:dLbls>
        <c:marker val="1"/>
        <c:smooth val="0"/>
        <c:axId val="-2077250288"/>
        <c:axId val="-2077247152"/>
      </c:lineChart>
      <c:dateAx>
        <c:axId val="-207725028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2077247152"/>
        <c:crosses val="autoZero"/>
        <c:auto val="1"/>
        <c:lblOffset val="100"/>
        <c:baseTimeUnit val="days"/>
      </c:dateAx>
      <c:valAx>
        <c:axId val="-2077247152"/>
        <c:scaling>
          <c:orientation val="minMax"/>
          <c:max val="13.5"/>
          <c:min val="0.0"/>
        </c:scaling>
        <c:delete val="1"/>
        <c:axPos val="l"/>
        <c:numFmt formatCode="General" sourceLinked="1"/>
        <c:majorTickMark val="out"/>
        <c:minorTickMark val="none"/>
        <c:tickLblPos val="nextTo"/>
        <c:crossAx val="-2077250288"/>
        <c:crosses val="autoZero"/>
        <c:crossBetween val="between"/>
        <c:majorUnit val="1.0"/>
      </c:valAx>
    </c:plotArea>
    <c:plotVisOnly val="1"/>
    <c:dispBlanksAs val="gap"/>
    <c:showDLblsOverMax val="0"/>
  </c:chart>
  <c:spPr>
    <a:noFill/>
    <a:ln>
      <a:noFill/>
    </a:ln>
  </c:spPr>
  <c:txPr>
    <a:bodyPr/>
    <a:lstStyle/>
    <a:p>
      <a:pPr>
        <a:defRPr sz="1000"/>
      </a:pPr>
      <a:endParaRPr lang="en-US"/>
    </a:p>
  </c:txPr>
  <c:printSettings>
    <c:headerFooter/>
    <c:pageMargins b="0.75" l="0.7" r="0.7" t="1.0"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50800</xdr:colOff>
          <xdr:row>18</xdr:row>
          <xdr:rowOff>215900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4" totalsRowShown="0" headerRowDxfId="6" dataDxfId="5">
  <autoFilter ref="B22:F34"/>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table" Target="../tables/table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tabColor theme="5"/>
    <pageSetUpPr autoPageBreaks="0"/>
  </sheetPr>
  <dimension ref="A1:G34"/>
  <sheetViews>
    <sheetView showGridLines="0" tabSelected="1" workbookViewId="0">
      <selection activeCell="C24" sqref="C24"/>
    </sheetView>
  </sheetViews>
  <sheetFormatPr baseColWidth="10" defaultColWidth="9" defaultRowHeight="17.25" customHeight="1" x14ac:dyDescent="0.2"/>
  <cols>
    <col min="1" max="1" width="5.59765625" style="8" customWidth="1"/>
    <col min="2" max="2" width="0" style="8" hidden="1" customWidth="1"/>
    <col min="3" max="3" width="31" style="8" customWidth="1"/>
    <col min="4" max="5" width="18.3984375" style="8" customWidth="1"/>
    <col min="6" max="6" width="56.796875" style="8" customWidth="1"/>
    <col min="7" max="7" width="5.59765625" style="8" customWidth="1"/>
    <col min="8" max="16384" width="9" style="8"/>
  </cols>
  <sheetData>
    <row r="1" spans="1:7" s="7" customFormat="1" ht="47.25" customHeight="1" thickBot="1" x14ac:dyDescent="0.25">
      <c r="A1" s="4"/>
      <c r="B1" s="5"/>
      <c r="C1" s="19" t="s">
        <v>17</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25">
      <c r="C20" s="17" t="s">
        <v>30</v>
      </c>
      <c r="D20" s="18">
        <f ca="1">TODAY()-3</f>
        <v>42387</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 t="shared" ref="B23:B28" si="0">N(B22)+1</f>
        <v>1</v>
      </c>
      <c r="C23" s="14" t="s">
        <v>18</v>
      </c>
      <c r="D23" s="15">
        <f ca="1">D20+3</f>
        <v>42390</v>
      </c>
      <c r="E23" s="15"/>
      <c r="F23" s="14"/>
    </row>
    <row r="24" spans="2:6" ht="17.25" customHeight="1" x14ac:dyDescent="0.2">
      <c r="B24" s="12">
        <f t="shared" si="0"/>
        <v>2</v>
      </c>
      <c r="C24" s="14" t="s">
        <v>19</v>
      </c>
      <c r="D24" s="15">
        <f t="shared" ref="D24:D34" ca="1" si="1">D23+10</f>
        <v>42400</v>
      </c>
      <c r="E24" s="15">
        <f ca="1">Activities[[#This Row],[START]]+3</f>
        <v>42403</v>
      </c>
      <c r="F24" s="14"/>
    </row>
    <row r="25" spans="2:6" ht="17.25" customHeight="1" x14ac:dyDescent="0.2">
      <c r="B25" s="12">
        <f t="shared" si="0"/>
        <v>3</v>
      </c>
      <c r="C25" s="14" t="s">
        <v>20</v>
      </c>
      <c r="D25" s="15">
        <f ca="1">D24+1</f>
        <v>42401</v>
      </c>
      <c r="E25" s="15">
        <f ca="1">Activities[[#This Row],[START]]+3</f>
        <v>42404</v>
      </c>
      <c r="F25" s="14"/>
    </row>
    <row r="26" spans="2:6" ht="17.25" customHeight="1" x14ac:dyDescent="0.2">
      <c r="B26" s="12">
        <f t="shared" si="0"/>
        <v>4</v>
      </c>
      <c r="C26" s="14" t="s">
        <v>21</v>
      </c>
      <c r="D26" s="15">
        <f ca="1">D25+5</f>
        <v>42406</v>
      </c>
      <c r="E26" s="15"/>
      <c r="F26" s="14"/>
    </row>
    <row r="27" spans="2:6" ht="17.25" customHeight="1" x14ac:dyDescent="0.2">
      <c r="B27" s="12">
        <f t="shared" si="0"/>
        <v>5</v>
      </c>
      <c r="C27" s="14" t="s">
        <v>22</v>
      </c>
      <c r="D27" s="15">
        <f t="shared" ca="1" si="1"/>
        <v>42416</v>
      </c>
      <c r="E27" s="15">
        <f ca="1">Activities[[#This Row],[START]]+2</f>
        <v>42418</v>
      </c>
      <c r="F27" s="14"/>
    </row>
    <row r="28" spans="2:6" ht="17.25" customHeight="1" x14ac:dyDescent="0.2">
      <c r="B28" s="12">
        <f t="shared" si="0"/>
        <v>6</v>
      </c>
      <c r="C28" s="14" t="s">
        <v>23</v>
      </c>
      <c r="D28" s="15">
        <f t="shared" ca="1" si="1"/>
        <v>42426</v>
      </c>
      <c r="E28" s="15">
        <f ca="1">Activities[[#This Row],[START]]+2</f>
        <v>42428</v>
      </c>
      <c r="F28" s="14"/>
    </row>
    <row r="29" spans="2:6" ht="17.25" customHeight="1" x14ac:dyDescent="0.2">
      <c r="B29" s="16">
        <f t="shared" ref="B29:B34" si="2">N(B28)+1</f>
        <v>7</v>
      </c>
      <c r="C29" s="14" t="s">
        <v>24</v>
      </c>
      <c r="D29" s="15">
        <f t="shared" ca="1" si="1"/>
        <v>42436</v>
      </c>
      <c r="E29" s="15">
        <f ca="1">Activities[[#This Row],[START]]+2</f>
        <v>42438</v>
      </c>
      <c r="F29" s="14"/>
    </row>
    <row r="30" spans="2:6" ht="17.25" customHeight="1" x14ac:dyDescent="0.2">
      <c r="B30" s="16">
        <f t="shared" si="2"/>
        <v>8</v>
      </c>
      <c r="C30" s="14" t="s">
        <v>25</v>
      </c>
      <c r="D30" s="15">
        <f t="shared" ca="1" si="1"/>
        <v>42446</v>
      </c>
      <c r="E30" s="15"/>
      <c r="F30" s="14"/>
    </row>
    <row r="31" spans="2:6" ht="17.25" customHeight="1" x14ac:dyDescent="0.2">
      <c r="B31" s="16">
        <f t="shared" si="2"/>
        <v>9</v>
      </c>
      <c r="C31" s="14" t="s">
        <v>26</v>
      </c>
      <c r="D31" s="15">
        <f t="shared" ca="1" si="1"/>
        <v>42456</v>
      </c>
      <c r="E31" s="15">
        <f ca="1">Activities[[#This Row],[START]]+2</f>
        <v>42458</v>
      </c>
      <c r="F31" s="14"/>
    </row>
    <row r="32" spans="2:6" ht="17.25" customHeight="1" x14ac:dyDescent="0.2">
      <c r="B32" s="16">
        <f t="shared" si="2"/>
        <v>10</v>
      </c>
      <c r="C32" s="14" t="s">
        <v>27</v>
      </c>
      <c r="D32" s="15">
        <f t="shared" ca="1" si="1"/>
        <v>42466</v>
      </c>
      <c r="E32" s="15">
        <f ca="1">Activities[[#This Row],[START]]+2</f>
        <v>42468</v>
      </c>
      <c r="F32" s="14"/>
    </row>
    <row r="33" spans="2:6" ht="17.25" customHeight="1" x14ac:dyDescent="0.2">
      <c r="B33" s="16">
        <f t="shared" si="2"/>
        <v>11</v>
      </c>
      <c r="C33" s="14" t="s">
        <v>28</v>
      </c>
      <c r="D33" s="15">
        <f t="shared" ca="1" si="1"/>
        <v>42476</v>
      </c>
      <c r="E33" s="15">
        <f ca="1">Activities[[#This Row],[START]]+2</f>
        <v>42478</v>
      </c>
      <c r="F33" s="14"/>
    </row>
    <row r="34" spans="2:6" ht="17.25" customHeight="1" x14ac:dyDescent="0.2">
      <c r="B34" s="16">
        <f t="shared" si="2"/>
        <v>12</v>
      </c>
      <c r="C34" s="14" t="s">
        <v>29</v>
      </c>
      <c r="D34" s="15">
        <f t="shared" ca="1" si="1"/>
        <v>42486</v>
      </c>
      <c r="E34" s="15"/>
      <c r="F34"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ignoredErrors>
    <ignoredError sqref="D24 D27:D34" unlockedFormula="1"/>
    <ignoredError sqref="D25:D26 E24:E25 D23"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50800</xdr:colOff>
                    <xdr:row>18</xdr:row>
                    <xdr:rowOff>215900</xdr:rowOff>
                  </from>
                  <to>
                    <xdr:col>6</xdr:col>
                    <xdr:colOff>0</xdr:colOff>
                    <xdr:row>20</xdr:row>
                    <xdr:rowOff>0</xdr:rowOff>
                  </to>
                </anchor>
              </controlPr>
            </control>
          </mc:Choice>
          <mc:Fallback/>
        </mc:AlternateContent>
      </controls>
    </mc:Choice>
    <mc:Fallback/>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I72"/>
  <sheetViews>
    <sheetView workbookViewId="0">
      <selection activeCell="D28" sqref="D28"/>
    </sheetView>
  </sheetViews>
  <sheetFormatPr baseColWidth="10" defaultColWidth="9" defaultRowHeight="14" x14ac:dyDescent="0.2"/>
  <cols>
    <col min="3" max="3" width="17.3984375" customWidth="1"/>
    <col min="4" max="4" width="18" customWidth="1"/>
    <col min="5" max="34" width="10.796875" customWidth="1"/>
    <col min="35" max="35" width="17.59765625" customWidth="1"/>
  </cols>
  <sheetData>
    <row r="1" spans="1:6" x14ac:dyDescent="0.2">
      <c r="A1" t="s">
        <v>9</v>
      </c>
    </row>
    <row r="3" spans="1:6" x14ac:dyDescent="0.2">
      <c r="C3" t="s">
        <v>10</v>
      </c>
      <c r="D3" s="1">
        <f ca="1">TODAY()</f>
        <v>42390</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 ca="1">SUMPRODUCT( ((Activities[START]&gt;=StartDateWindow)+(Activities[END]&gt;=StartDateWindow)&gt;0)*(Activities[START]&lt;=(StartDateWindow+WindowDays-1)) )</f>
        <v>5</v>
      </c>
      <c r="E9" t="e">
        <f>NA()</f>
        <v>#N/A</v>
      </c>
    </row>
    <row r="10" spans="1:6" x14ac:dyDescent="0.2">
      <c r="D10">
        <v>9</v>
      </c>
      <c r="E10" t="e">
        <f>NA()</f>
        <v>#N/A</v>
      </c>
    </row>
    <row r="11" spans="1:6" x14ac:dyDescent="0.2">
      <c r="D11">
        <f ca="1">D10-MIN(D10,D9)</f>
        <v>4</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aca="1" ref="E15" ca="1">INDEX(Activities[Id],MATCH(1, ((Activities[START]&gt;=StartDateWindow)+(Activities[END]&gt;=StartDateWindow)&gt;0)*(Activities[START]&lt;=(StartDateWindow+WindowDays-1)), 0))</f>
        <v>1</v>
      </c>
      <c r="F15" t="e">
        <f t="shared" ref="F15:F23" ca="1" si="0">OFFSET(E15,-$D$11,)</f>
        <v>#N/A</v>
      </c>
    </row>
    <row r="16" spans="1:6" x14ac:dyDescent="0.2">
      <c r="C16" s="2"/>
      <c r="E16">
        <f t="array" aca="1" ref="E16" ca="1">INDEX(Activities[Id],MATCH(1, (Activities[Id]&gt;E15)*((Activities[START]&gt;=StartDateWindow)+(Activities[END]&gt;=StartDateWindow)&gt;0)*(Activities[START]&lt;=(StartDateWindow+WindowDays-1)), 0))</f>
        <v>2</v>
      </c>
      <c r="F16" t="e">
        <f t="shared" ca="1" si="0"/>
        <v>#N/A</v>
      </c>
    </row>
    <row r="17" spans="1:35" x14ac:dyDescent="0.2">
      <c r="C17" s="2"/>
      <c r="E17">
        <f t="array" aca="1" ref="E17" ca="1">INDEX(Activities[Id],MATCH(1, (Activities[Id]&gt;E16)*((Activities[START]&gt;=StartDateWindow)+(Activities[END]&gt;=StartDateWindow)&gt;0)*(Activities[START]&lt;=(StartDateWindow+WindowDays-1)), 0))</f>
        <v>3</v>
      </c>
      <c r="F17" t="e">
        <f t="shared" ca="1" si="0"/>
        <v>#N/A</v>
      </c>
    </row>
    <row r="18" spans="1:35" x14ac:dyDescent="0.2">
      <c r="E18">
        <f t="array" aca="1" ref="E18" ca="1">INDEX(Activities[Id],MATCH(1, (Activities[Id]&gt;E17)*((Activities[START]&gt;=StartDateWindow)+(Activities[END]&gt;=StartDateWindow)&gt;0)*(Activities[START]&lt;=(StartDateWindow+WindowDays-1)), 0))</f>
        <v>4</v>
      </c>
      <c r="F18" t="e">
        <f t="shared" ca="1" si="0"/>
        <v>#N/A</v>
      </c>
    </row>
    <row r="19" spans="1:35" x14ac:dyDescent="0.2">
      <c r="E19">
        <f t="array" aca="1" ref="E19" ca="1">INDEX(Activities[Id],MATCH(1, (Activities[Id]&gt;E18)*((Activities[START]&gt;=StartDateWindow)+(Activities[END]&gt;=StartDateWindow)&gt;0)*(Activities[START]&lt;=(StartDateWindow+WindowDays-1)), 0))</f>
        <v>5</v>
      </c>
      <c r="F19">
        <f t="shared" ca="1" si="0"/>
        <v>1</v>
      </c>
    </row>
    <row r="20" spans="1:35" x14ac:dyDescent="0.2">
      <c r="E20" t="e">
        <f t="array" aca="1" ref="E20" ca="1">INDEX(Activities[Id],MATCH(1, (Activities[Id]&gt;E19)*((Activities[START]&gt;=StartDateWindow)+(Activities[END]&gt;=StartDateWindow)&gt;0)*(Activities[START]&lt;=(StartDateWindow+WindowDays-1)), 0))</f>
        <v>#N/A</v>
      </c>
      <c r="F20">
        <f t="shared" ca="1" si="0"/>
        <v>2</v>
      </c>
    </row>
    <row r="21" spans="1:35" x14ac:dyDescent="0.2">
      <c r="E21" t="e">
        <f t="array" aca="1" ref="E21" ca="1">INDEX(Activities[Id],MATCH(1, (Activities[Id]&gt;E20)*((Activities[START]&gt;=StartDateWindow)+(Activities[END]&gt;=StartDateWindow)&gt;0)*(Activities[START]&lt;=(StartDateWindow+WindowDays-1)), 0))</f>
        <v>#N/A</v>
      </c>
      <c r="F21">
        <f t="shared" ca="1" si="0"/>
        <v>3</v>
      </c>
    </row>
    <row r="22" spans="1:35" x14ac:dyDescent="0.2">
      <c r="E22" t="e">
        <f t="array" aca="1" ref="E22" ca="1">INDEX(Activities[Id],MATCH(1, (Activities[Id]&gt;E21)*((Activities[START]&gt;=StartDateWindow)+(Activities[END]&gt;=StartDateWindow)&gt;0)*(Activities[START]&lt;=(StartDateWindow+WindowDays-1)), 0))</f>
        <v>#N/A</v>
      </c>
      <c r="F22">
        <f t="shared" ca="1" si="0"/>
        <v>4</v>
      </c>
    </row>
    <row r="23" spans="1:35" x14ac:dyDescent="0.2">
      <c r="E23" t="e">
        <f t="array" aca="1" ref="E23" ca="1">INDEX(Activities[Id],MATCH(1, (Activities[Id]&gt;E22)*((Activities[START]&gt;=StartDateWindow)+(Activities[END]&gt;=StartDateWindow)&gt;0)*(Activities[START]&lt;=(StartDateWindow+WindowDays-1)), 0))</f>
        <v>#N/A</v>
      </c>
      <c r="F23">
        <f t="shared" ca="1" si="0"/>
        <v>5</v>
      </c>
    </row>
    <row r="25" spans="1:35" x14ac:dyDescent="0.2">
      <c r="C25" t="s">
        <v>4</v>
      </c>
      <c r="D25" s="1">
        <f ca="1">StartDate+WindowOffset</f>
        <v>42387</v>
      </c>
    </row>
    <row r="26" spans="1:35" x14ac:dyDescent="0.2">
      <c r="C26" t="s">
        <v>3</v>
      </c>
      <c r="D26">
        <v>0</v>
      </c>
    </row>
    <row r="28" spans="1:35" x14ac:dyDescent="0.2">
      <c r="C28" t="s">
        <v>1</v>
      </c>
      <c r="D28" s="2">
        <f ca="1">'Project Timeline'!D20</f>
        <v>42387</v>
      </c>
    </row>
    <row r="29" spans="1:35" x14ac:dyDescent="0.2">
      <c r="C29" t="s">
        <v>2</v>
      </c>
      <c r="D29">
        <v>30</v>
      </c>
    </row>
    <row r="31" spans="1:35" x14ac:dyDescent="0.2">
      <c r="A31" t="s">
        <v>8</v>
      </c>
      <c r="B31" t="s">
        <v>6</v>
      </c>
      <c r="C31" t="s">
        <v>7</v>
      </c>
      <c r="D31" t="s">
        <v>0</v>
      </c>
      <c r="E31" s="1">
        <f ca="1">StartDateWindow</f>
        <v>42387</v>
      </c>
      <c r="F31" s="1">
        <f t="shared" ref="F31:AI31" ca="1" si="1">E31+1</f>
        <v>42388</v>
      </c>
      <c r="G31" s="1">
        <f t="shared" ca="1" si="1"/>
        <v>42389</v>
      </c>
      <c r="H31" s="1">
        <f t="shared" ca="1" si="1"/>
        <v>42390</v>
      </c>
      <c r="I31" s="1">
        <f t="shared" ca="1" si="1"/>
        <v>42391</v>
      </c>
      <c r="J31" s="1">
        <f t="shared" ca="1" si="1"/>
        <v>42392</v>
      </c>
      <c r="K31" s="1">
        <f t="shared" ca="1" si="1"/>
        <v>42393</v>
      </c>
      <c r="L31" s="1">
        <f t="shared" ca="1" si="1"/>
        <v>42394</v>
      </c>
      <c r="M31" s="1">
        <f t="shared" ca="1" si="1"/>
        <v>42395</v>
      </c>
      <c r="N31" s="1">
        <f t="shared" ca="1" si="1"/>
        <v>42396</v>
      </c>
      <c r="O31" s="1">
        <f t="shared" ca="1" si="1"/>
        <v>42397</v>
      </c>
      <c r="P31" s="1">
        <f t="shared" ca="1" si="1"/>
        <v>42398</v>
      </c>
      <c r="Q31" s="1">
        <f t="shared" ca="1" si="1"/>
        <v>42399</v>
      </c>
      <c r="R31" s="1">
        <f t="shared" ca="1" si="1"/>
        <v>42400</v>
      </c>
      <c r="S31" s="1">
        <f t="shared" ca="1" si="1"/>
        <v>42401</v>
      </c>
      <c r="T31" s="1">
        <f t="shared" ca="1" si="1"/>
        <v>42402</v>
      </c>
      <c r="U31" s="1">
        <f t="shared" ca="1" si="1"/>
        <v>42403</v>
      </c>
      <c r="V31" s="1">
        <f t="shared" ca="1" si="1"/>
        <v>42404</v>
      </c>
      <c r="W31" s="1">
        <f t="shared" ca="1" si="1"/>
        <v>42405</v>
      </c>
      <c r="X31" s="1">
        <f t="shared" ca="1" si="1"/>
        <v>42406</v>
      </c>
      <c r="Y31" s="1">
        <f t="shared" ca="1" si="1"/>
        <v>42407</v>
      </c>
      <c r="Z31" s="1">
        <f t="shared" ca="1" si="1"/>
        <v>42408</v>
      </c>
      <c r="AA31" s="1">
        <f t="shared" ca="1" si="1"/>
        <v>42409</v>
      </c>
      <c r="AB31" s="1">
        <f t="shared" ca="1" si="1"/>
        <v>42410</v>
      </c>
      <c r="AC31" s="1">
        <f t="shared" ca="1" si="1"/>
        <v>42411</v>
      </c>
      <c r="AD31" s="1">
        <f t="shared" ca="1" si="1"/>
        <v>42412</v>
      </c>
      <c r="AE31" s="1">
        <f t="shared" ca="1" si="1"/>
        <v>42413</v>
      </c>
      <c r="AF31" s="1">
        <f t="shared" ca="1" si="1"/>
        <v>42414</v>
      </c>
      <c r="AG31" s="1">
        <f t="shared" ca="1" si="1"/>
        <v>42415</v>
      </c>
      <c r="AH31" s="1">
        <f t="shared" ca="1" si="1"/>
        <v>42416</v>
      </c>
      <c r="AI31" s="1">
        <f t="shared" ca="1" si="1"/>
        <v>42417</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1</v>
      </c>
      <c r="D36" t="str">
        <f ca="1">INDEX(Activities[ACTIVITY],MATCH($C36,Activities[Id],0))</f>
        <v>Project Start</v>
      </c>
      <c r="E36" t="e">
        <f ca="1">GridCalc</f>
        <v>#N/A</v>
      </c>
      <c r="F36" t="e">
        <f ca="1">GridCalc</f>
        <v>#N/A</v>
      </c>
      <c r="G36" t="e">
        <f ca="1">GridCalc</f>
        <v>#N/A</v>
      </c>
      <c r="H36">
        <f ca="1">GridCalc</f>
        <v>7.3000000000000007</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2</v>
      </c>
      <c r="D37" t="str">
        <f ca="1">INDEX(Activities[ACTIVITY],MATCH($C37,Activities[Id],0))</f>
        <v>Milestone 1</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f ca="1">GridCalc</f>
        <v>6.3000000000000007</v>
      </c>
      <c r="S37">
        <f ca="1">GridCalc</f>
        <v>6.3000000000000007</v>
      </c>
      <c r="T37">
        <f ca="1">GridCalc</f>
        <v>6.3000000000000007</v>
      </c>
      <c r="U37">
        <f ca="1">GridCalc</f>
        <v>6.3000000000000007</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3</v>
      </c>
      <c r="D38" t="str">
        <f ca="1">INDEX(Activities[ACTIVITY],MATCH($C38,Activities[Id],0))</f>
        <v>Milestone 2</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f ca="1">GridCalc</f>
        <v>5.3000000000000007</v>
      </c>
      <c r="T38">
        <f ca="1">GridCalc</f>
        <v>5.3000000000000007</v>
      </c>
      <c r="U38">
        <f ca="1">GridCalc</f>
        <v>5.3000000000000007</v>
      </c>
      <c r="V38">
        <f ca="1">GridCalc</f>
        <v>5.3000000000000007</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4</v>
      </c>
      <c r="D39" t="str">
        <f ca="1">INDEX(Activities[ACTIVITY],MATCH($C39,Activities[Id],0))</f>
        <v>Milestone 3</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f ca="1">GridCalc</f>
        <v>4.3000000000000007</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5</v>
      </c>
      <c r="D40" t="str">
        <f ca="1">INDEX(Activities[ACTIVITY],MATCH($C40,Activities[Id],0))</f>
        <v>Milestone 4</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f ca="1">GridCalc</f>
        <v>3.3000000000000007</v>
      </c>
      <c r="AI40">
        <f ca="1">GridCalc</f>
        <v>3.3000000000000007</v>
      </c>
    </row>
    <row r="43" spans="1:35" x14ac:dyDescent="0.2">
      <c r="E43" s="1">
        <f ca="1">E31</f>
        <v>42387</v>
      </c>
      <c r="F43" s="1">
        <f t="shared" ref="F43:AH43" ca="1" si="4">F31</f>
        <v>42388</v>
      </c>
      <c r="G43" s="1">
        <f t="shared" ca="1" si="4"/>
        <v>42389</v>
      </c>
      <c r="H43" s="1">
        <f t="shared" ca="1" si="4"/>
        <v>42390</v>
      </c>
      <c r="I43" s="1">
        <f t="shared" ca="1" si="4"/>
        <v>42391</v>
      </c>
      <c r="J43" s="1">
        <f t="shared" ca="1" si="4"/>
        <v>42392</v>
      </c>
      <c r="K43" s="1">
        <f t="shared" ca="1" si="4"/>
        <v>42393</v>
      </c>
      <c r="L43" s="1">
        <f t="shared" ca="1" si="4"/>
        <v>42394</v>
      </c>
      <c r="M43" s="1">
        <f t="shared" ca="1" si="4"/>
        <v>42395</v>
      </c>
      <c r="N43" s="1">
        <f t="shared" ca="1" si="4"/>
        <v>42396</v>
      </c>
      <c r="O43" s="1">
        <f t="shared" ca="1" si="4"/>
        <v>42397</v>
      </c>
      <c r="P43" s="1">
        <f t="shared" ca="1" si="4"/>
        <v>42398</v>
      </c>
      <c r="Q43" s="1">
        <f t="shared" ca="1" si="4"/>
        <v>42399</v>
      </c>
      <c r="R43" s="1">
        <f t="shared" ca="1" si="4"/>
        <v>42400</v>
      </c>
      <c r="S43" s="1">
        <f t="shared" ca="1" si="4"/>
        <v>42401</v>
      </c>
      <c r="T43" s="1">
        <f t="shared" ca="1" si="4"/>
        <v>42402</v>
      </c>
      <c r="U43" s="1">
        <f t="shared" ca="1" si="4"/>
        <v>42403</v>
      </c>
      <c r="V43" s="1">
        <f t="shared" ca="1" si="4"/>
        <v>42404</v>
      </c>
      <c r="W43" s="1">
        <f t="shared" ca="1" si="4"/>
        <v>42405</v>
      </c>
      <c r="X43" s="1">
        <f t="shared" ca="1" si="4"/>
        <v>42406</v>
      </c>
      <c r="Y43" s="1">
        <f t="shared" ca="1" si="4"/>
        <v>42407</v>
      </c>
      <c r="Z43" s="1">
        <f t="shared" ca="1" si="4"/>
        <v>42408</v>
      </c>
      <c r="AA43" s="1">
        <f t="shared" ca="1" si="4"/>
        <v>42409</v>
      </c>
      <c r="AB43" s="1">
        <f t="shared" ca="1" si="4"/>
        <v>42410</v>
      </c>
      <c r="AC43" s="1">
        <f t="shared" ca="1" si="4"/>
        <v>42411</v>
      </c>
      <c r="AD43" s="1">
        <f t="shared" ca="1" si="4"/>
        <v>42412</v>
      </c>
      <c r="AE43" s="1">
        <f t="shared" ca="1" si="4"/>
        <v>42413</v>
      </c>
      <c r="AF43" s="1">
        <f t="shared" ca="1" si="4"/>
        <v>42414</v>
      </c>
      <c r="AG43" s="1">
        <f t="shared" ca="1" si="4"/>
        <v>42415</v>
      </c>
      <c r="AH43" s="1">
        <f t="shared" ca="1" si="4"/>
        <v>42416</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1</v>
      </c>
      <c r="D48" t="str">
        <f ca="1">UPPER(INDEX(Activities[ACTIVITY],MATCH($C48,Activities[Id],0)))</f>
        <v>PROJECT START</v>
      </c>
      <c r="E48" t="e">
        <f t="shared" ref="E48:AH48" ca="1" si="10">IF(ISERROR(F36),E36,NA())</f>
        <v>#N/A</v>
      </c>
      <c r="F48" t="e">
        <f t="shared" ca="1" si="10"/>
        <v>#N/A</v>
      </c>
      <c r="G48" t="e">
        <f t="shared" ca="1" si="10"/>
        <v>#N/A</v>
      </c>
      <c r="H48">
        <f t="shared" ca="1" si="10"/>
        <v>7.3000000000000007</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2</v>
      </c>
      <c r="D49" t="str">
        <f ca="1">UPPER(INDEX(Activities[ACTIVITY],MATCH($C49,Activities[Id],0)))</f>
        <v>MILESTONE 1</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f t="shared" ca="1" si="11"/>
        <v>6.3000000000000007</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3</v>
      </c>
      <c r="D50" t="str">
        <f ca="1">UPPER(INDEX(Activities[ACTIVITY],MATCH($C50,Activities[Id],0)))</f>
        <v>MILESTONE 2</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f t="shared" ca="1" si="12"/>
        <v>5.3000000000000007</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4</v>
      </c>
      <c r="D51" t="str">
        <f ca="1">UPPER(INDEX(Activities[ACTIVITY],MATCH($C51,Activities[Id],0)))</f>
        <v>MILESTONE 3</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f t="shared" ca="1" si="13"/>
        <v>4.3000000000000007</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5</v>
      </c>
      <c r="D52" t="str">
        <f ca="1">UPPER(INDEX(Activities[ACTIVITY],MATCH($C52,Activities[Id],0)))</f>
        <v>MILESTONE 4</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 ca="1">E31</f>
        <v>42387</v>
      </c>
      <c r="F55" s="1">
        <f t="shared" ref="F55:AH55" ca="1" si="15">F31</f>
        <v>42388</v>
      </c>
      <c r="G55" s="1">
        <f t="shared" ca="1" si="15"/>
        <v>42389</v>
      </c>
      <c r="H55" s="1">
        <f t="shared" ca="1" si="15"/>
        <v>42390</v>
      </c>
      <c r="I55" s="1">
        <f t="shared" ca="1" si="15"/>
        <v>42391</v>
      </c>
      <c r="J55" s="1">
        <f t="shared" ca="1" si="15"/>
        <v>42392</v>
      </c>
      <c r="K55" s="1">
        <f t="shared" ca="1" si="15"/>
        <v>42393</v>
      </c>
      <c r="L55" s="1">
        <f t="shared" ca="1" si="15"/>
        <v>42394</v>
      </c>
      <c r="M55" s="1">
        <f t="shared" ca="1" si="15"/>
        <v>42395</v>
      </c>
      <c r="N55" s="1">
        <f t="shared" ca="1" si="15"/>
        <v>42396</v>
      </c>
      <c r="O55" s="1">
        <f t="shared" ca="1" si="15"/>
        <v>42397</v>
      </c>
      <c r="P55" s="1">
        <f t="shared" ca="1" si="15"/>
        <v>42398</v>
      </c>
      <c r="Q55" s="1">
        <f t="shared" ca="1" si="15"/>
        <v>42399</v>
      </c>
      <c r="R55" s="1">
        <f t="shared" ca="1" si="15"/>
        <v>42400</v>
      </c>
      <c r="S55" s="1">
        <f t="shared" ca="1" si="15"/>
        <v>42401</v>
      </c>
      <c r="T55" s="1">
        <f t="shared" ca="1" si="15"/>
        <v>42402</v>
      </c>
      <c r="U55" s="1">
        <f t="shared" ca="1" si="15"/>
        <v>42403</v>
      </c>
      <c r="V55" s="1">
        <f t="shared" ca="1" si="15"/>
        <v>42404</v>
      </c>
      <c r="W55" s="1">
        <f t="shared" ca="1" si="15"/>
        <v>42405</v>
      </c>
      <c r="X55" s="1">
        <f t="shared" ca="1" si="15"/>
        <v>42406</v>
      </c>
      <c r="Y55" s="1">
        <f t="shared" ca="1" si="15"/>
        <v>42407</v>
      </c>
      <c r="Z55" s="1">
        <f t="shared" ca="1" si="15"/>
        <v>42408</v>
      </c>
      <c r="AA55" s="1">
        <f t="shared" ca="1" si="15"/>
        <v>42409</v>
      </c>
      <c r="AB55" s="1">
        <f t="shared" ca="1" si="15"/>
        <v>42410</v>
      </c>
      <c r="AC55" s="1">
        <f t="shared" ca="1" si="15"/>
        <v>42411</v>
      </c>
      <c r="AD55" s="1">
        <f t="shared" ca="1" si="15"/>
        <v>42412</v>
      </c>
      <c r="AE55" s="1">
        <f t="shared" ca="1" si="15"/>
        <v>42413</v>
      </c>
      <c r="AF55" s="1">
        <f t="shared" ca="1" si="15"/>
        <v>42414</v>
      </c>
      <c r="AG55" s="1">
        <f t="shared" ca="1" si="15"/>
        <v>42415</v>
      </c>
      <c r="AH55" s="1">
        <f t="shared" ca="1" si="15"/>
        <v>42416</v>
      </c>
    </row>
    <row r="56" spans="3:34" x14ac:dyDescent="0.2">
      <c r="D56" t="s">
        <v>11</v>
      </c>
      <c r="E56" t="e">
        <f t="shared" ref="E56:AH56" ca="1" si="16">IF(E55=$D$3,5,NA())</f>
        <v>#N/A</v>
      </c>
      <c r="F56" t="e">
        <f t="shared" ca="1" si="16"/>
        <v>#N/A</v>
      </c>
      <c r="G56" t="e">
        <f t="shared" ca="1" si="16"/>
        <v>#N/A</v>
      </c>
      <c r="H56">
        <f t="shared" ca="1" si="16"/>
        <v>5</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 ca="1">DATE(YEAR(MIN(E55:AH55)),MONTH(MIN(E55:AH55)),1)</f>
        <v>42370</v>
      </c>
      <c r="E58">
        <f ca="1">IF(MEDIAN($D58,E$55,EOMONTH($D58,0))=E$55,0.5,NA())</f>
        <v>0.5</v>
      </c>
      <c r="F58">
        <f t="shared" ref="F58:AH58" ca="1" si="17">IF(MEDIAN($D58,F$55,EOMONTH($D58,0))=F$55,0.5,NA())</f>
        <v>0.5</v>
      </c>
      <c r="G58">
        <f t="shared" ca="1" si="17"/>
        <v>0.5</v>
      </c>
      <c r="H58">
        <f t="shared" ca="1" si="17"/>
        <v>0.5</v>
      </c>
      <c r="I58">
        <f t="shared" ca="1" si="17"/>
        <v>0.5</v>
      </c>
      <c r="J58">
        <f t="shared" ca="1" si="17"/>
        <v>0.5</v>
      </c>
      <c r="K58">
        <f t="shared" ca="1" si="17"/>
        <v>0.5</v>
      </c>
      <c r="L58">
        <f t="shared" ca="1" si="17"/>
        <v>0.5</v>
      </c>
      <c r="M58">
        <f t="shared" ca="1" si="17"/>
        <v>0.5</v>
      </c>
      <c r="N58">
        <f t="shared" ca="1" si="17"/>
        <v>0.5</v>
      </c>
      <c r="O58">
        <f t="shared" ca="1" si="17"/>
        <v>0.5</v>
      </c>
      <c r="P58">
        <f t="shared" ca="1" si="17"/>
        <v>0.5</v>
      </c>
      <c r="Q58">
        <f t="shared" ca="1" si="17"/>
        <v>0.5</v>
      </c>
      <c r="R58">
        <f t="shared" ca="1" si="17"/>
        <v>0.5</v>
      </c>
      <c r="S58" t="e">
        <f t="shared" ca="1" si="17"/>
        <v>#N/A</v>
      </c>
      <c r="T58" t="e">
        <f t="shared" ca="1" si="17"/>
        <v>#N/A</v>
      </c>
      <c r="U58" t="e">
        <f t="shared" ca="1" si="17"/>
        <v>#N/A</v>
      </c>
      <c r="V58" t="e">
        <f t="shared" ca="1" si="17"/>
        <v>#N/A</v>
      </c>
      <c r="W58" t="e">
        <f t="shared" ca="1" si="17"/>
        <v>#N/A</v>
      </c>
      <c r="X58" t="e">
        <f t="shared" ca="1" si="17"/>
        <v>#N/A</v>
      </c>
      <c r="Y58" t="e">
        <f t="shared" ca="1" si="17"/>
        <v>#N/A</v>
      </c>
      <c r="Z58" t="e">
        <f t="shared" ca="1" si="17"/>
        <v>#N/A</v>
      </c>
      <c r="AA58" t="e">
        <f t="shared" ca="1" si="17"/>
        <v>#N/A</v>
      </c>
      <c r="AB58" t="e">
        <f t="shared" ca="1" si="17"/>
        <v>#N/A</v>
      </c>
      <c r="AC58" t="e">
        <f t="shared" ca="1" si="17"/>
        <v>#N/A</v>
      </c>
      <c r="AD58" t="e">
        <f t="shared" ca="1" si="17"/>
        <v>#N/A</v>
      </c>
      <c r="AE58" t="e">
        <f t="shared" ca="1" si="17"/>
        <v>#N/A</v>
      </c>
      <c r="AF58" t="e">
        <f t="shared" ca="1" si="17"/>
        <v>#N/A</v>
      </c>
      <c r="AG58" t="e">
        <f t="shared" ca="1" si="17"/>
        <v>#N/A</v>
      </c>
      <c r="AH58" t="e">
        <f t="shared" ca="1" si="17"/>
        <v>#N/A</v>
      </c>
    </row>
    <row r="59" spans="3:34" x14ac:dyDescent="0.2">
      <c r="D59" s="3" t="str">
        <f ca="1">TEXT(D58,"mmm yyyy") &amp; " - Top Band"</f>
        <v>Jan 2016 - Top Band</v>
      </c>
      <c r="E59">
        <f ca="1">E58+12.5</f>
        <v>13</v>
      </c>
      <c r="F59">
        <f t="shared" ref="F59:AH59" ca="1" si="18">F58+12.5</f>
        <v>13</v>
      </c>
      <c r="G59">
        <f t="shared" ca="1" si="18"/>
        <v>13</v>
      </c>
      <c r="H59">
        <f t="shared" ca="1" si="18"/>
        <v>13</v>
      </c>
      <c r="I59">
        <f t="shared" ca="1" si="18"/>
        <v>13</v>
      </c>
      <c r="J59">
        <f t="shared" ca="1" si="18"/>
        <v>13</v>
      </c>
      <c r="K59">
        <f t="shared" ca="1" si="18"/>
        <v>13</v>
      </c>
      <c r="L59">
        <f t="shared" ca="1" si="18"/>
        <v>13</v>
      </c>
      <c r="M59">
        <f t="shared" ca="1" si="18"/>
        <v>13</v>
      </c>
      <c r="N59">
        <f t="shared" ca="1" si="18"/>
        <v>13</v>
      </c>
      <c r="O59">
        <f t="shared" ca="1" si="18"/>
        <v>13</v>
      </c>
      <c r="P59">
        <f t="shared" ca="1" si="18"/>
        <v>13</v>
      </c>
      <c r="Q59">
        <f t="shared" ca="1" si="18"/>
        <v>13</v>
      </c>
      <c r="R59">
        <f t="shared" ca="1" si="18"/>
        <v>13</v>
      </c>
      <c r="S59" t="e">
        <f t="shared" ca="1" si="18"/>
        <v>#N/A</v>
      </c>
      <c r="T59" t="e">
        <f t="shared" ca="1" si="18"/>
        <v>#N/A</v>
      </c>
      <c r="U59" t="e">
        <f t="shared" ca="1" si="18"/>
        <v>#N/A</v>
      </c>
      <c r="V59" t="e">
        <f t="shared" ca="1" si="18"/>
        <v>#N/A</v>
      </c>
      <c r="W59" t="e">
        <f t="shared" ca="1" si="18"/>
        <v>#N/A</v>
      </c>
      <c r="X59" t="e">
        <f t="shared" ca="1" si="18"/>
        <v>#N/A</v>
      </c>
      <c r="Y59" t="e">
        <f t="shared" ca="1" si="18"/>
        <v>#N/A</v>
      </c>
      <c r="Z59" t="e">
        <f t="shared" ca="1" si="18"/>
        <v>#N/A</v>
      </c>
      <c r="AA59" t="e">
        <f t="shared" ca="1" si="18"/>
        <v>#N/A</v>
      </c>
      <c r="AB59" t="e">
        <f t="shared" ca="1" si="18"/>
        <v>#N/A</v>
      </c>
      <c r="AC59" t="e">
        <f t="shared" ca="1" si="18"/>
        <v>#N/A</v>
      </c>
      <c r="AD59" t="e">
        <f t="shared" ca="1" si="18"/>
        <v>#N/A</v>
      </c>
      <c r="AE59" t="e">
        <f t="shared" ca="1" si="18"/>
        <v>#N/A</v>
      </c>
      <c r="AF59" t="e">
        <f t="shared" ca="1" si="18"/>
        <v>#N/A</v>
      </c>
      <c r="AG59" t="e">
        <f t="shared" ca="1" si="18"/>
        <v>#N/A</v>
      </c>
      <c r="AH59" t="e">
        <f t="shared" ca="1" si="18"/>
        <v>#N/A</v>
      </c>
    </row>
    <row r="60" spans="3:34" x14ac:dyDescent="0.2">
      <c r="D60" s="3"/>
    </row>
    <row r="61" spans="3:34" x14ac:dyDescent="0.2">
      <c r="D61" s="3">
        <f ca="1">EOMONTH(D58,0)+1</f>
        <v>42401</v>
      </c>
      <c r="E61" t="e">
        <f ca="1">IF(MEDIAN($D61,E$55,EOMONTH($D61,0))=E$55,0.5,NA())</f>
        <v>#N/A</v>
      </c>
      <c r="F61" t="e">
        <f t="shared" ref="F61:AH61" ca="1" si="19">IF(MEDIAN($D61,F$55,EOMONTH($D61,0))=F$55,0.5,NA())</f>
        <v>#N/A</v>
      </c>
      <c r="G61" t="e">
        <f t="shared" ca="1" si="19"/>
        <v>#N/A</v>
      </c>
      <c r="H61" t="e">
        <f t="shared" ca="1" si="19"/>
        <v>#N/A</v>
      </c>
      <c r="I61" t="e">
        <f t="shared" ca="1" si="19"/>
        <v>#N/A</v>
      </c>
      <c r="J61" t="e">
        <f t="shared" ca="1" si="19"/>
        <v>#N/A</v>
      </c>
      <c r="K61" t="e">
        <f t="shared" ca="1" si="19"/>
        <v>#N/A</v>
      </c>
      <c r="L61" t="e">
        <f t="shared" ca="1" si="19"/>
        <v>#N/A</v>
      </c>
      <c r="M61" t="e">
        <f t="shared" ca="1" si="19"/>
        <v>#N/A</v>
      </c>
      <c r="N61" t="e">
        <f t="shared" ca="1" si="19"/>
        <v>#N/A</v>
      </c>
      <c r="O61" t="e">
        <f t="shared" ca="1" si="19"/>
        <v>#N/A</v>
      </c>
      <c r="P61" t="e">
        <f t="shared" ca="1" si="19"/>
        <v>#N/A</v>
      </c>
      <c r="Q61" t="e">
        <f t="shared" ca="1" si="19"/>
        <v>#N/A</v>
      </c>
      <c r="R61" t="e">
        <f t="shared" ca="1" si="19"/>
        <v>#N/A</v>
      </c>
      <c r="S61">
        <f t="shared" ca="1" si="19"/>
        <v>0.5</v>
      </c>
      <c r="T61">
        <f t="shared" ca="1" si="19"/>
        <v>0.5</v>
      </c>
      <c r="U61">
        <f t="shared" ca="1" si="19"/>
        <v>0.5</v>
      </c>
      <c r="V61">
        <f t="shared" ca="1" si="19"/>
        <v>0.5</v>
      </c>
      <c r="W61">
        <f t="shared" ca="1" si="19"/>
        <v>0.5</v>
      </c>
      <c r="X61">
        <f t="shared" ca="1" si="19"/>
        <v>0.5</v>
      </c>
      <c r="Y61">
        <f t="shared" ca="1" si="19"/>
        <v>0.5</v>
      </c>
      <c r="Z61">
        <f t="shared" ca="1" si="19"/>
        <v>0.5</v>
      </c>
      <c r="AA61">
        <f t="shared" ca="1" si="19"/>
        <v>0.5</v>
      </c>
      <c r="AB61">
        <f t="shared" ca="1" si="19"/>
        <v>0.5</v>
      </c>
      <c r="AC61">
        <f t="shared" ca="1" si="19"/>
        <v>0.5</v>
      </c>
      <c r="AD61">
        <f t="shared" ca="1" si="19"/>
        <v>0.5</v>
      </c>
      <c r="AE61">
        <f t="shared" ca="1" si="19"/>
        <v>0.5</v>
      </c>
      <c r="AF61">
        <f t="shared" ca="1" si="19"/>
        <v>0.5</v>
      </c>
      <c r="AG61">
        <f t="shared" ca="1" si="19"/>
        <v>0.5</v>
      </c>
      <c r="AH61">
        <f t="shared" ca="1" si="19"/>
        <v>0.5</v>
      </c>
    </row>
    <row r="62" spans="3:34" x14ac:dyDescent="0.2">
      <c r="D62" s="3" t="str">
        <f ca="1">TEXT(D61,"mmm yyyy") &amp; " - Top Band"</f>
        <v>Feb 2016 - Top Band</v>
      </c>
      <c r="E62" t="e">
        <f ca="1">E61+12.5</f>
        <v>#N/A</v>
      </c>
      <c r="F62" t="e">
        <f t="shared" ref="F62:AH62" ca="1" si="20">F61+12.5</f>
        <v>#N/A</v>
      </c>
      <c r="G62" t="e">
        <f t="shared" ca="1" si="20"/>
        <v>#N/A</v>
      </c>
      <c r="H62" t="e">
        <f t="shared" ca="1" si="20"/>
        <v>#N/A</v>
      </c>
      <c r="I62" t="e">
        <f t="shared" ca="1" si="20"/>
        <v>#N/A</v>
      </c>
      <c r="J62" t="e">
        <f t="shared" ca="1" si="20"/>
        <v>#N/A</v>
      </c>
      <c r="K62" t="e">
        <f t="shared" ca="1" si="20"/>
        <v>#N/A</v>
      </c>
      <c r="L62" t="e">
        <f t="shared" ca="1" si="20"/>
        <v>#N/A</v>
      </c>
      <c r="M62" t="e">
        <f t="shared" ca="1" si="20"/>
        <v>#N/A</v>
      </c>
      <c r="N62" t="e">
        <f t="shared" ca="1" si="20"/>
        <v>#N/A</v>
      </c>
      <c r="O62" t="e">
        <f t="shared" ca="1" si="20"/>
        <v>#N/A</v>
      </c>
      <c r="P62" t="e">
        <f t="shared" ca="1" si="20"/>
        <v>#N/A</v>
      </c>
      <c r="Q62" t="e">
        <f t="shared" ca="1" si="20"/>
        <v>#N/A</v>
      </c>
      <c r="R62" t="e">
        <f t="shared" ca="1" si="20"/>
        <v>#N/A</v>
      </c>
      <c r="S62">
        <f t="shared" ca="1" si="20"/>
        <v>13</v>
      </c>
      <c r="T62">
        <f t="shared" ca="1" si="20"/>
        <v>13</v>
      </c>
      <c r="U62">
        <f t="shared" ca="1" si="20"/>
        <v>13</v>
      </c>
      <c r="V62">
        <f t="shared" ca="1" si="20"/>
        <v>13</v>
      </c>
      <c r="W62">
        <f t="shared" ca="1" si="20"/>
        <v>13</v>
      </c>
      <c r="X62">
        <f t="shared" ca="1" si="20"/>
        <v>13</v>
      </c>
      <c r="Y62">
        <f t="shared" ca="1" si="20"/>
        <v>13</v>
      </c>
      <c r="Z62">
        <f t="shared" ca="1" si="20"/>
        <v>13</v>
      </c>
      <c r="AA62">
        <f t="shared" ca="1" si="20"/>
        <v>13</v>
      </c>
      <c r="AB62">
        <f t="shared" ca="1" si="20"/>
        <v>13</v>
      </c>
      <c r="AC62">
        <f t="shared" ca="1" si="20"/>
        <v>13</v>
      </c>
      <c r="AD62">
        <f t="shared" ca="1" si="20"/>
        <v>13</v>
      </c>
      <c r="AE62">
        <f t="shared" ca="1" si="20"/>
        <v>13</v>
      </c>
      <c r="AF62">
        <f t="shared" ca="1" si="20"/>
        <v>13</v>
      </c>
      <c r="AG62">
        <f t="shared" ca="1" si="20"/>
        <v>13</v>
      </c>
      <c r="AH62">
        <f t="shared" ca="1" si="20"/>
        <v>13</v>
      </c>
    </row>
    <row r="63" spans="3:34" x14ac:dyDescent="0.2">
      <c r="D63" s="3"/>
    </row>
    <row r="65" spans="4:34" x14ac:dyDescent="0.2">
      <c r="D65" s="3">
        <f ca="1">D58+1</f>
        <v>42371</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2">
      <c r="D66" s="3">
        <f ca="1">D61+1</f>
        <v>42402</v>
      </c>
      <c r="E66" t="e">
        <f ca="1">IF(MEDIAN($D66,E$55)=E$55,0.5,NA())</f>
        <v>#N/A</v>
      </c>
      <c r="F66" t="e">
        <f t="shared" ca="1" si="21"/>
        <v>#N/A</v>
      </c>
      <c r="G66" t="e">
        <f t="shared" ca="1" si="21"/>
        <v>#N/A</v>
      </c>
      <c r="H66" t="e">
        <f t="shared" ca="1" si="21"/>
        <v>#N/A</v>
      </c>
      <c r="I66" t="e">
        <f t="shared" ca="1" si="21"/>
        <v>#N/A</v>
      </c>
      <c r="J66" t="e">
        <f t="shared" ca="1" si="21"/>
        <v>#N/A</v>
      </c>
      <c r="K66" t="e">
        <f t="shared" ca="1" si="21"/>
        <v>#N/A</v>
      </c>
      <c r="L66" t="e">
        <f t="shared" ca="1" si="21"/>
        <v>#N/A</v>
      </c>
      <c r="M66" t="e">
        <f t="shared" ca="1" si="21"/>
        <v>#N/A</v>
      </c>
      <c r="N66" t="e">
        <f t="shared" ca="1" si="21"/>
        <v>#N/A</v>
      </c>
      <c r="O66" t="e">
        <f t="shared" ca="1" si="21"/>
        <v>#N/A</v>
      </c>
      <c r="P66" t="e">
        <f t="shared" ca="1" si="21"/>
        <v>#N/A</v>
      </c>
      <c r="Q66" t="e">
        <f t="shared" ca="1" si="21"/>
        <v>#N/A</v>
      </c>
      <c r="R66" t="e">
        <f t="shared" ca="1" si="21"/>
        <v>#N/A</v>
      </c>
      <c r="S66" t="e">
        <f t="shared" ca="1" si="21"/>
        <v>#N/A</v>
      </c>
      <c r="T66">
        <f t="shared" ca="1" si="21"/>
        <v>0.5</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t="e">
        <f t="shared" ca="1" si="21"/>
        <v>#N/A</v>
      </c>
      <c r="AD66" t="e">
        <f t="shared" ca="1" si="21"/>
        <v>#N/A</v>
      </c>
      <c r="AE66" t="e">
        <f t="shared" ca="1" si="21"/>
        <v>#N/A</v>
      </c>
      <c r="AF66" t="e">
        <f t="shared" ca="1" si="21"/>
        <v>#N/A</v>
      </c>
      <c r="AG66" t="e">
        <f t="shared" ca="1" si="21"/>
        <v>#N/A</v>
      </c>
      <c r="AH66" t="e">
        <f t="shared" ca="1"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 ca="1">LEFT(UPPER(TEXT(E55,"ddd")),$D70)</f>
        <v>MON</v>
      </c>
      <c r="F70" t="str">
        <f t="shared" ref="F70:AH70" ca="1" si="23">LEFT(UPPER(TEXT(F55,"ddd")),$D70)</f>
        <v>TUE</v>
      </c>
      <c r="G70" t="str">
        <f t="shared" ca="1" si="23"/>
        <v>WED</v>
      </c>
      <c r="H70" t="str">
        <f t="shared" ca="1" si="23"/>
        <v>THU</v>
      </c>
      <c r="I70" t="str">
        <f t="shared" ca="1" si="23"/>
        <v>FRI</v>
      </c>
      <c r="J70" t="str">
        <f t="shared" ca="1" si="23"/>
        <v>SAT</v>
      </c>
      <c r="K70" t="str">
        <f t="shared" ca="1" si="23"/>
        <v>SUN</v>
      </c>
      <c r="L70" t="str">
        <f t="shared" ca="1" si="23"/>
        <v>MON</v>
      </c>
      <c r="M70" t="str">
        <f t="shared" ca="1" si="23"/>
        <v>TUE</v>
      </c>
      <c r="N70" t="str">
        <f t="shared" ca="1" si="23"/>
        <v>WED</v>
      </c>
      <c r="O70" t="str">
        <f t="shared" ca="1" si="23"/>
        <v>THU</v>
      </c>
      <c r="P70" t="str">
        <f t="shared" ca="1" si="23"/>
        <v>FRI</v>
      </c>
      <c r="Q70" t="str">
        <f t="shared" ca="1" si="23"/>
        <v>SAT</v>
      </c>
      <c r="R70" t="str">
        <f t="shared" ca="1" si="23"/>
        <v>SUN</v>
      </c>
      <c r="S70" t="str">
        <f t="shared" ca="1" si="23"/>
        <v>MON</v>
      </c>
      <c r="T70" t="str">
        <f t="shared" ca="1" si="23"/>
        <v>TUE</v>
      </c>
      <c r="U70" t="str">
        <f t="shared" ca="1" si="23"/>
        <v>WED</v>
      </c>
      <c r="V70" t="str">
        <f t="shared" ca="1" si="23"/>
        <v>THU</v>
      </c>
      <c r="W70" t="str">
        <f t="shared" ca="1" si="23"/>
        <v>FRI</v>
      </c>
      <c r="X70" t="str">
        <f t="shared" ca="1" si="23"/>
        <v>SAT</v>
      </c>
      <c r="Y70" t="str">
        <f t="shared" ca="1" si="23"/>
        <v>SUN</v>
      </c>
      <c r="Z70" t="str">
        <f t="shared" ca="1" si="23"/>
        <v>MON</v>
      </c>
      <c r="AA70" t="str">
        <f t="shared" ca="1" si="23"/>
        <v>TUE</v>
      </c>
      <c r="AB70" t="str">
        <f t="shared" ca="1" si="23"/>
        <v>WED</v>
      </c>
      <c r="AC70" t="str">
        <f t="shared" ca="1" si="23"/>
        <v>THU</v>
      </c>
      <c r="AD70" t="str">
        <f t="shared" ca="1" si="23"/>
        <v>FRI</v>
      </c>
      <c r="AE70" t="str">
        <f t="shared" ca="1" si="23"/>
        <v>SAT</v>
      </c>
      <c r="AF70" t="str">
        <f t="shared" ca="1" si="23"/>
        <v>SUN</v>
      </c>
      <c r="AG70" t="str">
        <f t="shared" ca="1" si="23"/>
        <v>MON</v>
      </c>
      <c r="AH70" t="str">
        <f t="shared" ca="1" si="23"/>
        <v>TUE</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 ca="1">TEXT(E55,"dd")</f>
        <v>18</v>
      </c>
      <c r="F72" t="str">
        <f t="shared" ref="F72:AH72" ca="1" si="24">TEXT(F55,"dd")</f>
        <v>19</v>
      </c>
      <c r="G72" t="str">
        <f t="shared" ca="1" si="24"/>
        <v>20</v>
      </c>
      <c r="H72" t="str">
        <f t="shared" ca="1" si="24"/>
        <v>21</v>
      </c>
      <c r="I72" t="str">
        <f t="shared" ca="1" si="24"/>
        <v>22</v>
      </c>
      <c r="J72" t="str">
        <f t="shared" ca="1" si="24"/>
        <v>23</v>
      </c>
      <c r="K72" t="str">
        <f t="shared" ca="1" si="24"/>
        <v>24</v>
      </c>
      <c r="L72" t="str">
        <f t="shared" ca="1" si="24"/>
        <v>25</v>
      </c>
      <c r="M72" t="str">
        <f t="shared" ca="1" si="24"/>
        <v>26</v>
      </c>
      <c r="N72" t="str">
        <f t="shared" ca="1" si="24"/>
        <v>27</v>
      </c>
      <c r="O72" t="str">
        <f t="shared" ca="1" si="24"/>
        <v>28</v>
      </c>
      <c r="P72" t="str">
        <f t="shared" ca="1" si="24"/>
        <v>29</v>
      </c>
      <c r="Q72" t="str">
        <f t="shared" ca="1" si="24"/>
        <v>30</v>
      </c>
      <c r="R72" t="str">
        <f t="shared" ca="1" si="24"/>
        <v>31</v>
      </c>
      <c r="S72" t="str">
        <f t="shared" ca="1" si="24"/>
        <v>01</v>
      </c>
      <c r="T72" t="str">
        <f t="shared" ca="1" si="24"/>
        <v>02</v>
      </c>
      <c r="U72" t="str">
        <f t="shared" ca="1" si="24"/>
        <v>03</v>
      </c>
      <c r="V72" t="str">
        <f t="shared" ca="1" si="24"/>
        <v>04</v>
      </c>
      <c r="W72" t="str">
        <f t="shared" ca="1" si="24"/>
        <v>05</v>
      </c>
      <c r="X72" t="str">
        <f t="shared" ca="1" si="24"/>
        <v>06</v>
      </c>
      <c r="Y72" t="str">
        <f t="shared" ca="1" si="24"/>
        <v>07</v>
      </c>
      <c r="Z72" t="str">
        <f t="shared" ca="1" si="24"/>
        <v>08</v>
      </c>
      <c r="AA72" t="str">
        <f t="shared" ca="1" si="24"/>
        <v>09</v>
      </c>
      <c r="AB72" t="str">
        <f t="shared" ca="1" si="24"/>
        <v>10</v>
      </c>
      <c r="AC72" t="str">
        <f t="shared" ca="1" si="24"/>
        <v>11</v>
      </c>
      <c r="AD72" t="str">
        <f t="shared" ca="1" si="24"/>
        <v>12</v>
      </c>
      <c r="AE72" t="str">
        <f t="shared" ca="1" si="24"/>
        <v>13</v>
      </c>
      <c r="AF72" t="str">
        <f t="shared" ca="1" si="24"/>
        <v>14</v>
      </c>
      <c r="AG72" t="str">
        <f t="shared" ca="1" si="24"/>
        <v>15</v>
      </c>
      <c r="AH72" t="str">
        <f t="shared" ca="1" si="24"/>
        <v>16</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emplateFile" ma:contentTypeID="0x0101006EDDDB5EE6D98C44930B742096920B300400F5B6D36B3EF94B4E9A635CDF2A18F5B8" ma:contentTypeVersion="72" ma:contentTypeDescription="Create a new document." ma:contentTypeScope="" ma:versionID="a23e56308344d904b51738559c3d67c9">
  <xsd:schema xmlns:xsd="http://www.w3.org/2001/XMLSchema" xmlns:xs="http://www.w3.org/2001/XMLSchema" xmlns:p="http://schemas.microsoft.com/office/2006/metadata/properties" xmlns:ns2="4873beb7-5857-4685-be1f-d57550cc96cc" targetNamespace="http://schemas.microsoft.com/office/2006/metadata/properties" ma:root="true" ma:fieldsID="cd0908cc4600e77bf5da051303e00c8d" ns2:_="">
    <xsd:import namespace="4873beb7-5857-4685-be1f-d57550cc96cc"/>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AverageRating"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73beb7-5857-4685-be1f-d57550cc96cc"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8:00:00Z" ma:format="DateTime"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verageRating" ma:index="12" nillable="true" ma:displayName="Average Rating" ma:internalName="AverageRating" ma:readOnly="false">
      <xsd:simpleType>
        <xsd:restriction base="dms:Text"/>
      </xsd:simpleType>
    </xsd:element>
    <xsd:element name="BlockPublish" ma:index="13" nillable="true" ma:displayName="Block from Publishing?" ma:default="" ma:internalName="BlockPublish" ma:readOnly="false">
      <xsd:simpleType>
        <xsd:restriction base="dms:Boolean"/>
      </xsd:simpleType>
    </xsd:element>
    <xsd:element name="BugNumber" ma:index="14" nillable="true" ma:displayName="Bug Number" ma:default="" ma:internalName="BugNumber" ma:readOnly="false">
      <xsd:simpleType>
        <xsd:restriction base="dms:Text"/>
      </xsd:simpleType>
    </xsd:element>
    <xsd:element name="CampaignTagsTaxHTField0" ma:index="16" nillable="true" ma:taxonomy="true" ma:internalName="CampaignTagsTaxHTField0" ma:taxonomyFieldName="CampaignTags" ma:displayName="Campaigns" ma:readOnly="false" ma:default="" ma:fieldId="{1df42cc3-2301-4f11-a52a-6ead923c29ed}"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7" nillable="true" ma:displayName="Client Viewer" ma:default="" ma:internalName="TPClientViewer">
      <xsd:simpleType>
        <xsd:restriction base="dms:Text"/>
      </xsd:simpleType>
    </xsd:element>
    <xsd:element name="ClipArtFilename" ma:index="18" nillable="true" ma:displayName="Clip Art Name" ma:default="" ma:internalName="ClipArtFilename" ma:readOnly="false">
      <xsd:simpleType>
        <xsd:restriction base="dms:Text"/>
      </xsd:simpleType>
    </xsd:element>
    <xsd:element name="TPCommandLine" ma:index="19" nillable="true" ma:displayName="Command Line" ma:default="" ma:internalName="TPCommandLine">
      <xsd:simpleType>
        <xsd:restriction base="dms:Text"/>
      </xsd:simpleType>
    </xsd:element>
    <xsd:element name="TPComponent" ma:index="20" nillable="true" ma:displayName="Component" ma:default="" ma:internalName="TPComponent">
      <xsd:simpleType>
        <xsd:restriction base="dms:Text"/>
      </xsd:simpleType>
    </xsd:element>
    <xsd:element name="ContentItem" ma:index="21" nillable="true" ma:displayName="Content Item" ma:default="" ma:hidden="true" ma:internalName="ContentItem" ma:readOnly="false">
      <xsd:simpleType>
        <xsd:restriction base="dms:Unknown"/>
      </xsd:simpleType>
    </xsd:element>
    <xsd:element name="CrawlForDependencies" ma:index="23" nillable="true" ma:displayName="Crawl for Dependencies?" ma:default="true" ma:internalName="CrawlForDependencies" ma:readOnly="false">
      <xsd:simpleType>
        <xsd:restriction base="dms:Boolean"/>
      </xsd:simpleType>
    </xsd:element>
    <xsd:element name="CSXHash" ma:index="26" nillable="true" ma:displayName="CSX Hash" ma:default="" ma:indexed="true" ma:internalName="CSXHash" ma:readOnly="false">
      <xsd:simpleType>
        <xsd:restriction base="dms:Text"/>
      </xsd:simpleType>
    </xsd:element>
    <xsd:element name="CSXSubmissionMarket" ma:index="27" nillable="true" ma:displayName="CSX Submission Market" ma:default="" ma:list="{2FBD1B11-2ACE-4FDC-B5A3-635D4ADF6F1B}" ma:internalName="CSXSubmissionMarket" ma:readOnly="false" ma:showField="MarketName" ma:web="4873beb7-5857-4685-be1f-d57550cc96cc">
      <xsd:simpleType>
        <xsd:restriction base="dms:Lookup"/>
      </xsd:simpleType>
    </xsd:element>
    <xsd:element name="CSXUpdate" ma:index="28" nillable="true" ma:displayName="CSX Updated?" ma:default="false" ma:internalName="CSXUpdate" ma:readOnly="false">
      <xsd:simpleType>
        <xsd:restriction base="dms:Boolean"/>
      </xsd:simpleType>
    </xsd:element>
    <xsd:element name="IntlLangReviewDate" ma:index="29" nillable="true" ma:displayName="Date to Complete Intl QA" ma:default="" ma:internalName="IntlLangReviewDate" ma:readOnly="false">
      <xsd:simpleType>
        <xsd:restriction base="dms:DateTime"/>
      </xsd:simpleType>
    </xsd:element>
    <xsd:element name="IsDeleted" ma:index="30" nillable="true" ma:displayName="Deleted?" ma:default="" ma:internalName="IsDeleted" ma:readOnly="false">
      <xsd:simpleType>
        <xsd:restriction base="dms:Boolean"/>
      </xsd:simpleType>
    </xsd:element>
    <xsd:element name="APDescription" ma:index="31" nillable="true" ma:displayName="Description" ma:default="" ma:internalName="APDescription" ma:readOnly="false">
      <xsd:simpleType>
        <xsd:restriction base="dms:Note"/>
      </xsd:simpleType>
    </xsd:element>
    <xsd:element name="DirectSourceMarket" ma:index="32" nillable="true" ma:displayName="Direct Source Market Group" ma:default="" ma:internalName="DirectSourceMarket" ma:readOnly="false">
      <xsd:simpleType>
        <xsd:restriction base="dms:Text"/>
      </xsd:simpleType>
    </xsd:element>
    <xsd:element name="Downloads" ma:index="33" nillable="true" ma:displayName="Downloads" ma:default="0" ma:hidden="true" ma:internalName="Downloads" ma:readOnly="false">
      <xsd:simpleType>
        <xsd:restriction base="dms:Unknown"/>
      </xsd:simpleType>
    </xsd:element>
    <xsd:element name="DSATActionTaken" ma:index="34"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5"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6" nillable="true" ma:displayName="Editorial Status" ma:default="" ma:internalName="EditorialStatus" ma:readOnly="false">
      <xsd:simpleType>
        <xsd:restriction base="dms:Unknown"/>
      </xsd:simpleType>
    </xsd:element>
    <xsd:element name="EditorialTags" ma:index="37" nillable="true" ma:displayName="Editorial Tags" ma:default="" ma:internalName="EditorialTags">
      <xsd:simpleType>
        <xsd:restriction base="dms:Unknown"/>
      </xsd:simpleType>
    </xsd:element>
    <xsd:element name="TPExecutable" ma:index="38" nillable="true" ma:displayName="Executable" ma:default="" ma:internalName="TPExecutable">
      <xsd:simpleType>
        <xsd:restriction base="dms:Text"/>
      </xsd:simpleType>
    </xsd:element>
    <xsd:element name="FeatureTagsTaxHTField0" ma:index="40" nillable="true" ma:taxonomy="true" ma:internalName="FeatureTagsTaxHTField0" ma:taxonomyFieldName="FeatureTags" ma:displayName="Features" ma:readOnly="false" ma:default="" ma:fieldId="{7fc0d542-15c6-4882-a8e3-13bca44403fb}"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1" nillable="true" ma:displayName="Friendly Name" ma:default="" ma:internalName="TPFriendlyName">
      <xsd:simpleType>
        <xsd:restriction base="dms:Text"/>
      </xsd:simpleType>
    </xsd:element>
    <xsd:element name="FriendlyTitle" ma:index="42" nillable="true" ma:displayName="Friendly Title" ma:default="" ma:description="Shorter title to be used when displaying search results" ma:internalName="FriendlyTitle" ma:readOnly="false">
      <xsd:simpleType>
        <xsd:restriction base="dms:Text"/>
      </xsd:simpleType>
    </xsd:element>
    <xsd:element name="PrimaryImageGen" ma:index="43" nillable="true" ma:displayName="Generate Images?" ma:default="true" ma:internalName="PrimaryImageGen">
      <xsd:simpleType>
        <xsd:restriction base="dms:Boolean"/>
      </xsd:simpleType>
    </xsd:element>
    <xsd:element name="HandoffToMSDN" ma:index="44" nillable="true" ma:displayName="Handoff To MSDN Date" ma:default="" ma:internalName="HandoffToMSDN" ma:readOnly="false">
      <xsd:simpleType>
        <xsd:restriction base="dms:DateTime"/>
      </xsd:simpleType>
    </xsd:element>
    <xsd:element name="InProjectListLookup" ma:index="45" nillable="true" ma:displayName="InProjectListLookup" ma:list="{9E343742-310B-4684-A24C-1D137CB4B230}" ma:internalName="InProjectListLookup" ma:readOnly="true" ma:showField="InProjectLis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InstallLocation" ma:index="46" nillable="true" ma:displayName="Install Location" ma:default="" ma:internalName="TPInstallLocation">
      <xsd:simpleType>
        <xsd:restriction base="dms:Text"/>
      </xsd:simpleType>
    </xsd:element>
    <xsd:element name="InternalTagsTaxHTField0" ma:index="48" nillable="true" ma:taxonomy="true" ma:internalName="InternalTagsTaxHTField0" ma:taxonomyFieldName="InternalTags" ma:displayName="Internal Tags" ma:readOnly="false" ma:default="" ma:fieldId="{1490b8a4-2706-41ec-b5e3-73176dccf34e}"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9" nillable="true" ma:displayName="Intl Lang QA Review Required?" ma:default="" ma:internalName="IntlLangReview" ma:readOnly="false">
      <xsd:simpleType>
        <xsd:restriction base="dms:Boolean"/>
      </xsd:simpleType>
    </xsd:element>
    <xsd:element name="IntlLangReviewer" ma:index="50" nillable="true" ma:displayName="Intl Lang QA Reviewer" ma:default="" ma:internalName="IntlLangReviewer" ma:readOnly="false">
      <xsd:simpleType>
        <xsd:restriction base="dms:Text"/>
      </xsd:simpleType>
    </xsd:element>
    <xsd:element name="MarketSpecific" ma:index="51" nillable="true" ma:displayName="Is Market Specific?" ma:default="" ma:internalName="MarketSpecific" ma:readOnly="false">
      <xsd:simpleType>
        <xsd:restriction base="dms:Boolean"/>
      </xsd:simpleType>
    </xsd:element>
    <xsd:element name="LastCompleteVersionLookup" ma:index="52" nillable="true" ma:displayName="Last Complete Version Lookup" ma:default="" ma:list="{9E343742-310B-4684-A24C-1D137CB4B230}" ma:internalName="LastCompleteVersionLookup" ma:readOnly="true" ma:showField="LastComplete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HandOff" ma:index="53" nillable="true" ma:displayName="Last Hand-off" ma:default="" ma:internalName="LastHandOff" ma:readOnly="false">
      <xsd:simpleType>
        <xsd:restriction base="dms:DateTime"/>
      </xsd:simpleType>
    </xsd:element>
    <xsd:element name="LastModifiedDateTime" ma:index="54" nillable="true" ma:displayName="Last Modified Date" ma:default="" ma:internalName="LastModifiedDateTime" ma:readOnly="false">
      <xsd:simpleType>
        <xsd:restriction base="dms:DateTime"/>
      </xsd:simpleType>
    </xsd:element>
    <xsd:element name="LastPreviewErrorLookup" ma:index="55" nillable="true" ma:displayName="Last Preview Attempt Error" ma:default="" ma:list="{9E343742-310B-4684-A24C-1D137CB4B230}" ma:internalName="LastPreviewErrorLookup" ma:readOnly="true" ma:showField="LastPreview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ResultLookup" ma:index="56" nillable="true" ma:displayName="Last Preview Attempt Result" ma:default="" ma:list="{9E343742-310B-4684-A24C-1D137CB4B230}" ma:internalName="LastPreviewResultLookup" ma:readOnly="true" ma:showField="LastPreview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7" nillable="true" ma:displayName="Last Preview Attempted On" ma:default="" ma:list="{9E343742-310B-4684-A24C-1D137CB4B230}" ma:internalName="LastPreviewAttemptDateLookup" ma:readOnly="true" ma:showField="LastPreview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edByLookup" ma:index="58" nillable="true" ma:displayName="Last Previewed By" ma:default="" ma:list="{9E343742-310B-4684-A24C-1D137CB4B230}" ma:internalName="LastPreviewedByLookup" ma:readOnly="true" ma:showField="LastPreview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TimeLookup" ma:index="59" nillable="true" ma:displayName="Last Previewed Date" ma:default="" ma:list="{9E343742-310B-4684-A24C-1D137CB4B230}" ma:internalName="LastPreviewTimeLookup" ma:readOnly="true" ma:showField="LastPreview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VersionLookup" ma:index="60" nillable="true" ma:displayName="Last Previewed Version" ma:default="" ma:list="{9E343742-310B-4684-A24C-1D137CB4B230}" ma:internalName="LastPreviewVersionLookup" ma:readOnly="true" ma:showField="LastPreview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rrorLookup" ma:index="61" nillable="true" ma:displayName="Last Publish Attempt Error" ma:default="" ma:list="{9E343742-310B-4684-A24C-1D137CB4B230}" ma:internalName="LastPublishErrorLookup" ma:readOnly="true" ma:showField="LastPublish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ResultLookup" ma:index="62" nillable="true" ma:displayName="Last Publish Attempt Result" ma:default="" ma:list="{9E343742-310B-4684-A24C-1D137CB4B230}" ma:internalName="LastPublishResultLookup" ma:readOnly="true" ma:showField="LastPublish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3" nillable="true" ma:displayName="Last Publish Attempted On" ma:default="" ma:list="{9E343742-310B-4684-A24C-1D137CB4B230}" ma:internalName="LastPublishAttemptDateLookup" ma:readOnly="true" ma:showField="LastPublish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dByLookup" ma:index="64" nillable="true" ma:displayName="Last Published By" ma:default="" ma:list="{9E343742-310B-4684-A24C-1D137CB4B230}" ma:internalName="LastPublishedByLookup" ma:readOnly="true" ma:showField="LastPublish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TimeLookup" ma:index="65" nillable="true" ma:displayName="Last Published Date" ma:default="" ma:list="{9E343742-310B-4684-A24C-1D137CB4B230}" ma:internalName="LastPublishTimeLookup" ma:readOnly="true" ma:showField="LastPublish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VersionLookup" ma:index="66" nillable="true" ma:displayName="Last Published Version" ma:default="" ma:list="{9E343742-310B-4684-A24C-1D137CB4B230}" ma:internalName="LastPublishVersionLookup" ma:readOnly="true" ma:showField="LastPublish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LaunchHelpLinkType" ma:index="67"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8" nillable="true" ma:displayName="Legacy Data" ma:default="" ma:internalName="LegacyData" ma:readOnly="false">
      <xsd:simpleType>
        <xsd:restriction base="dms:Note"/>
      </xsd:simpleType>
    </xsd:element>
    <xsd:element name="TPLaunchHelpLink" ma:index="69" nillable="true" ma:displayName="Link to Launch Help Topic" ma:default="" ma:internalName="TPLaunchHelpLink">
      <xsd:simpleType>
        <xsd:restriction base="dms:Text"/>
      </xsd:simpleType>
    </xsd:element>
    <xsd:element name="LocComments" ma:index="70" nillable="true" ma:displayName="Loc Approval Comments" ma:default="" ma:internalName="LocComments" ma:readOnly="false">
      <xsd:simpleType>
        <xsd:restriction base="dms:Note"/>
      </xsd:simpleType>
    </xsd:element>
    <xsd:element name="LocLastLocAttemptVersionLookup" ma:index="71" nillable="true" ma:displayName="Loc Last Loc Attempt Version" ma:default="" ma:list="{7DD1DCEC-E449-43D3-891F-7DC62F62AD21}" ma:internalName="LocLastLocAttemptVersionLookup" ma:readOnly="false" ma:showField="LastLocAttemptVersion" ma:web="4873beb7-5857-4685-be1f-d57550cc96cc">
      <xsd:simpleType>
        <xsd:restriction base="dms:Lookup"/>
      </xsd:simpleType>
    </xsd:element>
    <xsd:element name="LocLastLocAttemptVersionTypeLookup" ma:index="72" nillable="true" ma:displayName="Loc Last Loc Attempt Version Type" ma:default="" ma:list="{7DD1DCEC-E449-43D3-891F-7DC62F62AD21}" ma:internalName="LocLastLocAttemptVersionTypeLookup" ma:readOnly="true" ma:showField="LastLocAttemptVersionType" ma:web="4873beb7-5857-4685-be1f-d57550cc96cc">
      <xsd:simpleType>
        <xsd:restriction base="dms:Lookup"/>
      </xsd:simpleType>
    </xsd:element>
    <xsd:element name="LocManualTestRequired" ma:index="73" nillable="true" ma:displayName="Loc Manual Test Required" ma:default="" ma:internalName="LocManualTestRequired" ma:readOnly="false">
      <xsd:simpleType>
        <xsd:restriction base="dms:Boolean"/>
      </xsd:simpleType>
    </xsd:element>
    <xsd:element name="LocMarketGroupTiers2" ma:index="74" nillable="true" ma:displayName="Loc Market Group Tiers" ma:internalName="LocMarketGroupTiers2" ma:readOnly="false">
      <xsd:simpleType>
        <xsd:restriction base="dms:Unknown"/>
      </xsd:simpleType>
    </xsd:element>
    <xsd:element name="LocNewPublishedVersionLookup" ma:index="75" nillable="true" ma:displayName="Loc New Published Version Lookup" ma:default="" ma:list="{7DD1DCEC-E449-43D3-891F-7DC62F62AD21}" ma:internalName="LocNewPublishedVersionLookup" ma:readOnly="true" ma:showField="NewPublishedVersion" ma:web="4873beb7-5857-4685-be1f-d57550cc96cc">
      <xsd:simpleType>
        <xsd:restriction base="dms:Lookup"/>
      </xsd:simpleType>
    </xsd:element>
    <xsd:element name="LocOverallHandbackStatusLookup" ma:index="76" nillable="true" ma:displayName="Loc Overall Handback Status" ma:default="" ma:list="{7DD1DCEC-E449-43D3-891F-7DC62F62AD21}" ma:internalName="LocOverallHandbackStatusLookup" ma:readOnly="true" ma:showField="OverallHandbackStatus" ma:web="4873beb7-5857-4685-be1f-d57550cc96cc">
      <xsd:simpleType>
        <xsd:restriction base="dms:Lookup"/>
      </xsd:simpleType>
    </xsd:element>
    <xsd:element name="LocOverallLocStatusLookup" ma:index="77" nillable="true" ma:displayName="Loc Overall Localize Status" ma:default="" ma:list="{7DD1DCEC-E449-43D3-891F-7DC62F62AD21}" ma:internalName="LocOverallLocStatusLookup" ma:readOnly="true" ma:showField="OverallLocStatus" ma:web="4873beb7-5857-4685-be1f-d57550cc96cc">
      <xsd:simpleType>
        <xsd:restriction base="dms:Lookup"/>
      </xsd:simpleType>
    </xsd:element>
    <xsd:element name="LocOverallPreviewStatusLookup" ma:index="78" nillable="true" ma:displayName="Loc Overall Preview Status" ma:default="" ma:list="{7DD1DCEC-E449-43D3-891F-7DC62F62AD21}" ma:internalName="LocOverallPreviewStatusLookup" ma:readOnly="true" ma:showField="OverallPreviewStatus" ma:web="4873beb7-5857-4685-be1f-d57550cc96cc">
      <xsd:simpleType>
        <xsd:restriction base="dms:Lookup"/>
      </xsd:simpleType>
    </xsd:element>
    <xsd:element name="LocOverallPublishStatusLookup" ma:index="79" nillable="true" ma:displayName="Loc Overall Publish Status" ma:default="" ma:list="{7DD1DCEC-E449-43D3-891F-7DC62F62AD21}" ma:internalName="LocOverallPublishStatusLookup" ma:readOnly="true" ma:showField="OverallPublishStatus" ma:web="4873beb7-5857-4685-be1f-d57550cc96cc">
      <xsd:simpleType>
        <xsd:restriction base="dms:Lookup"/>
      </xsd:simpleType>
    </xsd:element>
    <xsd:element name="IntlLocPriority" ma:index="80" nillable="true" ma:displayName="Loc Priority" ma:default="" ma:internalName="IntlLocPriority" ma:readOnly="false">
      <xsd:simpleType>
        <xsd:restriction base="dms:Unknown"/>
      </xsd:simpleType>
    </xsd:element>
    <xsd:element name="LocProcessedForHandoffsLookup" ma:index="81" nillable="true" ma:displayName="Loc Processed For Handoffs" ma:default="" ma:list="{7DD1DCEC-E449-43D3-891F-7DC62F62AD21}" ma:internalName="LocProcessedForHandoffsLookup" ma:readOnly="true" ma:showField="ProcessedForHandoffs" ma:web="4873beb7-5857-4685-be1f-d57550cc96cc">
      <xsd:simpleType>
        <xsd:restriction base="dms:Lookup"/>
      </xsd:simpleType>
    </xsd:element>
    <xsd:element name="LocProcessedForMarketsLookup" ma:index="82" nillable="true" ma:displayName="Loc Processed For Markets" ma:default="" ma:list="{7DD1DCEC-E449-43D3-891F-7DC62F62AD21}" ma:internalName="LocProcessedForMarketsLookup" ma:readOnly="true" ma:showField="ProcessedForMarkets" ma:web="4873beb7-5857-4685-be1f-d57550cc96cc">
      <xsd:simpleType>
        <xsd:restriction base="dms:Lookup"/>
      </xsd:simpleType>
    </xsd:element>
    <xsd:element name="LocPublishedDependentAssetsLookup" ma:index="83" nillable="true" ma:displayName="Loc Published Dependent Assets" ma:default="" ma:list="{7DD1DCEC-E449-43D3-891F-7DC62F62AD21}" ma:internalName="LocPublishedDependentAssetsLookup" ma:readOnly="true" ma:showField="PublishedDependentAssets" ma:web="4873beb7-5857-4685-be1f-d57550cc96cc">
      <xsd:simpleType>
        <xsd:restriction base="dms:Lookup"/>
      </xsd:simpleType>
    </xsd:element>
    <xsd:element name="LocPublishedLinkedAssetsLookup" ma:index="84" nillable="true" ma:displayName="Loc Published Linked Assets" ma:default="" ma:list="{7DD1DCEC-E449-43D3-891F-7DC62F62AD21}" ma:internalName="LocPublishedLinkedAssetsLookup" ma:readOnly="true" ma:showField="PublishedLinkedAssets" ma:web="4873beb7-5857-4685-be1f-d57550cc96cc">
      <xsd:simpleType>
        <xsd:restriction base="dms:Lookup"/>
      </xsd:simpleType>
    </xsd:element>
    <xsd:element name="LocRecommendedHandoff" ma:index="85" nillable="true" ma:displayName="Loc Recommended Handoff" ma:default="" ma:indexed="true" ma:internalName="LocRecommendedHandoff" ma:readOnly="false">
      <xsd:simpleType>
        <xsd:restriction base="dms:Text"/>
      </xsd:simpleType>
    </xsd:element>
    <xsd:element name="LocalizationTagsTaxHTField0" ma:index="87" nillable="true" ma:taxonomy="true" ma:internalName="LocalizationTagsTaxHTField0" ma:taxonomyFieldName="LocalizationTags" ma:displayName="Localization Tags" ma:readOnly="false" ma:default="" ma:fieldId="{00f02cb3-2c7c-424a-9c61-10e9b6878429}"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8" nillable="true" ma:displayName="Machine Translated" ma:default="" ma:internalName="MachineTranslated" ma:readOnly="false">
      <xsd:simpleType>
        <xsd:restriction base="dms:Boolean"/>
      </xsd:simpleType>
    </xsd:element>
    <xsd:element name="Manager" ma:index="89" nillable="true" ma:displayName="Manager" ma:hidden="true" ma:internalName="Manager" ma:readOnly="false">
      <xsd:simpleType>
        <xsd:restriction base="dms:Text"/>
      </xsd:simpleType>
    </xsd:element>
    <xsd:element name="Markets" ma:index="90" nillable="true" ma:displayName="Markets" ma:default="" ma:description="Leave blank to show in all markets" ma:list="{2FBD1B11-2ACE-4FDC-B5A3-635D4ADF6F1B}" ma:internalName="Markets" ma:readOnly="false" ma:showField="MarketNa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Milestone" ma:index="91" nillable="true" ma:displayName="Milestone" ma:default="" ma:internalName="Milestone" ma:readOnly="false">
      <xsd:simpleType>
        <xsd:restriction base="dms:Unknown"/>
      </xsd:simpleType>
    </xsd:element>
    <xsd:element name="TPNamespace" ma:index="94" nillable="true" ma:displayName="Namespace" ma:default="" ma:internalName="TPNamespac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9E343742-310B-4684-A24C-1D137CB4B230}" ma:internalName="NumOfRatingsLookup" ma:readOnly="true" ma:showField="NumOfRating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default=""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9E343742-310B-4684-A24C-1D137CB4B230}" ma:internalName="PublishStatusLookup" ma:readOnly="false" ma:showField="PublishStatu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93aef74d-6c78-4815-8310-51477dceeccc}"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530f955b-6704-4601-bd83-f81d87f1e440}" ma:internalName="TaxCatchAll" ma:showField="CatchAllData"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530f955b-6704-4601-bd83-f81d87f1e440}" ma:internalName="TaxCatchAllLabel" ma:readOnly="true" ma:showField="CatchAllDataLabel"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Description xmlns="4873beb7-5857-4685-be1f-d57550cc96cc" xsi:nil="true"/>
    <AssetExpire xmlns="4873beb7-5857-4685-be1f-d57550cc96cc">2029-01-01T08:00:00+00:00</AssetExpire>
    <CampaignTagsTaxHTField0 xmlns="4873beb7-5857-4685-be1f-d57550cc96cc">
      <Terms xmlns="http://schemas.microsoft.com/office/infopath/2007/PartnerControls"/>
    </CampaignTagsTaxHTField0>
    <IntlLangReviewDate xmlns="4873beb7-5857-4685-be1f-d57550cc96cc" xsi:nil="true"/>
    <TPFriendlyName xmlns="4873beb7-5857-4685-be1f-d57550cc96cc" xsi:nil="true"/>
    <IntlLangReview xmlns="4873beb7-5857-4685-be1f-d57550cc96cc">false</IntlLangReview>
    <LocLastLocAttemptVersionLookup xmlns="4873beb7-5857-4685-be1f-d57550cc96cc">845883</LocLastLocAttemptVersionLookup>
    <PolicheckWords xmlns="4873beb7-5857-4685-be1f-d57550cc96cc" xsi:nil="true"/>
    <SubmitterId xmlns="4873beb7-5857-4685-be1f-d57550cc96cc" xsi:nil="true"/>
    <AcquiredFrom xmlns="4873beb7-5857-4685-be1f-d57550cc96cc">Internal MS</AcquiredFrom>
    <EditorialStatus xmlns="4873beb7-5857-4685-be1f-d57550cc96cc" xsi:nil="true"/>
    <Markets xmlns="4873beb7-5857-4685-be1f-d57550cc96cc"/>
    <OriginAsset xmlns="4873beb7-5857-4685-be1f-d57550cc96cc" xsi:nil="true"/>
    <AssetStart xmlns="4873beb7-5857-4685-be1f-d57550cc96cc">2012-06-28T22:28:09+00:00</AssetStart>
    <FriendlyTitle xmlns="4873beb7-5857-4685-be1f-d57550cc96cc" xsi:nil="true"/>
    <MarketSpecific xmlns="4873beb7-5857-4685-be1f-d57550cc96cc">false</MarketSpecific>
    <TPNamespace xmlns="4873beb7-5857-4685-be1f-d57550cc96cc" xsi:nil="true"/>
    <PublishStatusLookup xmlns="4873beb7-5857-4685-be1f-d57550cc96cc">
      <Value>1589968</Value>
    </PublishStatusLookup>
    <APAuthor xmlns="4873beb7-5857-4685-be1f-d57550cc96cc">
      <UserInfo>
        <DisplayName/>
        <AccountId>2566</AccountId>
        <AccountType/>
      </UserInfo>
    </APAuthor>
    <TPCommandLine xmlns="4873beb7-5857-4685-be1f-d57550cc96cc" xsi:nil="true"/>
    <IntlLangReviewer xmlns="4873beb7-5857-4685-be1f-d57550cc96cc" xsi:nil="true"/>
    <OpenTemplate xmlns="4873beb7-5857-4685-be1f-d57550cc96cc">true</OpenTemplate>
    <CSXSubmissionDate xmlns="4873beb7-5857-4685-be1f-d57550cc96cc" xsi:nil="true"/>
    <TaxCatchAll xmlns="4873beb7-5857-4685-be1f-d57550cc96cc"/>
    <Manager xmlns="4873beb7-5857-4685-be1f-d57550cc96cc" xsi:nil="true"/>
    <NumericId xmlns="4873beb7-5857-4685-be1f-d57550cc96cc" xsi:nil="true"/>
    <ParentAssetId xmlns="4873beb7-5857-4685-be1f-d57550cc96cc" xsi:nil="true"/>
    <OriginalSourceMarket xmlns="4873beb7-5857-4685-be1f-d57550cc96cc" xsi:nil="true"/>
    <ApprovalStatus xmlns="4873beb7-5857-4685-be1f-d57550cc96cc">InProgress</ApprovalStatus>
    <TPComponent xmlns="4873beb7-5857-4685-be1f-d57550cc96cc" xsi:nil="true"/>
    <EditorialTags xmlns="4873beb7-5857-4685-be1f-d57550cc96cc" xsi:nil="true"/>
    <TPExecutable xmlns="4873beb7-5857-4685-be1f-d57550cc96cc" xsi:nil="true"/>
    <TPLaunchHelpLink xmlns="4873beb7-5857-4685-be1f-d57550cc96cc" xsi:nil="true"/>
    <LocComments xmlns="4873beb7-5857-4685-be1f-d57550cc96cc" xsi:nil="true"/>
    <LocRecommendedHandoff xmlns="4873beb7-5857-4685-be1f-d57550cc96cc" xsi:nil="true"/>
    <SourceTitle xmlns="4873beb7-5857-4685-be1f-d57550cc96cc" xsi:nil="true"/>
    <CSXUpdate xmlns="4873beb7-5857-4685-be1f-d57550cc96cc">false</CSXUpdate>
    <IntlLocPriority xmlns="4873beb7-5857-4685-be1f-d57550cc96cc" xsi:nil="true"/>
    <UAProjectedTotalWords xmlns="4873beb7-5857-4685-be1f-d57550cc96cc" xsi:nil="true"/>
    <AssetType xmlns="4873beb7-5857-4685-be1f-d57550cc96cc" xsi:nil="true"/>
    <MachineTranslated xmlns="4873beb7-5857-4685-be1f-d57550cc96cc">false</MachineTranslated>
    <OutputCachingOn xmlns="4873beb7-5857-4685-be1f-d57550cc96cc">false</OutputCachingOn>
    <TemplateStatus xmlns="4873beb7-5857-4685-be1f-d57550cc96cc">Complete</TemplateStatus>
    <IsSearchable xmlns="4873beb7-5857-4685-be1f-d57550cc96cc">false</IsSearchable>
    <ContentItem xmlns="4873beb7-5857-4685-be1f-d57550cc96cc" xsi:nil="true"/>
    <HandoffToMSDN xmlns="4873beb7-5857-4685-be1f-d57550cc96cc" xsi:nil="true"/>
    <ShowIn xmlns="4873beb7-5857-4685-be1f-d57550cc96cc">Show everywhere</ShowIn>
    <ThumbnailAssetId xmlns="4873beb7-5857-4685-be1f-d57550cc96cc" xsi:nil="true"/>
    <UALocComments xmlns="4873beb7-5857-4685-be1f-d57550cc96cc" xsi:nil="true"/>
    <UALocRecommendation xmlns="4873beb7-5857-4685-be1f-d57550cc96cc">Localize</UALocRecommendation>
    <LastModifiedDateTime xmlns="4873beb7-5857-4685-be1f-d57550cc96cc" xsi:nil="true"/>
    <LegacyData xmlns="4873beb7-5857-4685-be1f-d57550cc96cc" xsi:nil="true"/>
    <LocManualTestRequired xmlns="4873beb7-5857-4685-be1f-d57550cc96cc">false</LocManualTestRequired>
    <LocMarketGroupTiers2 xmlns="4873beb7-5857-4685-be1f-d57550cc96cc" xsi:nil="true"/>
    <ClipArtFilename xmlns="4873beb7-5857-4685-be1f-d57550cc96cc" xsi:nil="true"/>
    <TPApplication xmlns="4873beb7-5857-4685-be1f-d57550cc96cc" xsi:nil="true"/>
    <CSXHash xmlns="4873beb7-5857-4685-be1f-d57550cc96cc" xsi:nil="true"/>
    <DirectSourceMarket xmlns="4873beb7-5857-4685-be1f-d57550cc96cc" xsi:nil="true"/>
    <PrimaryImageGen xmlns="4873beb7-5857-4685-be1f-d57550cc96cc">false</PrimaryImageGen>
    <PlannedPubDate xmlns="4873beb7-5857-4685-be1f-d57550cc96cc" xsi:nil="true"/>
    <CSXSubmissionMarket xmlns="4873beb7-5857-4685-be1f-d57550cc96cc" xsi:nil="true"/>
    <Downloads xmlns="4873beb7-5857-4685-be1f-d57550cc96cc">0</Downloads>
    <ArtSampleDocs xmlns="4873beb7-5857-4685-be1f-d57550cc96cc" xsi:nil="true"/>
    <TrustLevel xmlns="4873beb7-5857-4685-be1f-d57550cc96cc">1 Microsoft Managed Content</TrustLevel>
    <BlockPublish xmlns="4873beb7-5857-4685-be1f-d57550cc96cc">false</BlockPublish>
    <TPLaunchHelpLinkType xmlns="4873beb7-5857-4685-be1f-d57550cc96cc">Template</TPLaunchHelpLinkType>
    <LocalizationTagsTaxHTField0 xmlns="4873beb7-5857-4685-be1f-d57550cc96cc">
      <Terms xmlns="http://schemas.microsoft.com/office/infopath/2007/PartnerControls"/>
    </LocalizationTagsTaxHTField0>
    <BusinessGroup xmlns="4873beb7-5857-4685-be1f-d57550cc96cc" xsi:nil="true"/>
    <Providers xmlns="4873beb7-5857-4685-be1f-d57550cc96cc" xsi:nil="true"/>
    <TemplateTemplateType xmlns="4873beb7-5857-4685-be1f-d57550cc96cc">Excel Spreadsheet Template</TemplateTemplateType>
    <TimesCloned xmlns="4873beb7-5857-4685-be1f-d57550cc96cc" xsi:nil="true"/>
    <TPAppVersion xmlns="4873beb7-5857-4685-be1f-d57550cc96cc" xsi:nil="true"/>
    <VoteCount xmlns="4873beb7-5857-4685-be1f-d57550cc96cc" xsi:nil="true"/>
    <AverageRating xmlns="4873beb7-5857-4685-be1f-d57550cc96cc" xsi:nil="true"/>
    <FeatureTagsTaxHTField0 xmlns="4873beb7-5857-4685-be1f-d57550cc96cc">
      <Terms xmlns="http://schemas.microsoft.com/office/infopath/2007/PartnerControls"/>
    </FeatureTagsTaxHTField0>
    <Provider xmlns="4873beb7-5857-4685-be1f-d57550cc96cc" xsi:nil="true"/>
    <UACurrentWords xmlns="4873beb7-5857-4685-be1f-d57550cc96cc" xsi:nil="true"/>
    <AssetId xmlns="4873beb7-5857-4685-be1f-d57550cc96cc">TP102929977</AssetId>
    <TPClientViewer xmlns="4873beb7-5857-4685-be1f-d57550cc96cc" xsi:nil="true"/>
    <DSATActionTaken xmlns="4873beb7-5857-4685-be1f-d57550cc96cc" xsi:nil="true"/>
    <APEditor xmlns="4873beb7-5857-4685-be1f-d57550cc96cc">
      <UserInfo>
        <DisplayName/>
        <AccountId xsi:nil="true"/>
        <AccountType/>
      </UserInfo>
    </APEditor>
    <TPInstallLocation xmlns="4873beb7-5857-4685-be1f-d57550cc96cc" xsi:nil="true"/>
    <OOCacheId xmlns="4873beb7-5857-4685-be1f-d57550cc96cc" xsi:nil="true"/>
    <IsDeleted xmlns="4873beb7-5857-4685-be1f-d57550cc96cc">false</IsDeleted>
    <PublishTargets xmlns="4873beb7-5857-4685-be1f-d57550cc96cc">OfficeOnlineVNext</PublishTargets>
    <ApprovalLog xmlns="4873beb7-5857-4685-be1f-d57550cc96cc" xsi:nil="true"/>
    <BugNumber xmlns="4873beb7-5857-4685-be1f-d57550cc96cc" xsi:nil="true"/>
    <CrawlForDependencies xmlns="4873beb7-5857-4685-be1f-d57550cc96cc">false</CrawlForDependencies>
    <InternalTagsTaxHTField0 xmlns="4873beb7-5857-4685-be1f-d57550cc96cc">
      <Terms xmlns="http://schemas.microsoft.com/office/infopath/2007/PartnerControls"/>
    </InternalTagsTaxHTField0>
    <LastHandOff xmlns="4873beb7-5857-4685-be1f-d57550cc96cc" xsi:nil="true"/>
    <Milestone xmlns="4873beb7-5857-4685-be1f-d57550cc96cc" xsi:nil="true"/>
    <OriginalRelease xmlns="4873beb7-5857-4685-be1f-d57550cc96cc">15</OriginalRelease>
    <RecommendationsModifier xmlns="4873beb7-5857-4685-be1f-d57550cc96cc" xsi:nil="true"/>
    <ScenarioTagsTaxHTField0 xmlns="4873beb7-5857-4685-be1f-d57550cc96cc">
      <Terms xmlns="http://schemas.microsoft.com/office/infopath/2007/PartnerControls"/>
    </ScenarioTagsTaxHTField0>
    <UANotes xmlns="4873beb7-5857-4685-be1f-d57550cc96cc" xsi:nil="true"/>
  </documentManagement>
</p:properti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customXml/itemProps2.xml><?xml version="1.0" encoding="utf-8"?>
<ds:datastoreItem xmlns:ds="http://schemas.openxmlformats.org/officeDocument/2006/customXml" ds:itemID="{A9FCF11D-93C5-40F2-BD24-1A119C34A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73beb7-5857-4685-be1f-d57550cc9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480B7C-74B5-4356-BE3E-F349192742C6}">
  <ds:schemaRefs>
    <ds:schemaRef ds:uri="http://schemas.microsoft.com/office/2006/metadata/properties"/>
    <ds:schemaRef ds:uri="http://schemas.microsoft.com/office/infopath/2007/PartnerControls"/>
    <ds:schemaRef ds:uri="4873beb7-5857-4685-be1f-d57550cc96c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Timeline</vt:lpstr>
      <vt:lpstr>calcs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2011-09-08T16:30:30Z</dcterms:created>
  <dcterms:modified xsi:type="dcterms:W3CDTF">2016-01-21T19:47:02Z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0x0101006EDDDB5EE6D98C44930B742096920B300400F5B6D36B3EF94B4E9A635CDF2A18F5B8</vt:lpwstr>
  </property>
</Properties>
</file>