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hidePivotFieldList="1"/>
  <mc:AlternateContent xmlns:mc="http://schemas.openxmlformats.org/markup-compatibility/2006">
    <mc:Choice Requires="x15">
      <x15ac:absPath xmlns:x15ac="http://schemas.microsoft.com/office/spreadsheetml/2010/11/ac" url="/Users/Troy/Documents/Others/Financial/financial_db/records/"/>
    </mc:Choice>
  </mc:AlternateContent>
  <bookViews>
    <workbookView xWindow="0" yWindow="460" windowWidth="25600" windowHeight="14540" tabRatio="500"/>
  </bookViews>
  <sheets>
    <sheet name="daily_transaction" sheetId="2" r:id="rId1"/>
    <sheet name="investment_transfer" sheetId="3" r:id="rId2"/>
    <sheet name="income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3" l="1"/>
  <c r="C74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72" i="2"/>
  <c r="B5" i="3"/>
  <c r="B6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C64" i="2"/>
  <c r="B3" i="3"/>
  <c r="B4" i="3"/>
  <c r="B2" i="3"/>
  <c r="C41" i="2"/>
  <c r="C39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37" i="2"/>
  <c r="D36" i="2"/>
  <c r="D35" i="2"/>
  <c r="D34" i="2"/>
  <c r="D33" i="2"/>
  <c r="C29" i="2"/>
  <c r="D32" i="2"/>
  <c r="D31" i="2"/>
  <c r="D30" i="2"/>
  <c r="D29" i="2"/>
  <c r="D28" i="2"/>
  <c r="D27" i="2"/>
  <c r="D26" i="2"/>
  <c r="C22" i="2"/>
  <c r="C18" i="2"/>
  <c r="C12" i="2"/>
  <c r="C6" i="2"/>
  <c r="C5" i="2"/>
  <c r="D4" i="2"/>
  <c r="D3" i="2"/>
  <c r="D5" i="2"/>
  <c r="D6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" i="2"/>
  <c r="E2" i="4"/>
</calcChain>
</file>

<file path=xl/sharedStrings.xml><?xml version="1.0" encoding="utf-8"?>
<sst xmlns="http://schemas.openxmlformats.org/spreadsheetml/2006/main" count="216" uniqueCount="48">
  <si>
    <t>Cash</t>
  </si>
  <si>
    <t>Discover</t>
  </si>
  <si>
    <t>WeChat</t>
  </si>
  <si>
    <t>Alipay</t>
  </si>
  <si>
    <t>Venmo</t>
  </si>
  <si>
    <t>Firstrade</t>
  </si>
  <si>
    <t>Payment</t>
  </si>
  <si>
    <t>Social</t>
  </si>
  <si>
    <t>CNY</t>
  </si>
  <si>
    <t>Food</t>
  </si>
  <si>
    <t>Entertainment</t>
  </si>
  <si>
    <t>Apparel</t>
  </si>
  <si>
    <t>Rent</t>
  </si>
  <si>
    <t>Grocery</t>
  </si>
  <si>
    <t>USD</t>
  </si>
  <si>
    <t>OPT</t>
  </si>
  <si>
    <t>txn_date</t>
  </si>
  <si>
    <t>bank_acct</t>
  </si>
  <si>
    <t>amount</t>
  </si>
  <si>
    <t>txn_category</t>
  </si>
  <si>
    <t>description</t>
  </si>
  <si>
    <t>post-graduation OPT application fee</t>
  </si>
  <si>
    <t>inv_acct</t>
  </si>
  <si>
    <t>currency</t>
  </si>
  <si>
    <t>Citi_Checking</t>
  </si>
  <si>
    <t>gross_income</t>
  </si>
  <si>
    <t>tax_paid</t>
  </si>
  <si>
    <t>net_income</t>
  </si>
  <si>
    <t>summer intern last week</t>
  </si>
  <si>
    <t>Citi_Credit</t>
  </si>
  <si>
    <t>Firstrade_DC</t>
  </si>
  <si>
    <t>Bill</t>
  </si>
  <si>
    <t>TWC</t>
  </si>
  <si>
    <t>Uber</t>
  </si>
  <si>
    <t>Appliance</t>
  </si>
  <si>
    <t>monitor</t>
  </si>
  <si>
    <t>Interest</t>
  </si>
  <si>
    <t>Citi_Saving</t>
  </si>
  <si>
    <t>Starbucks</t>
  </si>
  <si>
    <t>Transportation</t>
  </si>
  <si>
    <t>Transfer</t>
  </si>
  <si>
    <t>CPWM</t>
  </si>
  <si>
    <t>Dryer cleaning tip</t>
  </si>
  <si>
    <t>Visa photo</t>
  </si>
  <si>
    <t>Cell prepayment</t>
  </si>
  <si>
    <t>Electricity</t>
  </si>
  <si>
    <t>Haircut prepayment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</si>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</sst>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1" fillId="0" borderId="0" xfId="0" applyNumberFormat="1" applyFont="1" applyAlignment="1">
      <alignment horizontal="center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workbookViewId="0">
      <pane ySplit="1" topLeftCell="A70" activePane="bottomLeft" state="frozen"/>
      <selection pane="bottomLeft" activeCell="A86" sqref="A86:XFD86"/>
    </sheetView>
  </sheetViews>
  <sheetFormatPr baseColWidth="10" defaultRowHeight="16" x14ac:dyDescent="0.2"/>
  <cols>
    <col min="1" max="1" width="14.33203125" style="3" customWidth="1"/>
    <col min="2" max="2" width="14.33203125" style="4" customWidth="1"/>
    <col min="3" max="3" width="14.33203125" style="6" customWidth="1"/>
    <col min="4" max="4" width="14.33203125" style="4" customWidth="1"/>
    <col min="5" max="5" width="14.33203125" customWidth="1"/>
    <col min="6" max="6" width="10.33203125" bestFit="1" customWidth="1"/>
  </cols>
  <sheetData>
    <row r="1" spans="1:6" s="1" customFormat="1" x14ac:dyDescent="0.2">
      <c r="A1" s="2" t="s">
        <v>16</v>
      </c>
      <c r="B1" s="1" t="s">
        <v>17</v>
      </c>
      <c r="C1" s="5" t="s">
        <v>18</v>
      </c>
      <c r="D1" s="1" t="s">
        <v>23</v>
      </c>
      <c r="E1" s="1" t="s">
        <v>19</v>
      </c>
      <c r="F1" s="1" t="s">
        <v>20</v>
      </c>
    </row>
    <row r="2" spans="1:6" x14ac:dyDescent="0.2">
      <c r="A2" s="3">
        <v>42980</v>
      </c>
      <c r="B2" s="4" t="s">
        <v>24</v>
      </c>
      <c r="C2" s="6">
        <v>-9.99</v>
      </c>
      <c r="D2" s="4" t="str">
        <f>IF(B2="","",IF(OR(B2="Alipay",B2="WeChat",B2="ICBC"),"CNY","USD"))</f>
        <v>USD</v>
      </c>
      <c r="E2" t="s">
        <v>10</v>
      </c>
    </row>
    <row r="3" spans="1:6" x14ac:dyDescent="0.2">
      <c r="A3" s="3">
        <v>42980</v>
      </c>
      <c r="B3" s="4" t="s">
        <v>2</v>
      </c>
      <c r="C3" s="6">
        <v>-188</v>
      </c>
      <c r="D3" s="4" t="str">
        <f>IF(B3="","",IF(OR(B3="Alipay",B3="WeChat",B3="ICBC"),"CNY","USD"))</f>
        <v>CNY</v>
      </c>
      <c r="E3" t="s">
        <v>10</v>
      </c>
    </row>
    <row r="4" spans="1:6" x14ac:dyDescent="0.2">
      <c r="A4" s="3">
        <v>42981</v>
      </c>
      <c r="B4" s="4" t="s">
        <v>2</v>
      </c>
      <c r="C4" s="6">
        <v>-6.66</v>
      </c>
      <c r="D4" s="4" t="str">
        <f>IF(B4="","",IF(OR(B4="Alipay",B4="WeChat",B4="ICBC"),"CNY","USD"))</f>
        <v>CNY</v>
      </c>
      <c r="E4" t="s">
        <v>10</v>
      </c>
    </row>
    <row r="5" spans="1:6" x14ac:dyDescent="0.2">
      <c r="A5" s="3">
        <v>42982</v>
      </c>
      <c r="B5" s="4" t="s">
        <v>2</v>
      </c>
      <c r="C5" s="6">
        <f>-165-11.3</f>
        <v>-176.3</v>
      </c>
      <c r="D5" s="4" t="str">
        <f>IF(B5="","",IF(OR(B5="Alipay",B5="WeChat",B5="ICBC"),"CNY","USD"))</f>
        <v>CNY</v>
      </c>
      <c r="E5" t="s">
        <v>39</v>
      </c>
    </row>
    <row r="6" spans="1:6" x14ac:dyDescent="0.2">
      <c r="A6" s="3">
        <v>42982</v>
      </c>
      <c r="B6" s="4" t="s">
        <v>3</v>
      </c>
      <c r="C6" s="6">
        <f>-294-127-52-97-110+2300-2294.5-13.9</f>
        <v>-688.4</v>
      </c>
      <c r="D6" s="4" t="str">
        <f>IF(B6="","",IF(OR(B6="Alipay",B6="WeChat",B6="ICBC"),"CNY","USD"))</f>
        <v>CNY</v>
      </c>
      <c r="E6" t="s">
        <v>7</v>
      </c>
    </row>
    <row r="7" spans="1:6" x14ac:dyDescent="0.2">
      <c r="A7" s="3">
        <v>42982</v>
      </c>
      <c r="B7" s="4" t="s">
        <v>0</v>
      </c>
      <c r="C7" s="6">
        <v>-4</v>
      </c>
      <c r="D7" s="4" t="s">
        <v>8</v>
      </c>
      <c r="E7" t="s">
        <v>39</v>
      </c>
    </row>
    <row r="8" spans="1:6" x14ac:dyDescent="0.2">
      <c r="A8" s="3">
        <v>42982</v>
      </c>
      <c r="B8" s="4" t="s">
        <v>24</v>
      </c>
      <c r="C8" s="6">
        <v>-35.81</v>
      </c>
      <c r="D8" s="4" t="str">
        <f t="shared" ref="D8:D39" si="0">IF(B8="","",IF(OR(B8="Alipay",B8="WeChat",B8="ICBC"),"CNY","USD"))</f>
        <v>USD</v>
      </c>
      <c r="E8" t="s">
        <v>39</v>
      </c>
    </row>
    <row r="9" spans="1:6" x14ac:dyDescent="0.2">
      <c r="A9" s="3">
        <v>42982</v>
      </c>
      <c r="B9" s="4" t="s">
        <v>1</v>
      </c>
      <c r="C9" s="6">
        <v>-19.11</v>
      </c>
      <c r="D9" s="4" t="str">
        <f t="shared" si="0"/>
        <v>USD</v>
      </c>
      <c r="E9" t="s">
        <v>9</v>
      </c>
    </row>
    <row r="10" spans="1:6" x14ac:dyDescent="0.2">
      <c r="A10" s="3">
        <v>42982</v>
      </c>
      <c r="B10" s="4" t="s">
        <v>1</v>
      </c>
      <c r="C10" s="6">
        <v>-47.64</v>
      </c>
      <c r="D10" s="4" t="str">
        <f t="shared" si="0"/>
        <v>USD</v>
      </c>
      <c r="E10" t="s">
        <v>10</v>
      </c>
    </row>
    <row r="11" spans="1:6" x14ac:dyDescent="0.2">
      <c r="A11" s="3">
        <v>42983</v>
      </c>
      <c r="B11" s="4" t="s">
        <v>1</v>
      </c>
      <c r="C11" s="6">
        <v>-121</v>
      </c>
      <c r="D11" s="4" t="str">
        <f t="shared" si="0"/>
        <v>USD</v>
      </c>
      <c r="E11" t="s">
        <v>39</v>
      </c>
    </row>
    <row r="12" spans="1:6" x14ac:dyDescent="0.2">
      <c r="A12" s="3">
        <v>42983</v>
      </c>
      <c r="B12" s="4" t="s">
        <v>1</v>
      </c>
      <c r="C12" s="6">
        <f>-18.5-1.25-6.53</f>
        <v>-26.28</v>
      </c>
      <c r="D12" s="4" t="str">
        <f t="shared" si="0"/>
        <v>USD</v>
      </c>
      <c r="E12" t="s">
        <v>9</v>
      </c>
    </row>
    <row r="13" spans="1:6" x14ac:dyDescent="0.2">
      <c r="A13" s="3">
        <v>42983</v>
      </c>
      <c r="B13" s="4" t="s">
        <v>4</v>
      </c>
      <c r="C13" s="6">
        <v>10</v>
      </c>
      <c r="D13" s="4" t="str">
        <f t="shared" si="0"/>
        <v>USD</v>
      </c>
      <c r="E13" t="s">
        <v>9</v>
      </c>
    </row>
    <row r="14" spans="1:6" x14ac:dyDescent="0.2">
      <c r="A14" s="3">
        <v>42983</v>
      </c>
      <c r="B14" s="4" t="s">
        <v>1</v>
      </c>
      <c r="C14" s="6">
        <v>-149.69999999999999</v>
      </c>
      <c r="D14" s="4" t="str">
        <f t="shared" si="0"/>
        <v>USD</v>
      </c>
      <c r="E14" t="s">
        <v>11</v>
      </c>
    </row>
    <row r="15" spans="1:6" x14ac:dyDescent="0.2">
      <c r="A15" s="3">
        <v>42984</v>
      </c>
      <c r="B15" s="4" t="s">
        <v>24</v>
      </c>
      <c r="C15" s="6">
        <v>-932</v>
      </c>
      <c r="D15" s="4" t="str">
        <f t="shared" si="0"/>
        <v>USD</v>
      </c>
      <c r="E15" t="s">
        <v>12</v>
      </c>
    </row>
    <row r="16" spans="1:6" x14ac:dyDescent="0.2">
      <c r="A16" s="3">
        <v>42984</v>
      </c>
      <c r="B16" s="4" t="s">
        <v>4</v>
      </c>
      <c r="C16" s="6">
        <v>-3.3</v>
      </c>
      <c r="D16" s="4" t="str">
        <f t="shared" si="0"/>
        <v>USD</v>
      </c>
      <c r="E16" t="s">
        <v>13</v>
      </c>
    </row>
    <row r="17" spans="1:5" x14ac:dyDescent="0.2">
      <c r="A17" s="3">
        <v>42984</v>
      </c>
      <c r="B17" s="4" t="s">
        <v>4</v>
      </c>
      <c r="C17" s="6">
        <v>60</v>
      </c>
      <c r="D17" s="4" t="str">
        <f t="shared" si="0"/>
        <v>USD</v>
      </c>
      <c r="E17" t="s">
        <v>9</v>
      </c>
    </row>
    <row r="18" spans="1:5" x14ac:dyDescent="0.2">
      <c r="A18" s="3">
        <v>42984</v>
      </c>
      <c r="B18" s="4" t="s">
        <v>1</v>
      </c>
      <c r="C18" s="6">
        <f>-29.67-92.28-2.99</f>
        <v>-124.94</v>
      </c>
      <c r="D18" s="4" t="str">
        <f t="shared" si="0"/>
        <v>USD</v>
      </c>
      <c r="E18" t="s">
        <v>9</v>
      </c>
    </row>
    <row r="19" spans="1:5" x14ac:dyDescent="0.2">
      <c r="A19" s="3">
        <v>42985</v>
      </c>
      <c r="B19" s="4" t="s">
        <v>24</v>
      </c>
      <c r="C19" s="6">
        <v>-25</v>
      </c>
      <c r="D19" s="4" t="str">
        <f t="shared" si="0"/>
        <v>USD</v>
      </c>
      <c r="E19" t="s">
        <v>9</v>
      </c>
    </row>
    <row r="20" spans="1:5" x14ac:dyDescent="0.2">
      <c r="A20" s="3">
        <v>42985</v>
      </c>
      <c r="B20" s="4" t="s">
        <v>1</v>
      </c>
      <c r="C20" s="6">
        <v>-35.93</v>
      </c>
      <c r="D20" s="4" t="str">
        <f t="shared" si="0"/>
        <v>USD</v>
      </c>
      <c r="E20" t="s">
        <v>9</v>
      </c>
    </row>
    <row r="21" spans="1:5" x14ac:dyDescent="0.2">
      <c r="A21" s="3">
        <v>42986</v>
      </c>
      <c r="B21" s="4" t="s">
        <v>1</v>
      </c>
      <c r="C21" s="6">
        <v>-105.06</v>
      </c>
      <c r="D21" s="4" t="str">
        <f t="shared" si="0"/>
        <v>USD</v>
      </c>
      <c r="E21" t="s">
        <v>9</v>
      </c>
    </row>
    <row r="22" spans="1:5" x14ac:dyDescent="0.2">
      <c r="A22" s="3">
        <v>42987</v>
      </c>
      <c r="B22" s="4" t="s">
        <v>1</v>
      </c>
      <c r="C22" s="6">
        <f>-39.9</f>
        <v>-39.9</v>
      </c>
      <c r="D22" s="4" t="str">
        <f t="shared" si="0"/>
        <v>USD</v>
      </c>
      <c r="E22" t="s">
        <v>11</v>
      </c>
    </row>
    <row r="23" spans="1:5" x14ac:dyDescent="0.2">
      <c r="A23" s="3">
        <v>42987</v>
      </c>
      <c r="B23" s="4" t="s">
        <v>1</v>
      </c>
      <c r="C23" s="6">
        <v>-16.28</v>
      </c>
      <c r="D23" s="4" t="str">
        <f t="shared" si="0"/>
        <v>USD</v>
      </c>
      <c r="E23" t="s">
        <v>13</v>
      </c>
    </row>
    <row r="24" spans="1:5" x14ac:dyDescent="0.2">
      <c r="A24" s="3">
        <v>42987</v>
      </c>
      <c r="B24" s="4" t="s">
        <v>29</v>
      </c>
      <c r="C24" s="6">
        <v>-36.79</v>
      </c>
      <c r="D24" s="4" t="str">
        <f t="shared" si="0"/>
        <v>USD</v>
      </c>
      <c r="E24" t="s">
        <v>9</v>
      </c>
    </row>
    <row r="25" spans="1:5" x14ac:dyDescent="0.2">
      <c r="A25" s="3">
        <v>42987</v>
      </c>
      <c r="B25" s="4" t="s">
        <v>4</v>
      </c>
      <c r="C25" s="6">
        <v>15</v>
      </c>
      <c r="D25" s="4" t="str">
        <f t="shared" si="0"/>
        <v>USD</v>
      </c>
      <c r="E25" t="s">
        <v>9</v>
      </c>
    </row>
    <row r="26" spans="1:5" x14ac:dyDescent="0.2">
      <c r="A26" s="3">
        <v>42988</v>
      </c>
      <c r="B26" s="4" t="s">
        <v>1</v>
      </c>
      <c r="C26" s="6">
        <v>-13.68</v>
      </c>
      <c r="D26" s="4" t="str">
        <f t="shared" si="0"/>
        <v>USD</v>
      </c>
      <c r="E26" t="s">
        <v>9</v>
      </c>
    </row>
    <row r="27" spans="1:5" x14ac:dyDescent="0.2">
      <c r="A27" s="3">
        <v>42989</v>
      </c>
      <c r="B27" s="4" t="s">
        <v>1</v>
      </c>
      <c r="C27" s="6">
        <v>-87.2</v>
      </c>
      <c r="D27" s="4" t="str">
        <f t="shared" si="0"/>
        <v>USD</v>
      </c>
      <c r="E27" t="s">
        <v>9</v>
      </c>
    </row>
    <row r="28" spans="1:5" x14ac:dyDescent="0.2">
      <c r="A28" s="3">
        <v>42989</v>
      </c>
      <c r="B28" s="4" t="s">
        <v>4</v>
      </c>
      <c r="C28" s="6">
        <v>17</v>
      </c>
      <c r="D28" s="4" t="str">
        <f t="shared" si="0"/>
        <v>USD</v>
      </c>
      <c r="E28" t="s">
        <v>9</v>
      </c>
    </row>
    <row r="29" spans="1:5" x14ac:dyDescent="0.2">
      <c r="A29" s="3">
        <v>42990</v>
      </c>
      <c r="B29" s="4" t="s">
        <v>1</v>
      </c>
      <c r="C29" s="6">
        <f>-8.7-24.09</f>
        <v>-32.79</v>
      </c>
      <c r="D29" s="4" t="str">
        <f t="shared" si="0"/>
        <v>USD</v>
      </c>
      <c r="E29" t="s">
        <v>9</v>
      </c>
    </row>
    <row r="30" spans="1:5" x14ac:dyDescent="0.2">
      <c r="A30" s="3">
        <v>42990</v>
      </c>
      <c r="B30" s="4" t="s">
        <v>29</v>
      </c>
      <c r="C30" s="6">
        <v>33.56</v>
      </c>
      <c r="D30" s="4" t="str">
        <f t="shared" si="0"/>
        <v>USD</v>
      </c>
      <c r="E30" t="s">
        <v>6</v>
      </c>
    </row>
    <row r="31" spans="1:5" x14ac:dyDescent="0.2">
      <c r="A31" s="3">
        <v>42990</v>
      </c>
      <c r="B31" s="4" t="s">
        <v>24</v>
      </c>
      <c r="C31" s="6">
        <v>-33.56</v>
      </c>
      <c r="D31" s="4" t="str">
        <f t="shared" si="0"/>
        <v>USD</v>
      </c>
      <c r="E31" t="s">
        <v>6</v>
      </c>
    </row>
    <row r="32" spans="1:5" x14ac:dyDescent="0.2">
      <c r="A32" s="3">
        <v>42990</v>
      </c>
      <c r="B32" s="4" t="s">
        <v>24</v>
      </c>
      <c r="C32" s="6">
        <v>1300</v>
      </c>
      <c r="D32" s="4" t="str">
        <f t="shared" si="0"/>
        <v>USD</v>
      </c>
      <c r="E32" t="s">
        <v>12</v>
      </c>
    </row>
    <row r="33" spans="1:6" x14ac:dyDescent="0.2">
      <c r="A33" s="3">
        <v>42990</v>
      </c>
      <c r="B33" s="4" t="s">
        <v>4</v>
      </c>
      <c r="C33" s="6">
        <v>8.35</v>
      </c>
      <c r="D33" s="4" t="str">
        <f t="shared" si="0"/>
        <v>USD</v>
      </c>
      <c r="E33" t="s">
        <v>9</v>
      </c>
    </row>
    <row r="34" spans="1:6" x14ac:dyDescent="0.2">
      <c r="A34" s="3">
        <v>42991</v>
      </c>
      <c r="B34" s="4" t="s">
        <v>24</v>
      </c>
      <c r="C34" s="6">
        <v>-42.76</v>
      </c>
      <c r="D34" s="4" t="str">
        <f t="shared" si="0"/>
        <v>USD</v>
      </c>
      <c r="E34" t="s">
        <v>9</v>
      </c>
    </row>
    <row r="35" spans="1:6" x14ac:dyDescent="0.2">
      <c r="A35" s="3">
        <v>42991</v>
      </c>
      <c r="B35" s="4" t="s">
        <v>1</v>
      </c>
      <c r="C35" s="6">
        <v>-3.89</v>
      </c>
      <c r="D35" s="4" t="str">
        <f t="shared" si="0"/>
        <v>USD</v>
      </c>
      <c r="E35" t="s">
        <v>9</v>
      </c>
    </row>
    <row r="36" spans="1:6" x14ac:dyDescent="0.2">
      <c r="A36" s="3">
        <v>42992</v>
      </c>
      <c r="B36" s="4" t="s">
        <v>24</v>
      </c>
      <c r="C36" s="6">
        <v>-36.08</v>
      </c>
      <c r="D36" s="4" t="str">
        <f t="shared" si="0"/>
        <v>USD</v>
      </c>
      <c r="E36" t="s">
        <v>7</v>
      </c>
    </row>
    <row r="37" spans="1:6" x14ac:dyDescent="0.2">
      <c r="A37" s="3">
        <v>42992</v>
      </c>
      <c r="B37" s="4" t="s">
        <v>1</v>
      </c>
      <c r="C37" s="6">
        <v>-20.77</v>
      </c>
      <c r="D37" s="4" t="str">
        <f t="shared" si="0"/>
        <v>USD</v>
      </c>
      <c r="E37" t="s">
        <v>9</v>
      </c>
    </row>
    <row r="38" spans="1:6" x14ac:dyDescent="0.2">
      <c r="A38" s="3">
        <v>42993</v>
      </c>
      <c r="B38" s="4" t="s">
        <v>24</v>
      </c>
      <c r="C38" s="6">
        <v>-140</v>
      </c>
      <c r="D38" s="4" t="str">
        <f t="shared" si="0"/>
        <v>USD</v>
      </c>
      <c r="E38" t="s">
        <v>15</v>
      </c>
      <c r="F38" t="s">
        <v>21</v>
      </c>
    </row>
    <row r="39" spans="1:6" x14ac:dyDescent="0.2">
      <c r="A39" s="3">
        <v>42993</v>
      </c>
      <c r="B39" s="4" t="s">
        <v>1</v>
      </c>
      <c r="C39" s="6">
        <f>-64.24-30.49</f>
        <v>-94.72999999999999</v>
      </c>
      <c r="D39" s="4" t="str">
        <f t="shared" si="0"/>
        <v>USD</v>
      </c>
      <c r="E39" t="s">
        <v>7</v>
      </c>
    </row>
    <row r="40" spans="1:6" x14ac:dyDescent="0.2">
      <c r="A40" s="3">
        <v>42994</v>
      </c>
      <c r="B40" s="4" t="s">
        <v>4</v>
      </c>
      <c r="C40" s="6">
        <v>-36</v>
      </c>
      <c r="D40" s="4" t="str">
        <f t="shared" ref="D40:D102" si="1">IF(B40="","",IF(OR(B40="Alipay",B40="WeChat",B40="ICBC"),"CNY","USD"))</f>
        <v>USD</v>
      </c>
      <c r="E40" t="s">
        <v>9</v>
      </c>
    </row>
    <row r="41" spans="1:6" x14ac:dyDescent="0.2">
      <c r="A41" s="3">
        <v>42994</v>
      </c>
      <c r="B41" s="4" t="s">
        <v>1</v>
      </c>
      <c r="C41" s="6">
        <f>-32.66-4.36-35.38</f>
        <v>-72.400000000000006</v>
      </c>
      <c r="D41" s="4" t="str">
        <f t="shared" si="1"/>
        <v>USD</v>
      </c>
      <c r="E41" t="s">
        <v>9</v>
      </c>
    </row>
    <row r="42" spans="1:6" x14ac:dyDescent="0.2">
      <c r="A42" s="3">
        <v>42995</v>
      </c>
      <c r="B42" s="4" t="s">
        <v>1</v>
      </c>
      <c r="C42" s="6">
        <v>850.89</v>
      </c>
      <c r="D42" s="4" t="str">
        <f t="shared" si="1"/>
        <v>USD</v>
      </c>
      <c r="E42" t="s">
        <v>6</v>
      </c>
    </row>
    <row r="43" spans="1:6" x14ac:dyDescent="0.2">
      <c r="A43" s="3">
        <v>42995</v>
      </c>
      <c r="B43" s="4" t="s">
        <v>24</v>
      </c>
      <c r="C43" s="6">
        <v>-850.89</v>
      </c>
      <c r="D43" s="4" t="str">
        <f t="shared" si="1"/>
        <v>USD</v>
      </c>
      <c r="E43" t="s">
        <v>6</v>
      </c>
    </row>
    <row r="44" spans="1:6" x14ac:dyDescent="0.2">
      <c r="A44" s="3">
        <v>42995</v>
      </c>
      <c r="B44" s="4" t="s">
        <v>4</v>
      </c>
      <c r="C44" s="6">
        <v>42</v>
      </c>
      <c r="D44" s="4" t="str">
        <f t="shared" si="1"/>
        <v>USD</v>
      </c>
      <c r="E44" t="s">
        <v>9</v>
      </c>
    </row>
    <row r="45" spans="1:6" x14ac:dyDescent="0.2">
      <c r="A45" s="3">
        <v>42995</v>
      </c>
      <c r="B45" s="4" t="s">
        <v>1</v>
      </c>
      <c r="C45" s="6">
        <v>-70.06</v>
      </c>
      <c r="D45" s="4" t="str">
        <f t="shared" si="1"/>
        <v>USD</v>
      </c>
      <c r="E45" t="s">
        <v>9</v>
      </c>
    </row>
    <row r="46" spans="1:6" x14ac:dyDescent="0.2">
      <c r="A46" s="3">
        <v>42995</v>
      </c>
      <c r="B46" s="4" t="s">
        <v>1</v>
      </c>
      <c r="C46" s="6">
        <v>-5.43</v>
      </c>
      <c r="D46" s="4" t="str">
        <f t="shared" si="1"/>
        <v>USD</v>
      </c>
      <c r="E46" t="s">
        <v>13</v>
      </c>
    </row>
    <row r="47" spans="1:6" x14ac:dyDescent="0.2">
      <c r="A47" s="3">
        <v>42996</v>
      </c>
      <c r="B47" s="4" t="s">
        <v>1</v>
      </c>
      <c r="C47" s="6">
        <v>-10.92</v>
      </c>
      <c r="D47" s="4" t="str">
        <f t="shared" si="1"/>
        <v>USD</v>
      </c>
      <c r="E47" t="s">
        <v>9</v>
      </c>
    </row>
    <row r="48" spans="1:6" x14ac:dyDescent="0.2">
      <c r="A48" s="3">
        <v>42997</v>
      </c>
      <c r="B48" s="4" t="s">
        <v>4</v>
      </c>
      <c r="C48" s="6">
        <v>-17</v>
      </c>
      <c r="D48" s="4" t="str">
        <f t="shared" si="1"/>
        <v>USD</v>
      </c>
      <c r="E48" t="s">
        <v>31</v>
      </c>
      <c r="F48" t="s">
        <v>32</v>
      </c>
    </row>
    <row r="49" spans="1:6" x14ac:dyDescent="0.2">
      <c r="A49" s="3">
        <v>42997</v>
      </c>
      <c r="B49" s="4" t="s">
        <v>24</v>
      </c>
      <c r="C49" s="6">
        <v>-209.42</v>
      </c>
      <c r="D49" s="4" t="str">
        <f t="shared" si="1"/>
        <v>USD</v>
      </c>
      <c r="E49" t="s">
        <v>6</v>
      </c>
    </row>
    <row r="50" spans="1:6" x14ac:dyDescent="0.2">
      <c r="A50" s="3">
        <v>42997</v>
      </c>
      <c r="B50" s="4" t="s">
        <v>1</v>
      </c>
      <c r="C50" s="6">
        <v>209.42</v>
      </c>
      <c r="D50" s="4" t="str">
        <f t="shared" si="1"/>
        <v>USD</v>
      </c>
      <c r="E50" t="s">
        <v>6</v>
      </c>
    </row>
    <row r="51" spans="1:6" x14ac:dyDescent="0.2">
      <c r="A51" s="3">
        <v>42997</v>
      </c>
      <c r="B51" s="4" t="s">
        <v>1</v>
      </c>
      <c r="C51" s="6">
        <v>-9.93</v>
      </c>
      <c r="D51" s="4" t="str">
        <f t="shared" si="1"/>
        <v>USD</v>
      </c>
      <c r="E51" t="s">
        <v>9</v>
      </c>
    </row>
    <row r="52" spans="1:6" x14ac:dyDescent="0.2">
      <c r="A52" s="3">
        <v>42998</v>
      </c>
      <c r="B52" s="4" t="s">
        <v>4</v>
      </c>
      <c r="C52" s="6">
        <v>-6.8</v>
      </c>
      <c r="D52" s="4" t="str">
        <f t="shared" si="1"/>
        <v>USD</v>
      </c>
      <c r="E52" t="s">
        <v>13</v>
      </c>
    </row>
    <row r="53" spans="1:6" x14ac:dyDescent="0.2">
      <c r="A53" s="3">
        <v>42998</v>
      </c>
      <c r="B53" s="4" t="s">
        <v>1</v>
      </c>
      <c r="C53" s="6">
        <v>-10.49</v>
      </c>
      <c r="D53" s="4" t="str">
        <f t="shared" si="1"/>
        <v>USD</v>
      </c>
      <c r="E53" t="s">
        <v>9</v>
      </c>
    </row>
    <row r="54" spans="1:6" x14ac:dyDescent="0.2">
      <c r="A54" s="3">
        <v>42998</v>
      </c>
      <c r="B54" s="4" t="s">
        <v>24</v>
      </c>
      <c r="C54" s="6">
        <v>-7.38</v>
      </c>
      <c r="D54" s="4" t="str">
        <f t="shared" si="1"/>
        <v>USD</v>
      </c>
      <c r="E54" t="s">
        <v>39</v>
      </c>
      <c r="F54" t="s">
        <v>33</v>
      </c>
    </row>
    <row r="55" spans="1:6" x14ac:dyDescent="0.2">
      <c r="A55" s="3">
        <v>42998</v>
      </c>
      <c r="B55" s="4" t="s">
        <v>24</v>
      </c>
      <c r="C55" s="6">
        <v>-293.95</v>
      </c>
      <c r="D55" s="4" t="str">
        <f t="shared" si="1"/>
        <v>USD</v>
      </c>
      <c r="E55" t="s">
        <v>34</v>
      </c>
      <c r="F55" t="s">
        <v>35</v>
      </c>
    </row>
    <row r="56" spans="1:6" x14ac:dyDescent="0.2">
      <c r="A56" s="3">
        <v>42998</v>
      </c>
      <c r="B56" s="4" t="s">
        <v>24</v>
      </c>
      <c r="C56" s="6">
        <v>0.11</v>
      </c>
      <c r="D56" s="4" t="str">
        <f t="shared" si="1"/>
        <v>USD</v>
      </c>
      <c r="E56" t="s">
        <v>36</v>
      </c>
    </row>
    <row r="57" spans="1:6" x14ac:dyDescent="0.2">
      <c r="A57" s="3">
        <v>42998</v>
      </c>
      <c r="B57" s="4" t="s">
        <v>37</v>
      </c>
      <c r="C57" s="6">
        <v>0.47</v>
      </c>
      <c r="D57" s="4" t="str">
        <f t="shared" si="1"/>
        <v>USD</v>
      </c>
      <c r="E57" t="s">
        <v>36</v>
      </c>
    </row>
    <row r="58" spans="1:6" x14ac:dyDescent="0.2">
      <c r="A58" s="3">
        <v>42999</v>
      </c>
      <c r="B58" s="4" t="s">
        <v>24</v>
      </c>
      <c r="C58" s="6">
        <v>-30</v>
      </c>
      <c r="D58" s="4" t="str">
        <f t="shared" si="1"/>
        <v>USD</v>
      </c>
      <c r="E58" t="s">
        <v>9</v>
      </c>
      <c r="F58" t="s">
        <v>38</v>
      </c>
    </row>
    <row r="59" spans="1:6" x14ac:dyDescent="0.2">
      <c r="A59" s="3">
        <v>42999</v>
      </c>
      <c r="B59" s="4" t="s">
        <v>1</v>
      </c>
      <c r="C59" s="6">
        <v>-10.01</v>
      </c>
      <c r="D59" s="4" t="str">
        <f t="shared" si="1"/>
        <v>USD</v>
      </c>
      <c r="E59" t="s">
        <v>9</v>
      </c>
    </row>
    <row r="60" spans="1:6" x14ac:dyDescent="0.2">
      <c r="A60" s="3">
        <v>42999</v>
      </c>
      <c r="B60" s="4" t="s">
        <v>4</v>
      </c>
      <c r="C60" s="6">
        <v>40</v>
      </c>
      <c r="D60" s="4" t="str">
        <f t="shared" si="1"/>
        <v>USD</v>
      </c>
      <c r="E60" t="s">
        <v>7</v>
      </c>
    </row>
    <row r="61" spans="1:6" x14ac:dyDescent="0.2">
      <c r="A61" s="3">
        <v>42999</v>
      </c>
      <c r="B61" s="4" t="s">
        <v>1</v>
      </c>
      <c r="C61" s="6">
        <v>-87.5</v>
      </c>
      <c r="D61" s="4" t="str">
        <f t="shared" si="1"/>
        <v>USD</v>
      </c>
      <c r="E61" t="s">
        <v>7</v>
      </c>
    </row>
    <row r="62" spans="1:6" x14ac:dyDescent="0.2">
      <c r="A62" s="3">
        <v>43000</v>
      </c>
      <c r="B62" s="4" t="s">
        <v>1</v>
      </c>
      <c r="C62" s="6">
        <v>-16.739999999999998</v>
      </c>
      <c r="D62" s="4" t="str">
        <f t="shared" si="1"/>
        <v>USD</v>
      </c>
      <c r="E62" t="s">
        <v>9</v>
      </c>
    </row>
    <row r="63" spans="1:6" x14ac:dyDescent="0.2">
      <c r="A63" s="3">
        <v>43001</v>
      </c>
      <c r="B63" s="4" t="s">
        <v>24</v>
      </c>
      <c r="C63" s="6">
        <v>-35.729999999999997</v>
      </c>
      <c r="D63" s="4" t="str">
        <f t="shared" si="1"/>
        <v>USD</v>
      </c>
      <c r="E63" t="s">
        <v>9</v>
      </c>
    </row>
    <row r="64" spans="1:6" x14ac:dyDescent="0.2">
      <c r="A64" s="3">
        <v>43002</v>
      </c>
      <c r="B64" s="4" t="s">
        <v>1</v>
      </c>
      <c r="C64" s="6">
        <f>-10.89-1.5</f>
        <v>-12.39</v>
      </c>
      <c r="D64" s="4" t="str">
        <f t="shared" si="1"/>
        <v>USD</v>
      </c>
      <c r="E64" t="s">
        <v>10</v>
      </c>
    </row>
    <row r="65" spans="1:6" x14ac:dyDescent="0.2">
      <c r="A65" s="3">
        <v>43003</v>
      </c>
      <c r="B65" s="4" t="s">
        <v>1</v>
      </c>
      <c r="C65" s="6">
        <v>-8.74</v>
      </c>
      <c r="D65" s="4" t="str">
        <f t="shared" si="1"/>
        <v>USD</v>
      </c>
      <c r="E65" t="s">
        <v>9</v>
      </c>
    </row>
    <row r="66" spans="1:6" x14ac:dyDescent="0.2">
      <c r="A66" s="3">
        <v>43004</v>
      </c>
      <c r="B66" s="4" t="s">
        <v>1</v>
      </c>
      <c r="C66" s="6">
        <v>-23.72</v>
      </c>
      <c r="D66" s="4" t="str">
        <f t="shared" si="1"/>
        <v>USD</v>
      </c>
      <c r="E66" t="s">
        <v>7</v>
      </c>
    </row>
    <row r="67" spans="1:6" x14ac:dyDescent="0.2">
      <c r="A67" s="3">
        <v>43004</v>
      </c>
      <c r="B67" s="4" t="s">
        <v>37</v>
      </c>
      <c r="C67" s="6">
        <v>-20000.47</v>
      </c>
      <c r="D67" s="4" t="str">
        <f t="shared" si="1"/>
        <v>USD</v>
      </c>
      <c r="E67" t="s">
        <v>40</v>
      </c>
    </row>
    <row r="68" spans="1:6" x14ac:dyDescent="0.2">
      <c r="A68" s="3">
        <v>43004</v>
      </c>
      <c r="B68" s="4" t="s">
        <v>24</v>
      </c>
      <c r="C68" s="6">
        <v>20000.47</v>
      </c>
      <c r="D68" s="4" t="str">
        <f t="shared" si="1"/>
        <v>USD</v>
      </c>
      <c r="E68" t="s">
        <v>40</v>
      </c>
    </row>
    <row r="69" spans="1:6" x14ac:dyDescent="0.2">
      <c r="A69" s="3">
        <v>43004</v>
      </c>
      <c r="B69" s="4" t="s">
        <v>1</v>
      </c>
      <c r="C69" s="6">
        <v>-29.57</v>
      </c>
      <c r="D69" s="4" t="str">
        <f t="shared" si="1"/>
        <v>USD</v>
      </c>
      <c r="E69" t="s">
        <v>9</v>
      </c>
    </row>
    <row r="70" spans="1:6" x14ac:dyDescent="0.2">
      <c r="A70" s="3">
        <v>43005</v>
      </c>
      <c r="B70" s="4" t="s">
        <v>0</v>
      </c>
      <c r="C70" s="6">
        <v>-5</v>
      </c>
      <c r="D70" s="4" t="str">
        <f t="shared" si="1"/>
        <v>USD</v>
      </c>
      <c r="E70" t="s">
        <v>13</v>
      </c>
      <c r="F70" t="s">
        <v>42</v>
      </c>
    </row>
    <row r="71" spans="1:6" x14ac:dyDescent="0.2">
      <c r="A71" s="3">
        <v>43006</v>
      </c>
      <c r="B71" s="4" t="s">
        <v>4</v>
      </c>
      <c r="C71" s="6">
        <v>-11.6</v>
      </c>
      <c r="D71" s="4" t="str">
        <f t="shared" si="1"/>
        <v>USD</v>
      </c>
      <c r="E71" t="s">
        <v>13</v>
      </c>
    </row>
    <row r="72" spans="1:6" x14ac:dyDescent="0.2">
      <c r="A72" s="3">
        <v>43006</v>
      </c>
      <c r="B72" s="4" t="s">
        <v>1</v>
      </c>
      <c r="C72" s="6">
        <v>-15.99</v>
      </c>
      <c r="D72" s="4" t="str">
        <f t="shared" si="1"/>
        <v>USD</v>
      </c>
      <c r="E72" t="s">
        <v>15</v>
      </c>
      <c r="F72" t="s">
        <v>43</v>
      </c>
    </row>
    <row r="73" spans="1:6" x14ac:dyDescent="0.2">
      <c r="A73" s="3">
        <v>43006</v>
      </c>
      <c r="B73" s="4" t="s">
        <v>1</v>
      </c>
      <c r="C73" s="6">
        <v>-6.52</v>
      </c>
      <c r="D73" s="4" t="str">
        <f t="shared" si="1"/>
        <v>USD</v>
      </c>
      <c r="E73" t="s">
        <v>13</v>
      </c>
    </row>
    <row r="74" spans="1:6" x14ac:dyDescent="0.2">
      <c r="A74" s="3">
        <v>43006</v>
      </c>
      <c r="B74" s="4" t="s">
        <v>1</v>
      </c>
      <c r="C74" s="6">
        <f>-10.01-16.09</f>
        <v>-26.1</v>
      </c>
      <c r="D74" s="4" t="str">
        <f t="shared" si="1"/>
        <v>USD</v>
      </c>
      <c r="E74" t="s">
        <v>9</v>
      </c>
    </row>
    <row r="75" spans="1:6" x14ac:dyDescent="0.2">
      <c r="A75" s="3">
        <v>43007</v>
      </c>
      <c r="B75" s="4" t="s">
        <v>1</v>
      </c>
      <c r="C75" s="6">
        <v>-11.45</v>
      </c>
      <c r="D75" s="4" t="str">
        <f t="shared" si="1"/>
        <v>USD</v>
      </c>
      <c r="E75" t="s">
        <v>9</v>
      </c>
    </row>
    <row r="76" spans="1:6" x14ac:dyDescent="0.2">
      <c r="A76" s="3">
        <v>43007</v>
      </c>
      <c r="B76" s="4" t="s">
        <v>0</v>
      </c>
      <c r="C76" s="6">
        <v>30</v>
      </c>
      <c r="D76" s="4" t="str">
        <f t="shared" si="1"/>
        <v>USD</v>
      </c>
      <c r="E76" t="s">
        <v>6</v>
      </c>
    </row>
    <row r="77" spans="1:6" x14ac:dyDescent="0.2">
      <c r="A77" s="3">
        <v>43007</v>
      </c>
      <c r="B77" s="4" t="s">
        <v>4</v>
      </c>
      <c r="C77" s="6">
        <v>-30</v>
      </c>
      <c r="D77" s="4" t="str">
        <f t="shared" si="1"/>
        <v>USD</v>
      </c>
      <c r="E77" t="s">
        <v>6</v>
      </c>
    </row>
    <row r="78" spans="1:6" x14ac:dyDescent="0.2">
      <c r="A78" s="3">
        <v>43008</v>
      </c>
      <c r="B78" s="4" t="s">
        <v>4</v>
      </c>
      <c r="C78" s="6">
        <v>-100</v>
      </c>
      <c r="D78" s="4" t="str">
        <f t="shared" si="1"/>
        <v>USD</v>
      </c>
      <c r="E78" t="s">
        <v>31</v>
      </c>
      <c r="F78" t="s">
        <v>44</v>
      </c>
    </row>
    <row r="79" spans="1:6" x14ac:dyDescent="0.2">
      <c r="A79" s="3">
        <v>43008</v>
      </c>
      <c r="B79" s="4" t="s">
        <v>24</v>
      </c>
      <c r="C79" s="6">
        <v>-1691</v>
      </c>
      <c r="D79" s="4" t="str">
        <f t="shared" si="1"/>
        <v>USD</v>
      </c>
      <c r="E79" t="s">
        <v>12</v>
      </c>
    </row>
    <row r="80" spans="1:6" x14ac:dyDescent="0.2">
      <c r="A80" s="3">
        <v>43008</v>
      </c>
      <c r="B80" s="4" t="s">
        <v>24</v>
      </c>
      <c r="C80" s="6">
        <v>-35</v>
      </c>
      <c r="D80" s="4" t="str">
        <f t="shared" si="1"/>
        <v>USD</v>
      </c>
      <c r="E80" t="s">
        <v>31</v>
      </c>
      <c r="F80" t="s">
        <v>45</v>
      </c>
    </row>
    <row r="81" spans="1:6" x14ac:dyDescent="0.2">
      <c r="A81" s="3">
        <v>43008</v>
      </c>
      <c r="B81" s="4" t="s">
        <v>1</v>
      </c>
      <c r="C81" s="6">
        <v>-40.51</v>
      </c>
      <c r="D81" s="4" t="str">
        <f t="shared" si="1"/>
        <v>USD</v>
      </c>
      <c r="E81" t="s">
        <v>9</v>
      </c>
    </row>
    <row r="82" spans="1:6" x14ac:dyDescent="0.2">
      <c r="A82" s="3">
        <v>43008</v>
      </c>
      <c r="B82" s="4" t="s">
        <v>1</v>
      </c>
      <c r="C82" s="6">
        <v>-217.75</v>
      </c>
      <c r="D82" s="4" t="str">
        <f t="shared" si="1"/>
        <v>USD</v>
      </c>
      <c r="E82" t="s">
        <v>31</v>
      </c>
      <c r="F82" t="s">
        <v>46</v>
      </c>
    </row>
    <row r="83" spans="1:6" x14ac:dyDescent="0.2">
      <c r="A83" s="3">
        <v>43008</v>
      </c>
      <c r="B83" s="4" t="s">
        <v>4</v>
      </c>
      <c r="C83" s="6">
        <v>-24</v>
      </c>
      <c r="D83" s="4" t="str">
        <f t="shared" si="1"/>
        <v>USD</v>
      </c>
      <c r="E83" t="s">
        <v>7</v>
      </c>
    </row>
    <row r="84" spans="1:6" x14ac:dyDescent="0.2">
      <c r="A84" s="3">
        <v>43008</v>
      </c>
      <c r="B84" s="4" t="s">
        <v>4</v>
      </c>
      <c r="C84" s="6">
        <v>11</v>
      </c>
      <c r="D84" s="4" t="str">
        <f t="shared" si="1"/>
        <v>USD</v>
      </c>
      <c r="E84" t="s">
        <v>6</v>
      </c>
    </row>
    <row r="85" spans="1:6" x14ac:dyDescent="0.2">
      <c r="A85" s="3">
        <v>43008</v>
      </c>
      <c r="B85" s="4" t="s">
        <v>1</v>
      </c>
      <c r="C85" s="6">
        <v>-11</v>
      </c>
      <c r="D85" s="4" t="str">
        <f t="shared" si="1"/>
        <v>USD</v>
      </c>
      <c r="E85" t="s">
        <v>6</v>
      </c>
    </row>
    <row r="86" spans="1:6" x14ac:dyDescent="0.2">
      <c r="D86" s="4" t="str">
        <f t="shared" si="1"/>
        <v/>
      </c>
    </row>
    <row r="87" spans="1:6" x14ac:dyDescent="0.2">
      <c r="D87" s="4" t="str">
        <f t="shared" si="1"/>
        <v/>
      </c>
    </row>
    <row r="88" spans="1:6" x14ac:dyDescent="0.2">
      <c r="D88" s="4" t="str">
        <f t="shared" si="1"/>
        <v/>
      </c>
    </row>
    <row r="89" spans="1:6" x14ac:dyDescent="0.2">
      <c r="D89" s="4" t="str">
        <f t="shared" si="1"/>
        <v/>
      </c>
    </row>
    <row r="90" spans="1:6" x14ac:dyDescent="0.2">
      <c r="D90" s="4" t="str">
        <f t="shared" si="1"/>
        <v/>
      </c>
    </row>
    <row r="91" spans="1:6" x14ac:dyDescent="0.2">
      <c r="D91" s="4" t="str">
        <f t="shared" si="1"/>
        <v/>
      </c>
    </row>
    <row r="92" spans="1:6" x14ac:dyDescent="0.2">
      <c r="D92" s="4" t="str">
        <f t="shared" si="1"/>
        <v/>
      </c>
    </row>
    <row r="93" spans="1:6" x14ac:dyDescent="0.2">
      <c r="D93" s="4" t="str">
        <f t="shared" si="1"/>
        <v/>
      </c>
    </row>
    <row r="94" spans="1:6" x14ac:dyDescent="0.2">
      <c r="D94" s="4" t="str">
        <f t="shared" si="1"/>
        <v/>
      </c>
    </row>
    <row r="95" spans="1:6" x14ac:dyDescent="0.2">
      <c r="D95" s="4" t="str">
        <f t="shared" si="1"/>
        <v/>
      </c>
    </row>
    <row r="96" spans="1:6" x14ac:dyDescent="0.2">
      <c r="D96" s="4" t="str">
        <f t="shared" si="1"/>
        <v/>
      </c>
    </row>
    <row r="97" spans="4:4" x14ac:dyDescent="0.2">
      <c r="D97" s="4" t="str">
        <f t="shared" si="1"/>
        <v/>
      </c>
    </row>
    <row r="98" spans="4:4" x14ac:dyDescent="0.2">
      <c r="D98" s="4" t="str">
        <f t="shared" si="1"/>
        <v/>
      </c>
    </row>
    <row r="99" spans="4:4" x14ac:dyDescent="0.2">
      <c r="D99" s="4" t="str">
        <f t="shared" si="1"/>
        <v/>
      </c>
    </row>
    <row r="100" spans="4:4" x14ac:dyDescent="0.2">
      <c r="D100" s="4" t="str">
        <f t="shared" si="1"/>
        <v/>
      </c>
    </row>
    <row r="101" spans="4:4" x14ac:dyDescent="0.2">
      <c r="D101" s="4" t="str">
        <f t="shared" si="1"/>
        <v/>
      </c>
    </row>
    <row r="102" spans="4:4" x14ac:dyDescent="0.2">
      <c r="D102" s="4" t="str">
        <f t="shared" si="1"/>
        <v/>
      </c>
    </row>
    <row r="103" spans="4:4" x14ac:dyDescent="0.2">
      <c r="D103" s="4" t="str">
        <f t="shared" ref="D103:D166" si="2">IF(B103="","",IF(OR(B103="Alipay",B103="WeChat",B103="ICBC"),"CNY","USD"))</f>
        <v/>
      </c>
    </row>
    <row r="104" spans="4:4" x14ac:dyDescent="0.2">
      <c r="D104" s="4" t="str">
        <f t="shared" si="2"/>
        <v/>
      </c>
    </row>
    <row r="105" spans="4:4" x14ac:dyDescent="0.2">
      <c r="D105" s="4" t="str">
        <f t="shared" si="2"/>
        <v/>
      </c>
    </row>
    <row r="106" spans="4:4" x14ac:dyDescent="0.2">
      <c r="D106" s="4" t="str">
        <f t="shared" si="2"/>
        <v/>
      </c>
    </row>
    <row r="107" spans="4:4" x14ac:dyDescent="0.2">
      <c r="D107" s="4" t="str">
        <f t="shared" si="2"/>
        <v/>
      </c>
    </row>
    <row r="108" spans="4:4" x14ac:dyDescent="0.2">
      <c r="D108" s="4" t="str">
        <f t="shared" si="2"/>
        <v/>
      </c>
    </row>
    <row r="109" spans="4:4" x14ac:dyDescent="0.2">
      <c r="D109" s="4" t="str">
        <f t="shared" si="2"/>
        <v/>
      </c>
    </row>
    <row r="110" spans="4:4" x14ac:dyDescent="0.2">
      <c r="D110" s="4" t="str">
        <f t="shared" si="2"/>
        <v/>
      </c>
    </row>
    <row r="111" spans="4:4" x14ac:dyDescent="0.2">
      <c r="D111" s="4" t="str">
        <f t="shared" si="2"/>
        <v/>
      </c>
    </row>
    <row r="112" spans="4:4" x14ac:dyDescent="0.2">
      <c r="D112" s="4" t="str">
        <f t="shared" si="2"/>
        <v/>
      </c>
    </row>
    <row r="113" spans="4:4" x14ac:dyDescent="0.2">
      <c r="D113" s="4" t="str">
        <f t="shared" si="2"/>
        <v/>
      </c>
    </row>
    <row r="114" spans="4:4" x14ac:dyDescent="0.2">
      <c r="D114" s="4" t="str">
        <f t="shared" si="2"/>
        <v/>
      </c>
    </row>
    <row r="115" spans="4:4" x14ac:dyDescent="0.2">
      <c r="D115" s="4" t="str">
        <f t="shared" si="2"/>
        <v/>
      </c>
    </row>
    <row r="116" spans="4:4" x14ac:dyDescent="0.2">
      <c r="D116" s="4" t="str">
        <f t="shared" si="2"/>
        <v/>
      </c>
    </row>
    <row r="117" spans="4:4" x14ac:dyDescent="0.2">
      <c r="D117" s="4" t="str">
        <f t="shared" si="2"/>
        <v/>
      </c>
    </row>
    <row r="118" spans="4:4" x14ac:dyDescent="0.2">
      <c r="D118" s="4" t="str">
        <f t="shared" si="2"/>
        <v/>
      </c>
    </row>
    <row r="119" spans="4:4" x14ac:dyDescent="0.2">
      <c r="D119" s="4" t="str">
        <f t="shared" si="2"/>
        <v/>
      </c>
    </row>
    <row r="120" spans="4:4" x14ac:dyDescent="0.2">
      <c r="D120" s="4" t="str">
        <f t="shared" si="2"/>
        <v/>
      </c>
    </row>
    <row r="121" spans="4:4" x14ac:dyDescent="0.2">
      <c r="D121" s="4" t="str">
        <f t="shared" si="2"/>
        <v/>
      </c>
    </row>
    <row r="122" spans="4:4" x14ac:dyDescent="0.2">
      <c r="D122" s="4" t="str">
        <f t="shared" si="2"/>
        <v/>
      </c>
    </row>
    <row r="123" spans="4:4" x14ac:dyDescent="0.2">
      <c r="D123" s="4" t="str">
        <f t="shared" si="2"/>
        <v/>
      </c>
    </row>
    <row r="124" spans="4:4" x14ac:dyDescent="0.2">
      <c r="D124" s="4" t="str">
        <f t="shared" si="2"/>
        <v/>
      </c>
    </row>
    <row r="125" spans="4:4" x14ac:dyDescent="0.2">
      <c r="D125" s="4" t="str">
        <f t="shared" si="2"/>
        <v/>
      </c>
    </row>
    <row r="126" spans="4:4" x14ac:dyDescent="0.2">
      <c r="D126" s="4" t="str">
        <f t="shared" si="2"/>
        <v/>
      </c>
    </row>
    <row r="127" spans="4:4" x14ac:dyDescent="0.2">
      <c r="D127" s="4" t="str">
        <f t="shared" si="2"/>
        <v/>
      </c>
    </row>
    <row r="128" spans="4:4" x14ac:dyDescent="0.2">
      <c r="D128" s="4" t="str">
        <f t="shared" si="2"/>
        <v/>
      </c>
    </row>
    <row r="129" spans="4:4" x14ac:dyDescent="0.2">
      <c r="D129" s="4" t="str">
        <f t="shared" si="2"/>
        <v/>
      </c>
    </row>
    <row r="130" spans="4:4" x14ac:dyDescent="0.2">
      <c r="D130" s="4" t="str">
        <f t="shared" si="2"/>
        <v/>
      </c>
    </row>
    <row r="131" spans="4:4" x14ac:dyDescent="0.2">
      <c r="D131" s="4" t="str">
        <f t="shared" si="2"/>
        <v/>
      </c>
    </row>
    <row r="132" spans="4:4" x14ac:dyDescent="0.2">
      <c r="D132" s="4" t="str">
        <f t="shared" si="2"/>
        <v/>
      </c>
    </row>
    <row r="133" spans="4:4" x14ac:dyDescent="0.2">
      <c r="D133" s="4" t="str">
        <f t="shared" si="2"/>
        <v/>
      </c>
    </row>
    <row r="134" spans="4:4" x14ac:dyDescent="0.2">
      <c r="D134" s="4" t="str">
        <f t="shared" si="2"/>
        <v/>
      </c>
    </row>
    <row r="135" spans="4:4" x14ac:dyDescent="0.2">
      <c r="D135" s="4" t="str">
        <f t="shared" si="2"/>
        <v/>
      </c>
    </row>
    <row r="136" spans="4:4" x14ac:dyDescent="0.2">
      <c r="D136" s="4" t="str">
        <f t="shared" si="2"/>
        <v/>
      </c>
    </row>
    <row r="137" spans="4:4" x14ac:dyDescent="0.2">
      <c r="D137" s="4" t="str">
        <f t="shared" si="2"/>
        <v/>
      </c>
    </row>
    <row r="138" spans="4:4" x14ac:dyDescent="0.2">
      <c r="D138" s="4" t="str">
        <f t="shared" si="2"/>
        <v/>
      </c>
    </row>
    <row r="139" spans="4:4" x14ac:dyDescent="0.2">
      <c r="D139" s="4" t="str">
        <f t="shared" si="2"/>
        <v/>
      </c>
    </row>
    <row r="140" spans="4:4" x14ac:dyDescent="0.2">
      <c r="D140" s="4" t="str">
        <f t="shared" si="2"/>
        <v/>
      </c>
    </row>
    <row r="141" spans="4:4" x14ac:dyDescent="0.2">
      <c r="D141" s="4" t="str">
        <f t="shared" si="2"/>
        <v/>
      </c>
    </row>
    <row r="142" spans="4:4" x14ac:dyDescent="0.2">
      <c r="D142" s="4" t="str">
        <f t="shared" si="2"/>
        <v/>
      </c>
    </row>
    <row r="143" spans="4:4" x14ac:dyDescent="0.2">
      <c r="D143" s="4" t="str">
        <f t="shared" si="2"/>
        <v/>
      </c>
    </row>
    <row r="144" spans="4:4" x14ac:dyDescent="0.2">
      <c r="D144" s="4" t="str">
        <f t="shared" si="2"/>
        <v/>
      </c>
    </row>
    <row r="145" spans="4:4" x14ac:dyDescent="0.2">
      <c r="D145" s="4" t="str">
        <f t="shared" si="2"/>
        <v/>
      </c>
    </row>
    <row r="146" spans="4:4" x14ac:dyDescent="0.2">
      <c r="D146" s="4" t="str">
        <f t="shared" si="2"/>
        <v/>
      </c>
    </row>
    <row r="147" spans="4:4" x14ac:dyDescent="0.2">
      <c r="D147" s="4" t="str">
        <f t="shared" si="2"/>
        <v/>
      </c>
    </row>
    <row r="148" spans="4:4" x14ac:dyDescent="0.2">
      <c r="D148" s="4" t="str">
        <f t="shared" si="2"/>
        <v/>
      </c>
    </row>
    <row r="149" spans="4:4" x14ac:dyDescent="0.2">
      <c r="D149" s="4" t="str">
        <f t="shared" si="2"/>
        <v/>
      </c>
    </row>
    <row r="150" spans="4:4" x14ac:dyDescent="0.2">
      <c r="D150" s="4" t="str">
        <f t="shared" si="2"/>
        <v/>
      </c>
    </row>
    <row r="151" spans="4:4" x14ac:dyDescent="0.2">
      <c r="D151" s="4" t="str">
        <f t="shared" si="2"/>
        <v/>
      </c>
    </row>
    <row r="152" spans="4:4" x14ac:dyDescent="0.2">
      <c r="D152" s="4" t="str">
        <f t="shared" si="2"/>
        <v/>
      </c>
    </row>
    <row r="153" spans="4:4" x14ac:dyDescent="0.2">
      <c r="D153" s="4" t="str">
        <f t="shared" si="2"/>
        <v/>
      </c>
    </row>
    <row r="154" spans="4:4" x14ac:dyDescent="0.2">
      <c r="D154" s="4" t="str">
        <f t="shared" si="2"/>
        <v/>
      </c>
    </row>
    <row r="155" spans="4:4" x14ac:dyDescent="0.2">
      <c r="D155" s="4" t="str">
        <f t="shared" si="2"/>
        <v/>
      </c>
    </row>
    <row r="156" spans="4:4" x14ac:dyDescent="0.2">
      <c r="D156" s="4" t="str">
        <f t="shared" si="2"/>
        <v/>
      </c>
    </row>
    <row r="157" spans="4:4" x14ac:dyDescent="0.2">
      <c r="D157" s="4" t="str">
        <f t="shared" si="2"/>
        <v/>
      </c>
    </row>
    <row r="158" spans="4:4" x14ac:dyDescent="0.2">
      <c r="D158" s="4" t="str">
        <f t="shared" si="2"/>
        <v/>
      </c>
    </row>
    <row r="159" spans="4:4" x14ac:dyDescent="0.2">
      <c r="D159" s="4" t="str">
        <f t="shared" si="2"/>
        <v/>
      </c>
    </row>
    <row r="160" spans="4:4" x14ac:dyDescent="0.2">
      <c r="D160" s="4" t="str">
        <f t="shared" si="2"/>
        <v/>
      </c>
    </row>
    <row r="161" spans="4:4" x14ac:dyDescent="0.2">
      <c r="D161" s="4" t="str">
        <f t="shared" si="2"/>
        <v/>
      </c>
    </row>
    <row r="162" spans="4:4" x14ac:dyDescent="0.2">
      <c r="D162" s="4" t="str">
        <f t="shared" si="2"/>
        <v/>
      </c>
    </row>
    <row r="163" spans="4:4" x14ac:dyDescent="0.2">
      <c r="D163" s="4" t="str">
        <f t="shared" si="2"/>
        <v/>
      </c>
    </row>
    <row r="164" spans="4:4" x14ac:dyDescent="0.2">
      <c r="D164" s="4" t="str">
        <f t="shared" si="2"/>
        <v/>
      </c>
    </row>
    <row r="165" spans="4:4" x14ac:dyDescent="0.2">
      <c r="D165" s="4" t="str">
        <f t="shared" si="2"/>
        <v/>
      </c>
    </row>
    <row r="166" spans="4:4" x14ac:dyDescent="0.2">
      <c r="D166" s="4" t="str">
        <f t="shared" si="2"/>
        <v/>
      </c>
    </row>
    <row r="167" spans="4:4" x14ac:dyDescent="0.2">
      <c r="D167" s="4" t="str">
        <f t="shared" ref="D167:D178" si="3">IF(B167="","",IF(OR(B167="Alipay",B167="WeChat",B167="ICBC"),"CNY","USD"))</f>
        <v/>
      </c>
    </row>
    <row r="168" spans="4:4" x14ac:dyDescent="0.2">
      <c r="D168" s="4" t="str">
        <f t="shared" si="3"/>
        <v/>
      </c>
    </row>
    <row r="169" spans="4:4" x14ac:dyDescent="0.2">
      <c r="D169" s="4" t="str">
        <f t="shared" si="3"/>
        <v/>
      </c>
    </row>
    <row r="170" spans="4:4" x14ac:dyDescent="0.2">
      <c r="D170" s="4" t="str">
        <f t="shared" si="3"/>
        <v/>
      </c>
    </row>
    <row r="171" spans="4:4" x14ac:dyDescent="0.2">
      <c r="D171" s="4" t="str">
        <f t="shared" si="3"/>
        <v/>
      </c>
    </row>
    <row r="172" spans="4:4" x14ac:dyDescent="0.2">
      <c r="D172" s="4" t="str">
        <f t="shared" si="3"/>
        <v/>
      </c>
    </row>
    <row r="173" spans="4:4" x14ac:dyDescent="0.2">
      <c r="D173" s="4" t="str">
        <f t="shared" si="3"/>
        <v/>
      </c>
    </row>
    <row r="174" spans="4:4" x14ac:dyDescent="0.2">
      <c r="D174" s="4" t="str">
        <f t="shared" si="3"/>
        <v/>
      </c>
    </row>
    <row r="175" spans="4:4" x14ac:dyDescent="0.2">
      <c r="D175" s="4" t="str">
        <f t="shared" si="3"/>
        <v/>
      </c>
    </row>
    <row r="176" spans="4:4" x14ac:dyDescent="0.2">
      <c r="D176" s="4" t="str">
        <f t="shared" si="3"/>
        <v/>
      </c>
    </row>
    <row r="177" spans="4:4" x14ac:dyDescent="0.2">
      <c r="D177" s="4" t="str">
        <f t="shared" si="3"/>
        <v/>
      </c>
    </row>
    <row r="178" spans="4:4" x14ac:dyDescent="0.2">
      <c r="D178" s="4" t="str">
        <f t="shared" si="3"/>
        <v/>
      </c>
    </row>
  </sheetData>
  <dataValidations count="2">
    <dataValidation type="list" allowBlank="1" showInputMessage="1" showErrorMessage="1" sqref="B2:B1048576">
      <formula1>"Cash,Citi_Checking,Citi_Saving,Citi_Credit,Discover,WeChat,Alipay,Venmo,ICBC"</formula1>
    </dataValidation>
    <dataValidation type="list" allowBlank="1" showInputMessage="1" showErrorMessage="1" sqref="D2:D1048576">
      <formula1>"USD,CNY"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activeCell="E26" sqref="E26"/>
      <selection pane="bottomLeft" activeCell="F8" sqref="F8"/>
    </sheetView>
  </sheetViews>
  <sheetFormatPr baseColWidth="10" defaultRowHeight="16" x14ac:dyDescent="0.2"/>
  <cols>
    <col min="1" max="1" width="14.33203125" style="3" customWidth="1"/>
    <col min="2" max="3" width="14.33203125" style="4" customWidth="1"/>
    <col min="4" max="4" width="14.33203125" style="6" customWidth="1"/>
    <col min="5" max="5" width="10.83203125" style="4"/>
  </cols>
  <sheetData>
    <row r="1" spans="1:6" s="1" customFormat="1" x14ac:dyDescent="0.2">
      <c r="A1" s="2" t="s">
        <v>16</v>
      </c>
      <c r="B1" s="1" t="s">
        <v>17</v>
      </c>
      <c r="C1" s="1" t="s">
        <v>22</v>
      </c>
      <c r="D1" s="5" t="s">
        <v>18</v>
      </c>
      <c r="E1" s="1" t="s">
        <v>23</v>
      </c>
      <c r="F1" s="1" t="s">
        <v>20</v>
      </c>
    </row>
    <row r="2" spans="1:6" x14ac:dyDescent="0.2">
      <c r="A2" s="3">
        <v>42981</v>
      </c>
      <c r="B2" s="4" t="str">
        <f>IF(C2="","",IF(OR(C2="GTJA",C2="OKCoin"), "ICBC", IF(C2="Firstrade", "Citi_Saving", "Citi_Checking")))</f>
        <v>Citi_Checking</v>
      </c>
      <c r="C2" s="4" t="s">
        <v>30</v>
      </c>
      <c r="D2" s="6">
        <v>-2000</v>
      </c>
      <c r="E2" s="4" t="s">
        <v>14</v>
      </c>
    </row>
    <row r="3" spans="1:6" x14ac:dyDescent="0.2">
      <c r="A3" s="3">
        <v>42981</v>
      </c>
      <c r="B3" s="4" t="str">
        <f t="shared" ref="B3:B21" si="0">IF(C3="","",IF(OR(C3="GTJA",C3="OKCoin"), "ICBC", IF(C3="Firstrade", "Citi_Saving", "Citi_Checking")))</f>
        <v>Citi_Saving</v>
      </c>
      <c r="C3" s="4" t="s">
        <v>5</v>
      </c>
      <c r="D3" s="6">
        <v>-15000</v>
      </c>
      <c r="E3" s="4" t="s">
        <v>14</v>
      </c>
    </row>
    <row r="4" spans="1:6" x14ac:dyDescent="0.2">
      <c r="A4" s="3">
        <v>42988</v>
      </c>
      <c r="B4" s="4" t="str">
        <f t="shared" si="0"/>
        <v>Citi_Checking</v>
      </c>
      <c r="C4" s="4" t="s">
        <v>30</v>
      </c>
      <c r="D4" s="6">
        <v>-2000</v>
      </c>
      <c r="E4" s="4" t="s">
        <v>14</v>
      </c>
    </row>
    <row r="5" spans="1:6" x14ac:dyDescent="0.2">
      <c r="A5" s="3">
        <v>43003</v>
      </c>
      <c r="B5" s="4" t="str">
        <f t="shared" si="0"/>
        <v>Citi_Saving</v>
      </c>
      <c r="C5" s="4" t="s">
        <v>5</v>
      </c>
      <c r="D5" s="6">
        <v>15000</v>
      </c>
      <c r="E5" s="4" t="s">
        <v>14</v>
      </c>
    </row>
    <row r="6" spans="1:6" x14ac:dyDescent="0.2">
      <c r="A6" s="3">
        <v>43004</v>
      </c>
      <c r="B6" s="4" t="str">
        <f t="shared" si="0"/>
        <v>Citi_Checking</v>
      </c>
      <c r="C6" s="4" t="s">
        <v>41</v>
      </c>
      <c r="D6" s="6">
        <v>-25000</v>
      </c>
      <c r="E6" s="4" t="s">
        <v>14</v>
      </c>
    </row>
    <row r="7" spans="1:6" x14ac:dyDescent="0.2">
      <c r="A7" s="3">
        <v>43008</v>
      </c>
      <c r="B7" s="4" t="str">
        <f t="shared" si="0"/>
        <v>Citi_Checking</v>
      </c>
      <c r="C7" s="4" t="s">
        <v>30</v>
      </c>
      <c r="D7" s="6">
        <v>1000</v>
      </c>
      <c r="E7" s="4" t="s">
        <v>14</v>
      </c>
    </row>
    <row r="8" spans="1:6" x14ac:dyDescent="0.2">
      <c r="A8" s="3">
        <v>43008</v>
      </c>
      <c r="B8" s="4" t="str">
        <f t="shared" si="0"/>
        <v>Citi_Checking</v>
      </c>
      <c r="C8" s="4" t="s">
        <v>41</v>
      </c>
      <c r="D8" s="6">
        <v>25000</v>
      </c>
      <c r="E8" s="4" t="s">
        <v>14</v>
      </c>
      <c r="F8" t="s">
        <v>47</v>
      </c>
    </row>
    <row r="9" spans="1:6" x14ac:dyDescent="0.2">
      <c r="B9" s="4" t="str">
        <f t="shared" si="0"/>
        <v/>
      </c>
    </row>
    <row r="10" spans="1:6" x14ac:dyDescent="0.2">
      <c r="B10" s="4" t="str">
        <f t="shared" si="0"/>
        <v/>
      </c>
    </row>
    <row r="11" spans="1:6" x14ac:dyDescent="0.2">
      <c r="B11" s="4" t="str">
        <f t="shared" si="0"/>
        <v/>
      </c>
    </row>
    <row r="12" spans="1:6" x14ac:dyDescent="0.2">
      <c r="B12" s="4" t="str">
        <f t="shared" si="0"/>
        <v/>
      </c>
    </row>
    <row r="13" spans="1:6" x14ac:dyDescent="0.2">
      <c r="B13" s="4" t="str">
        <f t="shared" si="0"/>
        <v/>
      </c>
    </row>
    <row r="14" spans="1:6" x14ac:dyDescent="0.2">
      <c r="B14" s="4" t="str">
        <f t="shared" si="0"/>
        <v/>
      </c>
    </row>
    <row r="15" spans="1:6" x14ac:dyDescent="0.2">
      <c r="B15" s="4" t="str">
        <f t="shared" si="0"/>
        <v/>
      </c>
    </row>
    <row r="16" spans="1:6" x14ac:dyDescent="0.2">
      <c r="B16" s="4" t="str">
        <f t="shared" si="0"/>
        <v/>
      </c>
    </row>
    <row r="17" spans="1:3" x14ac:dyDescent="0.2">
      <c r="B17" s="4" t="str">
        <f t="shared" si="0"/>
        <v/>
      </c>
    </row>
    <row r="18" spans="1:3" x14ac:dyDescent="0.2">
      <c r="A18"/>
      <c r="B18" s="4" t="str">
        <f t="shared" si="0"/>
        <v/>
      </c>
      <c r="C18"/>
    </row>
    <row r="19" spans="1:3" x14ac:dyDescent="0.2">
      <c r="A19"/>
      <c r="B19" s="4" t="str">
        <f t="shared" si="0"/>
        <v/>
      </c>
      <c r="C19"/>
    </row>
    <row r="20" spans="1:3" x14ac:dyDescent="0.2">
      <c r="A20"/>
      <c r="B20" s="4" t="str">
        <f t="shared" si="0"/>
        <v/>
      </c>
      <c r="C20"/>
    </row>
    <row r="21" spans="1:3" x14ac:dyDescent="0.2">
      <c r="A21"/>
      <c r="B21" s="4" t="str">
        <f t="shared" si="0"/>
        <v/>
      </c>
      <c r="C21"/>
    </row>
    <row r="22" spans="1:3" x14ac:dyDescent="0.2">
      <c r="A22"/>
      <c r="B22"/>
      <c r="C22"/>
    </row>
    <row r="23" spans="1:3" x14ac:dyDescent="0.2">
      <c r="A23"/>
      <c r="B23"/>
      <c r="C23"/>
    </row>
    <row r="24" spans="1:3" x14ac:dyDescent="0.2">
      <c r="A24"/>
      <c r="B24"/>
      <c r="C24"/>
    </row>
    <row r="25" spans="1:3" x14ac:dyDescent="0.2">
      <c r="A25"/>
      <c r="B25"/>
      <c r="C25"/>
    </row>
    <row r="26" spans="1:3" x14ac:dyDescent="0.2">
      <c r="A26"/>
      <c r="B26"/>
      <c r="C26"/>
    </row>
    <row r="27" spans="1:3" x14ac:dyDescent="0.2">
      <c r="A27"/>
      <c r="B27"/>
      <c r="C27"/>
    </row>
    <row r="28" spans="1:3" x14ac:dyDescent="0.2">
      <c r="A28"/>
      <c r="B28"/>
      <c r="C28"/>
    </row>
    <row r="29" spans="1:3" x14ac:dyDescent="0.2">
      <c r="A29"/>
      <c r="B29"/>
      <c r="C29"/>
    </row>
    <row r="30" spans="1:3" x14ac:dyDescent="0.2">
      <c r="A30"/>
      <c r="B30"/>
      <c r="C30"/>
    </row>
  </sheetData>
  <dataValidations count="1">
    <dataValidation type="list" allowBlank="1" showInputMessage="1" showErrorMessage="1" sqref="C2:C1048576">
      <formula1>"GTJA,Firstrade,Firstrade_DC,OKCoin,CPWM"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activeCell="E26" sqref="E26"/>
      <selection pane="bottomLeft" activeCell="C25" sqref="C25"/>
    </sheetView>
  </sheetViews>
  <sheetFormatPr baseColWidth="10" defaultRowHeight="16" x14ac:dyDescent="0.2"/>
  <cols>
    <col min="1" max="2" width="14.33203125" style="3" customWidth="1"/>
    <col min="3" max="5" width="14.33203125" style="6" customWidth="1"/>
    <col min="6" max="6" width="10.83203125" style="4"/>
  </cols>
  <sheetData>
    <row r="1" spans="1:7" s="1" customFormat="1" x14ac:dyDescent="0.2">
      <c r="A1" s="2" t="s">
        <v>16</v>
      </c>
      <c r="B1" s="2" t="s">
        <v>17</v>
      </c>
      <c r="C1" s="5" t="s">
        <v>25</v>
      </c>
      <c r="D1" s="5" t="s">
        <v>26</v>
      </c>
      <c r="E1" s="5" t="s">
        <v>27</v>
      </c>
      <c r="F1" s="1" t="s">
        <v>23</v>
      </c>
      <c r="G1" s="1" t="s">
        <v>20</v>
      </c>
    </row>
    <row r="2" spans="1:7" x14ac:dyDescent="0.2">
      <c r="A2" s="3">
        <v>42992</v>
      </c>
      <c r="B2" s="3" t="s">
        <v>24</v>
      </c>
      <c r="C2" s="6">
        <v>1792.5</v>
      </c>
      <c r="D2" s="6">
        <v>271.87</v>
      </c>
      <c r="E2" s="6">
        <f>C2-D2</f>
        <v>1520.63</v>
      </c>
      <c r="F2" s="4" t="s">
        <v>14</v>
      </c>
      <c r="G2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daily_transaction</vt:lpstr>
      <vt:lpstr>investment_transfer</vt:lpstr>
      <vt:lpstr>income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2017-09-01T05:09:04Z</dcterms:created>
  <dcterms:modified xsi:type="dcterms:W3CDTF">2017-10-10T01:30:50Z</dcterms:modified>
</cp:coreProperties>
</file>