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Users/Troy/Documents/Others/Financial/financial_db/records/"/>
    </mc:Choice>
  </mc:AlternateContent>
  <bookViews>
    <workbookView xWindow="0" yWindow="460" windowWidth="25600" windowHeight="14540" tabRatio="500"/>
  </bookViews>
  <sheets>
    <sheet name="daily_transaction" sheetId="2" r:id="rId1"/>
    <sheet name="investment_transfer" sheetId="3" r:id="rId2"/>
    <sheet name="income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" i="2" l="1"/>
  <c r="E6" i="4"/>
  <c r="E5" i="4"/>
  <c r="C38" i="2"/>
  <c r="C32" i="2"/>
  <c r="C22" i="2"/>
  <c r="C31" i="2"/>
  <c r="C29" i="2"/>
  <c r="C26" i="2"/>
  <c r="E4" i="4"/>
  <c r="E3" i="4"/>
  <c r="C21" i="2"/>
  <c r="C19" i="2"/>
  <c r="C20" i="2"/>
  <c r="C13" i="2"/>
  <c r="D11" i="2"/>
  <c r="C5" i="2"/>
  <c r="E2" i="4"/>
  <c r="D2" i="2"/>
  <c r="D3" i="2"/>
  <c r="D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B6" i="3"/>
  <c r="B4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3" i="3"/>
</calcChain>
</file>

<file path=xl/sharedStrings.xml><?xml version="1.0" encoding="utf-8"?>
<sst xmlns="http://schemas.openxmlformats.org/spreadsheetml/2006/main" count="145" uniqueCount="43">
  <si>
    <t>txn_date</t>
  </si>
  <si>
    <t>bank_acct</t>
  </si>
  <si>
    <t>amount</t>
  </si>
  <si>
    <t>txn_category</t>
  </si>
  <si>
    <t>description</t>
  </si>
  <si>
    <t>inv_acct</t>
  </si>
  <si>
    <t>currency</t>
  </si>
  <si>
    <t>gross_income</t>
  </si>
  <si>
    <t>tax_paid</t>
  </si>
  <si>
    <t>net_income</t>
  </si>
  <si>
    <t>Citi_Checking</t>
  </si>
  <si>
    <t>Entertainment</t>
  </si>
  <si>
    <t>Spotify</t>
  </si>
  <si>
    <t>CPWM</t>
  </si>
  <si>
    <t>USD</t>
  </si>
  <si>
    <t>Mutual funds</t>
  </si>
  <si>
    <t>Discover</t>
  </si>
  <si>
    <t>Food</t>
  </si>
  <si>
    <t>PONAX cash dividend</t>
  </si>
  <si>
    <t>Venmo</t>
  </si>
  <si>
    <t>Social</t>
  </si>
  <si>
    <t>Transportation</t>
  </si>
  <si>
    <t>Payment</t>
  </si>
  <si>
    <t>Cash</t>
  </si>
  <si>
    <t>Discrepancy adjustment</t>
  </si>
  <si>
    <t>WeChat</t>
  </si>
  <si>
    <t>Red packet</t>
  </si>
  <si>
    <t>Chase_Checking</t>
  </si>
  <si>
    <t>Transfer</t>
  </si>
  <si>
    <t>Columbia Univesity</t>
  </si>
  <si>
    <t>Ski trip for 2018 Jan</t>
  </si>
  <si>
    <t>Interest</t>
  </si>
  <si>
    <t>Grocery</t>
  </si>
  <si>
    <t>Kiehl's</t>
  </si>
  <si>
    <t>Refund</t>
  </si>
  <si>
    <t>week 10/29</t>
  </si>
  <si>
    <t>Rent</t>
  </si>
  <si>
    <t>Bill</t>
  </si>
  <si>
    <t>Electricity</t>
  </si>
  <si>
    <t>Chase_Saving</t>
  </si>
  <si>
    <t>Kiehl's discrepancy</t>
  </si>
  <si>
    <t>Ski suits</t>
  </si>
  <si>
    <t>week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</si>
</sst>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" fillId="0" borderId="0" xfId="0" applyNumberFormat="1" applyFont="1" applyAlignment="1">
      <alignment horizontal="center"/>
    </xf>
    <xf numFmtId="43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pane ySplit="1" topLeftCell="A32" activePane="bottomLeft" state="frozen"/>
      <selection pane="bottomLeft" activeCell="C51" sqref="C51"/>
    </sheetView>
  </sheetViews>
  <sheetFormatPr baseColWidth="10" defaultRowHeight="16" x14ac:dyDescent="0.2"/>
  <cols>
    <col min="1" max="1" width="14.33203125" style="3" customWidth="1"/>
    <col min="2" max="2" width="14.33203125" style="4" customWidth="1"/>
    <col min="3" max="3" width="14.33203125" style="6" customWidth="1"/>
    <col min="4" max="4" width="14.33203125" style="4" customWidth="1"/>
    <col min="5" max="5" width="14.33203125" customWidth="1"/>
    <col min="6" max="6" width="10.33203125" bestFit="1" customWidth="1"/>
  </cols>
  <sheetData>
    <row r="1" spans="1:6" s="1" customFormat="1" x14ac:dyDescent="0.2">
      <c r="A1" s="2" t="s">
        <v>0</v>
      </c>
      <c r="B1" s="1" t="s">
        <v>1</v>
      </c>
      <c r="C1" s="5" t="s">
        <v>2</v>
      </c>
      <c r="D1" s="1" t="s">
        <v>6</v>
      </c>
      <c r="E1" s="1" t="s">
        <v>3</v>
      </c>
      <c r="F1" s="1" t="s">
        <v>4</v>
      </c>
    </row>
    <row r="2" spans="1:6" x14ac:dyDescent="0.2">
      <c r="A2" s="3">
        <v>43040</v>
      </c>
      <c r="B2" s="4" t="s">
        <v>10</v>
      </c>
      <c r="C2" s="6">
        <v>-9.99</v>
      </c>
      <c r="D2" s="4" t="str">
        <f t="shared" ref="D2:D28" si="0">IF(B2="","",IF(OR(B2="Alipay",B2="WeChat",B2="ICBC"),"CNY","USD"))</f>
        <v>USD</v>
      </c>
      <c r="E2" t="s">
        <v>11</v>
      </c>
      <c r="F2" t="s">
        <v>12</v>
      </c>
    </row>
    <row r="3" spans="1:6" x14ac:dyDescent="0.2">
      <c r="A3" s="3">
        <v>43041</v>
      </c>
      <c r="B3" s="4" t="s">
        <v>16</v>
      </c>
      <c r="C3" s="6">
        <v>-17.059999999999999</v>
      </c>
      <c r="D3" s="4" t="str">
        <f t="shared" si="0"/>
        <v>USD</v>
      </c>
      <c r="E3" t="s">
        <v>17</v>
      </c>
    </row>
    <row r="4" spans="1:6" x14ac:dyDescent="0.2">
      <c r="A4" s="3">
        <v>43041</v>
      </c>
      <c r="B4" s="4" t="s">
        <v>16</v>
      </c>
      <c r="C4" s="6">
        <v>-12.32</v>
      </c>
      <c r="D4" s="4" t="str">
        <f t="shared" si="0"/>
        <v>USD</v>
      </c>
      <c r="E4" t="s">
        <v>17</v>
      </c>
    </row>
    <row r="5" spans="1:6" x14ac:dyDescent="0.2">
      <c r="A5" s="3">
        <v>43042</v>
      </c>
      <c r="B5" s="4" t="s">
        <v>16</v>
      </c>
      <c r="C5" s="6">
        <f>-20.95-39.74</f>
        <v>-60.69</v>
      </c>
      <c r="D5" s="4" t="str">
        <f t="shared" si="0"/>
        <v>USD</v>
      </c>
      <c r="E5" t="s">
        <v>20</v>
      </c>
    </row>
    <row r="6" spans="1:6" x14ac:dyDescent="0.2">
      <c r="A6" s="3">
        <v>43042</v>
      </c>
      <c r="B6" s="4" t="s">
        <v>19</v>
      </c>
      <c r="C6" s="6">
        <v>66</v>
      </c>
      <c r="D6" s="4" t="str">
        <f t="shared" si="0"/>
        <v>USD</v>
      </c>
      <c r="E6" t="s">
        <v>20</v>
      </c>
    </row>
    <row r="7" spans="1:6" x14ac:dyDescent="0.2">
      <c r="A7" s="3">
        <v>43042</v>
      </c>
      <c r="B7" s="4" t="s">
        <v>16</v>
      </c>
      <c r="C7" s="6">
        <v>-121</v>
      </c>
      <c r="D7" s="4" t="str">
        <f t="shared" si="0"/>
        <v>USD</v>
      </c>
      <c r="E7" t="s">
        <v>21</v>
      </c>
    </row>
    <row r="8" spans="1:6" x14ac:dyDescent="0.2">
      <c r="A8" s="3">
        <v>43042</v>
      </c>
      <c r="B8" s="4" t="s">
        <v>16</v>
      </c>
      <c r="C8" s="6">
        <v>-39.6</v>
      </c>
      <c r="D8" s="4" t="str">
        <f t="shared" si="0"/>
        <v>USD</v>
      </c>
      <c r="E8" t="s">
        <v>17</v>
      </c>
    </row>
    <row r="9" spans="1:6" x14ac:dyDescent="0.2">
      <c r="A9" s="3">
        <v>43043</v>
      </c>
      <c r="B9" s="4" t="s">
        <v>16</v>
      </c>
      <c r="C9" s="6">
        <v>-20.04</v>
      </c>
      <c r="D9" s="4" t="str">
        <f t="shared" si="0"/>
        <v>USD</v>
      </c>
      <c r="E9" t="s">
        <v>17</v>
      </c>
    </row>
    <row r="10" spans="1:6" x14ac:dyDescent="0.2">
      <c r="A10" s="3">
        <v>43046</v>
      </c>
      <c r="B10" s="4" t="s">
        <v>16</v>
      </c>
      <c r="C10" s="6">
        <v>-10.7</v>
      </c>
      <c r="D10" s="4" t="str">
        <f t="shared" si="0"/>
        <v>USD</v>
      </c>
      <c r="E10" t="s">
        <v>17</v>
      </c>
    </row>
    <row r="11" spans="1:6" x14ac:dyDescent="0.2">
      <c r="A11" s="3">
        <v>43048</v>
      </c>
      <c r="B11" s="4" t="s">
        <v>10</v>
      </c>
      <c r="C11" s="6">
        <v>-1098.93</v>
      </c>
      <c r="D11" s="4" t="str">
        <f t="shared" si="0"/>
        <v>USD</v>
      </c>
      <c r="E11" t="s">
        <v>22</v>
      </c>
    </row>
    <row r="12" spans="1:6" x14ac:dyDescent="0.2">
      <c r="A12" s="3">
        <v>43048</v>
      </c>
      <c r="B12" s="4" t="s">
        <v>16</v>
      </c>
      <c r="C12" s="6">
        <v>1098.93</v>
      </c>
      <c r="D12" s="4" t="str">
        <f t="shared" si="0"/>
        <v>USD</v>
      </c>
      <c r="E12" t="s">
        <v>22</v>
      </c>
    </row>
    <row r="13" spans="1:6" x14ac:dyDescent="0.2">
      <c r="A13" s="3">
        <v>43048</v>
      </c>
      <c r="B13" s="4" t="s">
        <v>16</v>
      </c>
      <c r="C13" s="6">
        <f>-10.01-32.75</f>
        <v>-42.76</v>
      </c>
      <c r="D13" s="4" t="str">
        <f t="shared" si="0"/>
        <v>USD</v>
      </c>
      <c r="E13" t="s">
        <v>17</v>
      </c>
    </row>
    <row r="14" spans="1:6" x14ac:dyDescent="0.2">
      <c r="A14" s="3">
        <v>43049</v>
      </c>
      <c r="B14" s="4" t="s">
        <v>16</v>
      </c>
      <c r="C14" s="6">
        <v>-10.36</v>
      </c>
      <c r="D14" s="4" t="str">
        <f t="shared" si="0"/>
        <v>USD</v>
      </c>
      <c r="E14" t="s">
        <v>17</v>
      </c>
    </row>
    <row r="15" spans="1:6" x14ac:dyDescent="0.2">
      <c r="A15" s="3">
        <v>43049</v>
      </c>
      <c r="B15" s="4" t="s">
        <v>23</v>
      </c>
      <c r="C15" s="6">
        <v>-20</v>
      </c>
      <c r="D15" s="4" t="str">
        <f t="shared" si="0"/>
        <v>USD</v>
      </c>
      <c r="E15" t="s">
        <v>20</v>
      </c>
      <c r="F15" t="s">
        <v>24</v>
      </c>
    </row>
    <row r="16" spans="1:6" x14ac:dyDescent="0.2">
      <c r="A16" s="3">
        <v>43049</v>
      </c>
      <c r="B16" s="4" t="s">
        <v>25</v>
      </c>
      <c r="C16" s="6">
        <v>7.17</v>
      </c>
      <c r="D16" s="4" t="str">
        <f t="shared" si="0"/>
        <v>CNY</v>
      </c>
      <c r="E16" t="s">
        <v>26</v>
      </c>
    </row>
    <row r="17" spans="1:10" x14ac:dyDescent="0.2">
      <c r="A17" s="3">
        <v>43050</v>
      </c>
      <c r="B17" s="4" t="s">
        <v>16</v>
      </c>
      <c r="C17" s="6">
        <v>-39.020000000000003</v>
      </c>
      <c r="D17" s="4" t="str">
        <f t="shared" si="0"/>
        <v>USD</v>
      </c>
      <c r="E17" t="s">
        <v>17</v>
      </c>
    </row>
    <row r="18" spans="1:10" x14ac:dyDescent="0.2">
      <c r="A18" s="3">
        <v>43050</v>
      </c>
      <c r="B18" s="4" t="s">
        <v>10</v>
      </c>
      <c r="C18" s="6">
        <v>-36.08</v>
      </c>
      <c r="D18" s="4" t="str">
        <f t="shared" si="0"/>
        <v>USD</v>
      </c>
      <c r="E18" t="s">
        <v>11</v>
      </c>
    </row>
    <row r="19" spans="1:10" x14ac:dyDescent="0.2">
      <c r="A19" s="3">
        <v>43051</v>
      </c>
      <c r="B19" s="4" t="s">
        <v>25</v>
      </c>
      <c r="C19" s="6">
        <f>18.99+2.76+88.8</f>
        <v>110.55</v>
      </c>
      <c r="D19" s="4" t="str">
        <f t="shared" si="0"/>
        <v>CNY</v>
      </c>
      <c r="E19" t="s">
        <v>26</v>
      </c>
      <c r="F19" t="s">
        <v>24</v>
      </c>
    </row>
    <row r="20" spans="1:10" x14ac:dyDescent="0.2">
      <c r="A20" s="3">
        <v>43051</v>
      </c>
      <c r="B20" s="4" t="s">
        <v>16</v>
      </c>
      <c r="C20" s="6">
        <f>-91.46-90-7.16</f>
        <v>-188.61999999999998</v>
      </c>
      <c r="D20" s="4" t="str">
        <f t="shared" si="0"/>
        <v>USD</v>
      </c>
      <c r="E20" t="s">
        <v>20</v>
      </c>
    </row>
    <row r="21" spans="1:10" x14ac:dyDescent="0.2">
      <c r="A21" s="3">
        <v>43053</v>
      </c>
      <c r="B21" s="4" t="s">
        <v>25</v>
      </c>
      <c r="C21" s="6">
        <f>5+188.88+199.99</f>
        <v>393.87</v>
      </c>
      <c r="D21" s="4" t="str">
        <f t="shared" si="0"/>
        <v>CNY</v>
      </c>
      <c r="E21" t="s">
        <v>26</v>
      </c>
    </row>
    <row r="22" spans="1:10" x14ac:dyDescent="0.2">
      <c r="A22" s="3">
        <v>43053</v>
      </c>
      <c r="B22" s="4" t="s">
        <v>16</v>
      </c>
      <c r="C22" s="6">
        <f>-32.23</f>
        <v>-32.229999999999997</v>
      </c>
      <c r="D22" s="4" t="str">
        <f t="shared" si="0"/>
        <v>USD</v>
      </c>
      <c r="E22" t="s">
        <v>20</v>
      </c>
    </row>
    <row r="23" spans="1:10" x14ac:dyDescent="0.2">
      <c r="A23" s="3">
        <v>43053</v>
      </c>
      <c r="B23" s="4" t="s">
        <v>27</v>
      </c>
      <c r="C23" s="6">
        <v>100</v>
      </c>
      <c r="D23" s="4" t="str">
        <f t="shared" si="0"/>
        <v>USD</v>
      </c>
      <c r="E23" t="s">
        <v>28</v>
      </c>
    </row>
    <row r="24" spans="1:10" x14ac:dyDescent="0.2">
      <c r="A24" s="3">
        <v>43053</v>
      </c>
      <c r="B24" s="4" t="s">
        <v>10</v>
      </c>
      <c r="C24" s="6">
        <v>-100</v>
      </c>
      <c r="D24" s="4" t="str">
        <f t="shared" si="0"/>
        <v>USD</v>
      </c>
      <c r="E24" t="s">
        <v>28</v>
      </c>
      <c r="J24" s="6"/>
    </row>
    <row r="25" spans="1:10" x14ac:dyDescent="0.2">
      <c r="A25" s="3">
        <v>43053</v>
      </c>
      <c r="B25" s="4" t="s">
        <v>16</v>
      </c>
      <c r="C25" s="6">
        <v>-8.41</v>
      </c>
      <c r="D25" s="4" t="str">
        <f t="shared" si="0"/>
        <v>USD</v>
      </c>
      <c r="E25" t="s">
        <v>17</v>
      </c>
    </row>
    <row r="26" spans="1:10" x14ac:dyDescent="0.2">
      <c r="A26" s="3">
        <v>43056</v>
      </c>
      <c r="B26" s="4" t="s">
        <v>16</v>
      </c>
      <c r="C26" s="6">
        <f>-26*1.15</f>
        <v>-29.9</v>
      </c>
      <c r="D26" s="4" t="str">
        <f t="shared" si="0"/>
        <v>USD</v>
      </c>
      <c r="E26" t="s">
        <v>20</v>
      </c>
    </row>
    <row r="27" spans="1:10" x14ac:dyDescent="0.2">
      <c r="A27" s="3">
        <v>43056</v>
      </c>
      <c r="B27" s="4" t="s">
        <v>10</v>
      </c>
      <c r="C27" s="6">
        <v>-12.31</v>
      </c>
      <c r="D27" s="4" t="str">
        <f t="shared" si="0"/>
        <v>USD</v>
      </c>
      <c r="E27" t="s">
        <v>21</v>
      </c>
    </row>
    <row r="28" spans="1:10" x14ac:dyDescent="0.2">
      <c r="A28" s="3">
        <v>43056</v>
      </c>
      <c r="B28" s="4" t="s">
        <v>25</v>
      </c>
      <c r="C28" s="6">
        <v>0.27</v>
      </c>
      <c r="D28" s="4" t="str">
        <f t="shared" si="0"/>
        <v>CNY</v>
      </c>
      <c r="E28" t="s">
        <v>26</v>
      </c>
    </row>
    <row r="29" spans="1:10" x14ac:dyDescent="0.2">
      <c r="A29" s="3">
        <v>43056</v>
      </c>
      <c r="B29" s="4" t="s">
        <v>16</v>
      </c>
      <c r="C29" s="6">
        <f>-419.4-25.16-231.4</f>
        <v>-675.96</v>
      </c>
      <c r="D29" s="4" t="str">
        <f t="shared" ref="D29:D92" si="1">IF(B29="","",IF(OR(B29="Alipay",B29="WeChat",B29="ICBC"),"CNY","USD"))</f>
        <v>USD</v>
      </c>
      <c r="E29" t="s">
        <v>20</v>
      </c>
      <c r="F29" t="s">
        <v>30</v>
      </c>
    </row>
    <row r="30" spans="1:10" x14ac:dyDescent="0.2">
      <c r="A30" s="3">
        <v>43057</v>
      </c>
      <c r="B30" s="4" t="s">
        <v>16</v>
      </c>
      <c r="C30" s="6">
        <v>-20.260000000000002</v>
      </c>
      <c r="D30" s="4" t="str">
        <f t="shared" si="1"/>
        <v>USD</v>
      </c>
      <c r="E30" t="s">
        <v>17</v>
      </c>
    </row>
    <row r="31" spans="1:10" x14ac:dyDescent="0.2">
      <c r="A31" s="3">
        <v>43057</v>
      </c>
      <c r="B31" s="4" t="s">
        <v>16</v>
      </c>
      <c r="C31" s="6">
        <f>-50-73</f>
        <v>-123</v>
      </c>
      <c r="D31" s="4" t="str">
        <f t="shared" si="1"/>
        <v>USD</v>
      </c>
      <c r="E31" t="s">
        <v>20</v>
      </c>
    </row>
    <row r="32" spans="1:10" x14ac:dyDescent="0.2">
      <c r="A32" s="3">
        <v>43057</v>
      </c>
      <c r="B32" s="4" t="s">
        <v>10</v>
      </c>
      <c r="C32" s="6">
        <f>-6.1-14.28-12.95</f>
        <v>-33.33</v>
      </c>
      <c r="D32" s="4" t="str">
        <f t="shared" si="1"/>
        <v>USD</v>
      </c>
      <c r="E32" t="s">
        <v>21</v>
      </c>
    </row>
    <row r="33" spans="1:6" x14ac:dyDescent="0.2">
      <c r="A33" s="3">
        <v>43057</v>
      </c>
      <c r="B33" s="4" t="s">
        <v>10</v>
      </c>
      <c r="C33" s="6">
        <v>0.14000000000000001</v>
      </c>
      <c r="D33" s="4" t="str">
        <f t="shared" si="1"/>
        <v>USD</v>
      </c>
      <c r="E33" t="s">
        <v>31</v>
      </c>
    </row>
    <row r="34" spans="1:6" x14ac:dyDescent="0.2">
      <c r="A34" s="3">
        <v>43058</v>
      </c>
      <c r="B34" s="4" t="s">
        <v>10</v>
      </c>
      <c r="C34" s="6">
        <v>-60.88</v>
      </c>
      <c r="D34" s="4" t="str">
        <f t="shared" si="1"/>
        <v>USD</v>
      </c>
      <c r="E34" t="s">
        <v>32</v>
      </c>
      <c r="F34" t="s">
        <v>33</v>
      </c>
    </row>
    <row r="35" spans="1:6" x14ac:dyDescent="0.2">
      <c r="A35" s="3">
        <v>43058</v>
      </c>
      <c r="B35" s="4" t="s">
        <v>10</v>
      </c>
      <c r="C35" s="6">
        <v>-782.17</v>
      </c>
      <c r="D35" s="4" t="str">
        <f t="shared" si="1"/>
        <v>USD</v>
      </c>
      <c r="E35" t="s">
        <v>22</v>
      </c>
    </row>
    <row r="36" spans="1:6" x14ac:dyDescent="0.2">
      <c r="A36" s="3">
        <v>43058</v>
      </c>
      <c r="B36" s="4" t="s">
        <v>16</v>
      </c>
      <c r="C36" s="6">
        <v>782.17</v>
      </c>
      <c r="D36" s="4" t="str">
        <f t="shared" si="1"/>
        <v>USD</v>
      </c>
      <c r="E36" t="s">
        <v>22</v>
      </c>
    </row>
    <row r="37" spans="1:6" x14ac:dyDescent="0.2">
      <c r="A37" s="3">
        <v>43059</v>
      </c>
      <c r="B37" s="4" t="s">
        <v>16</v>
      </c>
      <c r="C37" s="6">
        <v>419.4</v>
      </c>
      <c r="D37" s="4" t="str">
        <f t="shared" si="1"/>
        <v>USD</v>
      </c>
      <c r="E37" t="s">
        <v>20</v>
      </c>
      <c r="F37" t="s">
        <v>34</v>
      </c>
    </row>
    <row r="38" spans="1:6" x14ac:dyDescent="0.2">
      <c r="A38" s="3">
        <v>43060</v>
      </c>
      <c r="B38" s="4" t="s">
        <v>16</v>
      </c>
      <c r="C38" s="6">
        <f>-9.42-12.5-25.99</f>
        <v>-47.91</v>
      </c>
      <c r="D38" s="4" t="str">
        <f t="shared" si="1"/>
        <v>USD</v>
      </c>
      <c r="E38" t="s">
        <v>17</v>
      </c>
    </row>
    <row r="39" spans="1:6" x14ac:dyDescent="0.2">
      <c r="A39" s="3">
        <v>43060</v>
      </c>
      <c r="B39" s="4" t="s">
        <v>10</v>
      </c>
      <c r="C39" s="6">
        <v>-1691</v>
      </c>
      <c r="D39" s="4" t="str">
        <f t="shared" si="1"/>
        <v>USD</v>
      </c>
      <c r="E39" t="s">
        <v>36</v>
      </c>
    </row>
    <row r="40" spans="1:6" x14ac:dyDescent="0.2">
      <c r="A40" s="3">
        <v>43060</v>
      </c>
      <c r="B40" s="4" t="s">
        <v>10</v>
      </c>
      <c r="C40" s="6">
        <v>-29</v>
      </c>
      <c r="D40" s="4" t="str">
        <f t="shared" si="1"/>
        <v>USD</v>
      </c>
      <c r="E40" t="s">
        <v>37</v>
      </c>
      <c r="F40" t="s">
        <v>38</v>
      </c>
    </row>
    <row r="41" spans="1:6" x14ac:dyDescent="0.2">
      <c r="A41" s="3">
        <v>43061</v>
      </c>
      <c r="B41" s="4" t="s">
        <v>10</v>
      </c>
      <c r="C41" s="6">
        <v>-9900</v>
      </c>
      <c r="D41" s="4" t="str">
        <f t="shared" si="1"/>
        <v>USD</v>
      </c>
      <c r="E41" t="s">
        <v>28</v>
      </c>
    </row>
    <row r="42" spans="1:6" x14ac:dyDescent="0.2">
      <c r="A42" s="3">
        <v>43061</v>
      </c>
      <c r="B42" s="4" t="s">
        <v>39</v>
      </c>
      <c r="C42" s="6">
        <v>9900</v>
      </c>
      <c r="D42" s="4" t="str">
        <f t="shared" si="1"/>
        <v>USD</v>
      </c>
      <c r="E42" t="s">
        <v>28</v>
      </c>
    </row>
    <row r="43" spans="1:6" x14ac:dyDescent="0.2">
      <c r="A43" s="3">
        <v>43061</v>
      </c>
      <c r="B43" s="4" t="s">
        <v>16</v>
      </c>
      <c r="C43" s="6">
        <v>-33</v>
      </c>
      <c r="D43" s="4" t="str">
        <f t="shared" si="1"/>
        <v>USD</v>
      </c>
      <c r="E43" t="s">
        <v>17</v>
      </c>
    </row>
    <row r="44" spans="1:6" x14ac:dyDescent="0.2">
      <c r="A44" s="3">
        <v>43062</v>
      </c>
      <c r="B44" s="4" t="s">
        <v>16</v>
      </c>
      <c r="C44" s="6">
        <v>-10.19</v>
      </c>
      <c r="D44" s="4" t="str">
        <f t="shared" si="1"/>
        <v>USD</v>
      </c>
      <c r="E44" t="s">
        <v>17</v>
      </c>
    </row>
    <row r="45" spans="1:6" x14ac:dyDescent="0.2">
      <c r="A45" s="3">
        <v>43063</v>
      </c>
      <c r="B45" s="4" t="s">
        <v>16</v>
      </c>
      <c r="C45" s="6">
        <v>-7.28</v>
      </c>
      <c r="D45" s="4" t="str">
        <f t="shared" si="1"/>
        <v>USD</v>
      </c>
      <c r="E45" t="s">
        <v>17</v>
      </c>
    </row>
    <row r="46" spans="1:6" x14ac:dyDescent="0.2">
      <c r="A46" s="3">
        <v>43064</v>
      </c>
      <c r="B46" s="4" t="s">
        <v>16</v>
      </c>
      <c r="C46" s="6">
        <v>-23.32</v>
      </c>
      <c r="D46" s="4" t="str">
        <f t="shared" si="1"/>
        <v>USD</v>
      </c>
      <c r="E46" t="s">
        <v>17</v>
      </c>
    </row>
    <row r="47" spans="1:6" x14ac:dyDescent="0.2">
      <c r="A47" s="3">
        <v>43066</v>
      </c>
      <c r="B47" s="4" t="s">
        <v>10</v>
      </c>
      <c r="C47" s="6">
        <v>1</v>
      </c>
      <c r="D47" s="4" t="str">
        <f t="shared" si="1"/>
        <v>USD</v>
      </c>
      <c r="E47" t="s">
        <v>32</v>
      </c>
      <c r="F47" t="s">
        <v>40</v>
      </c>
    </row>
    <row r="48" spans="1:6" x14ac:dyDescent="0.2">
      <c r="A48" s="3">
        <v>43066</v>
      </c>
      <c r="B48" s="4" t="s">
        <v>16</v>
      </c>
      <c r="C48" s="6">
        <v>-68.84</v>
      </c>
      <c r="D48" s="4" t="str">
        <f t="shared" si="1"/>
        <v>USD</v>
      </c>
      <c r="E48" t="s">
        <v>11</v>
      </c>
      <c r="F48" t="s">
        <v>41</v>
      </c>
    </row>
    <row r="49" spans="1:5" x14ac:dyDescent="0.2">
      <c r="A49" s="3">
        <v>43067</v>
      </c>
      <c r="B49" s="4" t="s">
        <v>16</v>
      </c>
      <c r="C49" s="6">
        <v>-34.700000000000003</v>
      </c>
      <c r="D49" s="4" t="str">
        <f t="shared" si="1"/>
        <v>USD</v>
      </c>
      <c r="E49" t="s">
        <v>17</v>
      </c>
    </row>
    <row r="50" spans="1:5" x14ac:dyDescent="0.2">
      <c r="A50" s="3">
        <v>43069</v>
      </c>
      <c r="B50" s="4" t="s">
        <v>16</v>
      </c>
      <c r="C50" s="6">
        <f>-10.01-18.84</f>
        <v>-28.85</v>
      </c>
      <c r="D50" s="4" t="str">
        <f t="shared" si="1"/>
        <v>USD</v>
      </c>
      <c r="E50" t="s">
        <v>17</v>
      </c>
    </row>
    <row r="51" spans="1:5" x14ac:dyDescent="0.2">
      <c r="D51" s="4" t="str">
        <f t="shared" si="1"/>
        <v/>
      </c>
    </row>
    <row r="52" spans="1:5" x14ac:dyDescent="0.2">
      <c r="D52" s="4" t="str">
        <f t="shared" si="1"/>
        <v/>
      </c>
    </row>
    <row r="53" spans="1:5" x14ac:dyDescent="0.2">
      <c r="D53" s="4" t="str">
        <f t="shared" si="1"/>
        <v/>
      </c>
    </row>
    <row r="54" spans="1:5" x14ac:dyDescent="0.2">
      <c r="D54" s="4" t="str">
        <f t="shared" si="1"/>
        <v/>
      </c>
    </row>
    <row r="55" spans="1:5" x14ac:dyDescent="0.2">
      <c r="D55" s="4" t="str">
        <f t="shared" si="1"/>
        <v/>
      </c>
    </row>
    <row r="56" spans="1:5" x14ac:dyDescent="0.2">
      <c r="D56" s="4" t="str">
        <f t="shared" si="1"/>
        <v/>
      </c>
    </row>
    <row r="57" spans="1:5" x14ac:dyDescent="0.2">
      <c r="D57" s="4" t="str">
        <f t="shared" si="1"/>
        <v/>
      </c>
    </row>
    <row r="58" spans="1:5" x14ac:dyDescent="0.2">
      <c r="D58" s="4" t="str">
        <f t="shared" si="1"/>
        <v/>
      </c>
    </row>
    <row r="59" spans="1:5" x14ac:dyDescent="0.2">
      <c r="D59" s="4" t="str">
        <f t="shared" si="1"/>
        <v/>
      </c>
    </row>
    <row r="60" spans="1:5" x14ac:dyDescent="0.2">
      <c r="D60" s="4" t="str">
        <f t="shared" si="1"/>
        <v/>
      </c>
    </row>
    <row r="61" spans="1:5" x14ac:dyDescent="0.2">
      <c r="D61" s="4" t="str">
        <f t="shared" si="1"/>
        <v/>
      </c>
    </row>
    <row r="62" spans="1:5" x14ac:dyDescent="0.2">
      <c r="D62" s="4" t="str">
        <f t="shared" si="1"/>
        <v/>
      </c>
    </row>
    <row r="63" spans="1:5" x14ac:dyDescent="0.2">
      <c r="D63" s="4" t="str">
        <f t="shared" si="1"/>
        <v/>
      </c>
    </row>
    <row r="64" spans="1:5" x14ac:dyDescent="0.2">
      <c r="D64" s="4" t="str">
        <f t="shared" si="1"/>
        <v/>
      </c>
    </row>
    <row r="65" spans="4:4" x14ac:dyDescent="0.2">
      <c r="D65" s="4" t="str">
        <f t="shared" si="1"/>
        <v/>
      </c>
    </row>
    <row r="66" spans="4:4" x14ac:dyDescent="0.2">
      <c r="D66" s="4" t="str">
        <f t="shared" si="1"/>
        <v/>
      </c>
    </row>
    <row r="67" spans="4:4" x14ac:dyDescent="0.2">
      <c r="D67" s="4" t="str">
        <f t="shared" si="1"/>
        <v/>
      </c>
    </row>
    <row r="68" spans="4:4" x14ac:dyDescent="0.2">
      <c r="D68" s="4" t="str">
        <f t="shared" si="1"/>
        <v/>
      </c>
    </row>
    <row r="69" spans="4:4" x14ac:dyDescent="0.2">
      <c r="D69" s="4" t="str">
        <f t="shared" si="1"/>
        <v/>
      </c>
    </row>
    <row r="70" spans="4:4" x14ac:dyDescent="0.2">
      <c r="D70" s="4" t="str">
        <f t="shared" si="1"/>
        <v/>
      </c>
    </row>
    <row r="71" spans="4:4" x14ac:dyDescent="0.2">
      <c r="D71" s="4" t="str">
        <f t="shared" si="1"/>
        <v/>
      </c>
    </row>
    <row r="72" spans="4:4" x14ac:dyDescent="0.2">
      <c r="D72" s="4" t="str">
        <f t="shared" si="1"/>
        <v/>
      </c>
    </row>
    <row r="73" spans="4:4" x14ac:dyDescent="0.2">
      <c r="D73" s="4" t="str">
        <f t="shared" si="1"/>
        <v/>
      </c>
    </row>
    <row r="74" spans="4:4" x14ac:dyDescent="0.2">
      <c r="D74" s="4" t="str">
        <f t="shared" si="1"/>
        <v/>
      </c>
    </row>
    <row r="75" spans="4:4" x14ac:dyDescent="0.2">
      <c r="D75" s="4" t="str">
        <f t="shared" si="1"/>
        <v/>
      </c>
    </row>
    <row r="76" spans="4:4" x14ac:dyDescent="0.2">
      <c r="D76" s="4" t="str">
        <f t="shared" si="1"/>
        <v/>
      </c>
    </row>
    <row r="77" spans="4:4" x14ac:dyDescent="0.2">
      <c r="D77" s="4" t="str">
        <f t="shared" si="1"/>
        <v/>
      </c>
    </row>
    <row r="78" spans="4:4" x14ac:dyDescent="0.2">
      <c r="D78" s="4" t="str">
        <f t="shared" si="1"/>
        <v/>
      </c>
    </row>
    <row r="79" spans="4:4" x14ac:dyDescent="0.2">
      <c r="D79" s="4" t="str">
        <f t="shared" si="1"/>
        <v/>
      </c>
    </row>
    <row r="80" spans="4:4" x14ac:dyDescent="0.2">
      <c r="D80" s="4" t="str">
        <f t="shared" si="1"/>
        <v/>
      </c>
    </row>
    <row r="81" spans="4:4" x14ac:dyDescent="0.2">
      <c r="D81" s="4" t="str">
        <f t="shared" si="1"/>
        <v/>
      </c>
    </row>
    <row r="82" spans="4:4" x14ac:dyDescent="0.2">
      <c r="D82" s="4" t="str">
        <f t="shared" si="1"/>
        <v/>
      </c>
    </row>
    <row r="83" spans="4:4" x14ac:dyDescent="0.2">
      <c r="D83" s="4" t="str">
        <f t="shared" si="1"/>
        <v/>
      </c>
    </row>
    <row r="84" spans="4:4" x14ac:dyDescent="0.2">
      <c r="D84" s="4" t="str">
        <f t="shared" si="1"/>
        <v/>
      </c>
    </row>
    <row r="85" spans="4:4" x14ac:dyDescent="0.2">
      <c r="D85" s="4" t="str">
        <f t="shared" si="1"/>
        <v/>
      </c>
    </row>
    <row r="86" spans="4:4" x14ac:dyDescent="0.2">
      <c r="D86" s="4" t="str">
        <f t="shared" si="1"/>
        <v/>
      </c>
    </row>
    <row r="87" spans="4:4" x14ac:dyDescent="0.2">
      <c r="D87" s="4" t="str">
        <f t="shared" si="1"/>
        <v/>
      </c>
    </row>
    <row r="88" spans="4:4" x14ac:dyDescent="0.2">
      <c r="D88" s="4" t="str">
        <f t="shared" si="1"/>
        <v/>
      </c>
    </row>
    <row r="89" spans="4:4" x14ac:dyDescent="0.2">
      <c r="D89" s="4" t="str">
        <f t="shared" si="1"/>
        <v/>
      </c>
    </row>
    <row r="90" spans="4:4" x14ac:dyDescent="0.2">
      <c r="D90" s="4" t="str">
        <f t="shared" si="1"/>
        <v/>
      </c>
    </row>
    <row r="91" spans="4:4" x14ac:dyDescent="0.2">
      <c r="D91" s="4" t="str">
        <f t="shared" si="1"/>
        <v/>
      </c>
    </row>
    <row r="92" spans="4:4" x14ac:dyDescent="0.2">
      <c r="D92" s="4" t="str">
        <f t="shared" si="1"/>
        <v/>
      </c>
    </row>
    <row r="93" spans="4:4" x14ac:dyDescent="0.2">
      <c r="D93" s="4" t="str">
        <f t="shared" ref="D93:D139" si="2">IF(B93="","",IF(OR(B93="Alipay",B93="WeChat",B93="ICBC"),"CNY","USD"))</f>
        <v/>
      </c>
    </row>
    <row r="94" spans="4:4" x14ac:dyDescent="0.2">
      <c r="D94" s="4" t="str">
        <f t="shared" si="2"/>
        <v/>
      </c>
    </row>
    <row r="95" spans="4:4" x14ac:dyDescent="0.2">
      <c r="D95" s="4" t="str">
        <f t="shared" si="2"/>
        <v/>
      </c>
    </row>
    <row r="96" spans="4:4" x14ac:dyDescent="0.2">
      <c r="D96" s="4" t="str">
        <f t="shared" si="2"/>
        <v/>
      </c>
    </row>
    <row r="97" spans="4:4" x14ac:dyDescent="0.2">
      <c r="D97" s="4" t="str">
        <f t="shared" si="2"/>
        <v/>
      </c>
    </row>
    <row r="98" spans="4:4" x14ac:dyDescent="0.2">
      <c r="D98" s="4" t="str">
        <f t="shared" si="2"/>
        <v/>
      </c>
    </row>
    <row r="99" spans="4:4" x14ac:dyDescent="0.2">
      <c r="D99" s="4" t="str">
        <f t="shared" si="2"/>
        <v/>
      </c>
    </row>
    <row r="100" spans="4:4" x14ac:dyDescent="0.2">
      <c r="D100" s="4" t="str">
        <f t="shared" si="2"/>
        <v/>
      </c>
    </row>
    <row r="101" spans="4:4" x14ac:dyDescent="0.2">
      <c r="D101" s="4" t="str">
        <f t="shared" si="2"/>
        <v/>
      </c>
    </row>
    <row r="102" spans="4:4" x14ac:dyDescent="0.2">
      <c r="D102" s="4" t="str">
        <f t="shared" si="2"/>
        <v/>
      </c>
    </row>
    <row r="103" spans="4:4" x14ac:dyDescent="0.2">
      <c r="D103" s="4" t="str">
        <f t="shared" si="2"/>
        <v/>
      </c>
    </row>
    <row r="104" spans="4:4" x14ac:dyDescent="0.2">
      <c r="D104" s="4" t="str">
        <f t="shared" si="2"/>
        <v/>
      </c>
    </row>
    <row r="105" spans="4:4" x14ac:dyDescent="0.2">
      <c r="D105" s="4" t="str">
        <f t="shared" si="2"/>
        <v/>
      </c>
    </row>
    <row r="106" spans="4:4" x14ac:dyDescent="0.2">
      <c r="D106" s="4" t="str">
        <f t="shared" si="2"/>
        <v/>
      </c>
    </row>
    <row r="107" spans="4:4" x14ac:dyDescent="0.2">
      <c r="D107" s="4" t="str">
        <f t="shared" si="2"/>
        <v/>
      </c>
    </row>
    <row r="108" spans="4:4" x14ac:dyDescent="0.2">
      <c r="D108" s="4" t="str">
        <f t="shared" si="2"/>
        <v/>
      </c>
    </row>
    <row r="109" spans="4:4" x14ac:dyDescent="0.2">
      <c r="D109" s="4" t="str">
        <f t="shared" si="2"/>
        <v/>
      </c>
    </row>
    <row r="110" spans="4:4" x14ac:dyDescent="0.2">
      <c r="D110" s="4" t="str">
        <f t="shared" si="2"/>
        <v/>
      </c>
    </row>
    <row r="111" spans="4:4" x14ac:dyDescent="0.2">
      <c r="D111" s="4" t="str">
        <f t="shared" si="2"/>
        <v/>
      </c>
    </row>
    <row r="112" spans="4:4" x14ac:dyDescent="0.2">
      <c r="D112" s="4" t="str">
        <f t="shared" si="2"/>
        <v/>
      </c>
    </row>
    <row r="113" spans="4:4" x14ac:dyDescent="0.2">
      <c r="D113" s="4" t="str">
        <f t="shared" si="2"/>
        <v/>
      </c>
    </row>
    <row r="114" spans="4:4" x14ac:dyDescent="0.2">
      <c r="D114" s="4" t="str">
        <f t="shared" si="2"/>
        <v/>
      </c>
    </row>
    <row r="115" spans="4:4" x14ac:dyDescent="0.2">
      <c r="D115" s="4" t="str">
        <f t="shared" si="2"/>
        <v/>
      </c>
    </row>
    <row r="116" spans="4:4" x14ac:dyDescent="0.2">
      <c r="D116" s="4" t="str">
        <f t="shared" si="2"/>
        <v/>
      </c>
    </row>
    <row r="117" spans="4:4" x14ac:dyDescent="0.2">
      <c r="D117" s="4" t="str">
        <f t="shared" si="2"/>
        <v/>
      </c>
    </row>
    <row r="118" spans="4:4" x14ac:dyDescent="0.2">
      <c r="D118" s="4" t="str">
        <f t="shared" si="2"/>
        <v/>
      </c>
    </row>
    <row r="119" spans="4:4" x14ac:dyDescent="0.2">
      <c r="D119" s="4" t="str">
        <f t="shared" si="2"/>
        <v/>
      </c>
    </row>
    <row r="120" spans="4:4" x14ac:dyDescent="0.2">
      <c r="D120" s="4" t="str">
        <f t="shared" si="2"/>
        <v/>
      </c>
    </row>
    <row r="121" spans="4:4" x14ac:dyDescent="0.2">
      <c r="D121" s="4" t="str">
        <f t="shared" si="2"/>
        <v/>
      </c>
    </row>
    <row r="122" spans="4:4" x14ac:dyDescent="0.2">
      <c r="D122" s="4" t="str">
        <f t="shared" si="2"/>
        <v/>
      </c>
    </row>
    <row r="123" spans="4:4" x14ac:dyDescent="0.2">
      <c r="D123" s="4" t="str">
        <f t="shared" si="2"/>
        <v/>
      </c>
    </row>
    <row r="124" spans="4:4" x14ac:dyDescent="0.2">
      <c r="D124" s="4" t="str">
        <f t="shared" si="2"/>
        <v/>
      </c>
    </row>
    <row r="125" spans="4:4" x14ac:dyDescent="0.2">
      <c r="D125" s="4" t="str">
        <f t="shared" si="2"/>
        <v/>
      </c>
    </row>
    <row r="126" spans="4:4" x14ac:dyDescent="0.2">
      <c r="D126" s="4" t="str">
        <f t="shared" si="2"/>
        <v/>
      </c>
    </row>
    <row r="127" spans="4:4" x14ac:dyDescent="0.2">
      <c r="D127" s="4" t="str">
        <f t="shared" si="2"/>
        <v/>
      </c>
    </row>
    <row r="128" spans="4:4" x14ac:dyDescent="0.2">
      <c r="D128" s="4" t="str">
        <f t="shared" si="2"/>
        <v/>
      </c>
    </row>
    <row r="129" spans="4:4" x14ac:dyDescent="0.2">
      <c r="D129" s="4" t="str">
        <f t="shared" si="2"/>
        <v/>
      </c>
    </row>
    <row r="130" spans="4:4" x14ac:dyDescent="0.2">
      <c r="D130" s="4" t="str">
        <f t="shared" si="2"/>
        <v/>
      </c>
    </row>
    <row r="131" spans="4:4" x14ac:dyDescent="0.2">
      <c r="D131" s="4" t="str">
        <f t="shared" si="2"/>
        <v/>
      </c>
    </row>
    <row r="132" spans="4:4" x14ac:dyDescent="0.2">
      <c r="D132" s="4" t="str">
        <f t="shared" si="2"/>
        <v/>
      </c>
    </row>
    <row r="133" spans="4:4" x14ac:dyDescent="0.2">
      <c r="D133" s="4" t="str">
        <f t="shared" si="2"/>
        <v/>
      </c>
    </row>
    <row r="134" spans="4:4" x14ac:dyDescent="0.2">
      <c r="D134" s="4" t="str">
        <f t="shared" si="2"/>
        <v/>
      </c>
    </row>
    <row r="135" spans="4:4" x14ac:dyDescent="0.2">
      <c r="D135" s="4" t="str">
        <f t="shared" si="2"/>
        <v/>
      </c>
    </row>
    <row r="136" spans="4:4" x14ac:dyDescent="0.2">
      <c r="D136" s="4" t="str">
        <f t="shared" si="2"/>
        <v/>
      </c>
    </row>
    <row r="137" spans="4:4" x14ac:dyDescent="0.2">
      <c r="D137" s="4" t="str">
        <f t="shared" si="2"/>
        <v/>
      </c>
    </row>
    <row r="138" spans="4:4" x14ac:dyDescent="0.2">
      <c r="D138" s="4" t="str">
        <f t="shared" si="2"/>
        <v/>
      </c>
    </row>
    <row r="139" spans="4:4" x14ac:dyDescent="0.2">
      <c r="D139" s="4" t="str">
        <f t="shared" si="2"/>
        <v/>
      </c>
    </row>
  </sheetData>
  <dataValidations count="2">
    <dataValidation type="list" allowBlank="1" showInputMessage="1" showErrorMessage="1" sqref="B2:B1048576">
      <formula1>"Chase_Checking,Chase_Saving,Chase_Sapphire,Cash,Citi_Checking,Citi_Saving,Citi_Credit,Discover,WeChat,Alipay,Venmo,ICBC"</formula1>
    </dataValidation>
    <dataValidation type="list" allowBlank="1" showInputMessage="1" showErrorMessage="1" sqref="D2:D1048576">
      <formula1>"USD,CNY"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activeCell="E26" sqref="E26"/>
      <selection pane="bottomLeft" activeCell="B5" sqref="B5"/>
    </sheetView>
  </sheetViews>
  <sheetFormatPr baseColWidth="10" defaultRowHeight="16" x14ac:dyDescent="0.2"/>
  <cols>
    <col min="1" max="1" width="14.33203125" style="3" customWidth="1"/>
    <col min="2" max="3" width="14.33203125" style="4" customWidth="1"/>
    <col min="4" max="4" width="14.33203125" style="6" customWidth="1"/>
    <col min="5" max="5" width="10.83203125" style="4"/>
  </cols>
  <sheetData>
    <row r="1" spans="1:6" s="1" customFormat="1" x14ac:dyDescent="0.2">
      <c r="A1" s="2" t="s">
        <v>0</v>
      </c>
      <c r="B1" s="1" t="s">
        <v>1</v>
      </c>
      <c r="C1" s="1" t="s">
        <v>5</v>
      </c>
      <c r="D1" s="5" t="s">
        <v>2</v>
      </c>
      <c r="E1" s="1" t="s">
        <v>6</v>
      </c>
      <c r="F1" s="1" t="s">
        <v>4</v>
      </c>
    </row>
    <row r="2" spans="1:6" x14ac:dyDescent="0.2">
      <c r="A2" s="7">
        <v>43041</v>
      </c>
      <c r="B2" s="8" t="s">
        <v>10</v>
      </c>
      <c r="C2" s="8" t="s">
        <v>13</v>
      </c>
      <c r="D2" s="9">
        <v>-4000</v>
      </c>
      <c r="E2" s="8" t="s">
        <v>14</v>
      </c>
      <c r="F2" s="10" t="s">
        <v>15</v>
      </c>
    </row>
    <row r="3" spans="1:6" x14ac:dyDescent="0.2">
      <c r="B3" s="4" t="str">
        <f t="shared" ref="B3:B20" si="0">IF(C3="","",IF(OR(C3="GTJA",C3="OKCoin"), "ICBC", IF(C3="Firstrade", "Citi_Saving", "Citi_Checking")))</f>
        <v/>
      </c>
    </row>
    <row r="4" spans="1:6" x14ac:dyDescent="0.2">
      <c r="B4" s="4" t="str">
        <f t="shared" si="0"/>
        <v/>
      </c>
    </row>
    <row r="5" spans="1:6" x14ac:dyDescent="0.2">
      <c r="B5" s="4" t="str">
        <f t="shared" si="0"/>
        <v/>
      </c>
    </row>
    <row r="6" spans="1:6" x14ac:dyDescent="0.2">
      <c r="B6" s="4" t="str">
        <f t="shared" si="0"/>
        <v/>
      </c>
    </row>
    <row r="7" spans="1:6" x14ac:dyDescent="0.2">
      <c r="B7" s="4" t="str">
        <f t="shared" si="0"/>
        <v/>
      </c>
    </row>
    <row r="8" spans="1:6" x14ac:dyDescent="0.2">
      <c r="B8" s="4" t="str">
        <f t="shared" si="0"/>
        <v/>
      </c>
    </row>
    <row r="9" spans="1:6" x14ac:dyDescent="0.2">
      <c r="B9" s="4" t="str">
        <f t="shared" si="0"/>
        <v/>
      </c>
    </row>
    <row r="10" spans="1:6" x14ac:dyDescent="0.2">
      <c r="B10" s="4" t="str">
        <f t="shared" si="0"/>
        <v/>
      </c>
    </row>
    <row r="11" spans="1:6" x14ac:dyDescent="0.2">
      <c r="B11" s="4" t="str">
        <f t="shared" si="0"/>
        <v/>
      </c>
    </row>
    <row r="12" spans="1:6" x14ac:dyDescent="0.2">
      <c r="B12" s="4" t="str">
        <f t="shared" si="0"/>
        <v/>
      </c>
    </row>
    <row r="13" spans="1:6" x14ac:dyDescent="0.2">
      <c r="B13" s="4" t="str">
        <f t="shared" si="0"/>
        <v/>
      </c>
    </row>
    <row r="14" spans="1:6" x14ac:dyDescent="0.2">
      <c r="B14" s="4" t="str">
        <f t="shared" si="0"/>
        <v/>
      </c>
    </row>
    <row r="15" spans="1:6" x14ac:dyDescent="0.2">
      <c r="B15" s="4" t="str">
        <f t="shared" si="0"/>
        <v/>
      </c>
    </row>
    <row r="16" spans="1:6" x14ac:dyDescent="0.2">
      <c r="B16" s="4" t="str">
        <f t="shared" si="0"/>
        <v/>
      </c>
    </row>
    <row r="17" spans="1:3" x14ac:dyDescent="0.2">
      <c r="A17"/>
      <c r="B17" s="4" t="str">
        <f t="shared" si="0"/>
        <v/>
      </c>
      <c r="C17"/>
    </row>
    <row r="18" spans="1:3" x14ac:dyDescent="0.2">
      <c r="A18"/>
      <c r="B18" s="4" t="str">
        <f t="shared" si="0"/>
        <v/>
      </c>
      <c r="C18"/>
    </row>
    <row r="19" spans="1:3" x14ac:dyDescent="0.2">
      <c r="A19"/>
      <c r="B19" s="4" t="str">
        <f t="shared" si="0"/>
        <v/>
      </c>
      <c r="C19"/>
    </row>
    <row r="20" spans="1:3" x14ac:dyDescent="0.2">
      <c r="A20"/>
      <c r="B20" s="4" t="str">
        <f t="shared" si="0"/>
        <v/>
      </c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</sheetData>
  <dataValidations count="1">
    <dataValidation type="list" allowBlank="1" showInputMessage="1" showErrorMessage="1" sqref="C3:C1048576">
      <formula1>"GTJA,Firstrade,Firstrade_DC,OKCoin,CPWM"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>
      <pane ySplit="1" topLeftCell="A2" activePane="bottomLeft" state="frozen"/>
      <selection activeCell="E26" sqref="E26"/>
      <selection pane="bottomLeft" activeCell="A7" sqref="A7"/>
    </sheetView>
  </sheetViews>
  <sheetFormatPr baseColWidth="10" defaultRowHeight="16" x14ac:dyDescent="0.2"/>
  <cols>
    <col min="1" max="2" width="14.33203125" style="3" customWidth="1"/>
    <col min="3" max="5" width="14.33203125" style="6" customWidth="1"/>
    <col min="6" max="6" width="10.83203125" style="4"/>
  </cols>
  <sheetData>
    <row r="1" spans="1:7" s="1" customFormat="1" x14ac:dyDescent="0.2">
      <c r="A1" s="2" t="s">
        <v>0</v>
      </c>
      <c r="B1" s="2" t="s">
        <v>1</v>
      </c>
      <c r="C1" s="5" t="s">
        <v>7</v>
      </c>
      <c r="D1" s="5" t="s">
        <v>8</v>
      </c>
      <c r="E1" s="5" t="s">
        <v>9</v>
      </c>
      <c r="F1" s="1" t="s">
        <v>6</v>
      </c>
      <c r="G1" s="1" t="s">
        <v>4</v>
      </c>
    </row>
    <row r="2" spans="1:7" x14ac:dyDescent="0.2">
      <c r="A2" s="3">
        <v>43041</v>
      </c>
      <c r="B2" s="3" t="s">
        <v>10</v>
      </c>
      <c r="C2" s="6">
        <v>13.78</v>
      </c>
      <c r="D2" s="6">
        <v>3.86</v>
      </c>
      <c r="E2" s="6">
        <f>C2-D2</f>
        <v>9.92</v>
      </c>
      <c r="F2" s="4" t="s">
        <v>14</v>
      </c>
      <c r="G2" t="s">
        <v>18</v>
      </c>
    </row>
    <row r="3" spans="1:7" x14ac:dyDescent="0.2">
      <c r="A3" s="3">
        <v>43054</v>
      </c>
      <c r="B3" s="3" t="s">
        <v>10</v>
      </c>
      <c r="C3" s="6">
        <v>800</v>
      </c>
      <c r="D3" s="11">
        <v>101.87</v>
      </c>
      <c r="E3" s="6">
        <f>C3-D3</f>
        <v>698.13</v>
      </c>
      <c r="F3" s="4" t="s">
        <v>14</v>
      </c>
      <c r="G3" t="s">
        <v>35</v>
      </c>
    </row>
    <row r="4" spans="1:7" x14ac:dyDescent="0.2">
      <c r="A4" s="3">
        <v>43054</v>
      </c>
      <c r="B4" s="3" t="s">
        <v>10</v>
      </c>
      <c r="C4" s="6">
        <v>317.22000000000003</v>
      </c>
      <c r="D4" s="11">
        <v>0</v>
      </c>
      <c r="E4" s="6">
        <f>C4-D4</f>
        <v>317.22000000000003</v>
      </c>
      <c r="F4" s="4" t="s">
        <v>14</v>
      </c>
      <c r="G4" t="s">
        <v>29</v>
      </c>
    </row>
    <row r="5" spans="1:7" x14ac:dyDescent="0.2">
      <c r="A5" s="3">
        <v>43069</v>
      </c>
      <c r="B5" s="3" t="s">
        <v>10</v>
      </c>
      <c r="C5" s="6">
        <v>800</v>
      </c>
      <c r="D5" s="11">
        <v>101.87</v>
      </c>
      <c r="E5" s="6">
        <f>C5-D5</f>
        <v>698.13</v>
      </c>
      <c r="F5" s="4" t="s">
        <v>14</v>
      </c>
      <c r="G5" t="s">
        <v>42</v>
      </c>
    </row>
    <row r="6" spans="1:7" x14ac:dyDescent="0.2">
      <c r="A6" s="3">
        <v>43069</v>
      </c>
      <c r="B6" s="3" t="s">
        <v>10</v>
      </c>
      <c r="C6" s="6">
        <v>317.22000000000003</v>
      </c>
      <c r="D6" s="11">
        <v>0</v>
      </c>
      <c r="E6" s="6">
        <f>C6-D6</f>
        <v>317.22000000000003</v>
      </c>
      <c r="F6" s="4" t="s">
        <v>14</v>
      </c>
      <c r="G6" t="s">
        <v>29</v>
      </c>
    </row>
    <row r="7" spans="1:7" x14ac:dyDescent="0.2">
      <c r="D7" s="11"/>
    </row>
    <row r="8" spans="1:7" x14ac:dyDescent="0.2">
      <c r="D8" s="11"/>
    </row>
    <row r="9" spans="1:7" x14ac:dyDescent="0.2">
      <c r="D9" s="11"/>
    </row>
    <row r="10" spans="1:7" x14ac:dyDescent="0.2">
      <c r="D10" s="11"/>
    </row>
    <row r="11" spans="1:7" x14ac:dyDescent="0.2">
      <c r="D11" s="11"/>
    </row>
    <row r="12" spans="1:7" x14ac:dyDescent="0.2">
      <c r="D12" s="11"/>
    </row>
    <row r="13" spans="1:7" x14ac:dyDescent="0.2">
      <c r="D13" s="11"/>
    </row>
    <row r="14" spans="1:7" x14ac:dyDescent="0.2">
      <c r="D14" s="11"/>
    </row>
    <row r="15" spans="1:7" x14ac:dyDescent="0.2">
      <c r="D15" s="11"/>
    </row>
    <row r="16" spans="1:7" x14ac:dyDescent="0.2">
      <c r="D16" s="11"/>
    </row>
    <row r="17" spans="4:4" x14ac:dyDescent="0.2">
      <c r="D17" s="11"/>
    </row>
    <row r="18" spans="4:4" x14ac:dyDescent="0.2">
      <c r="D18" s="11"/>
    </row>
    <row r="19" spans="4:4" x14ac:dyDescent="0.2">
      <c r="D19" s="11"/>
    </row>
    <row r="20" spans="4:4" x14ac:dyDescent="0.2">
      <c r="D20" s="11"/>
    </row>
    <row r="21" spans="4:4" x14ac:dyDescent="0.2">
      <c r="D21" s="11"/>
    </row>
    <row r="22" spans="4:4" x14ac:dyDescent="0.2">
      <c r="D22" s="11"/>
    </row>
    <row r="23" spans="4:4" x14ac:dyDescent="0.2">
      <c r="D23" s="11"/>
    </row>
    <row r="24" spans="4:4" x14ac:dyDescent="0.2">
      <c r="D24" s="11"/>
    </row>
    <row r="25" spans="4:4" x14ac:dyDescent="0.2">
      <c r="D25" s="11"/>
    </row>
    <row r="26" spans="4:4" x14ac:dyDescent="0.2">
      <c r="D26" s="11"/>
    </row>
    <row r="27" spans="4:4" x14ac:dyDescent="0.2">
      <c r="D27" s="11"/>
    </row>
    <row r="28" spans="4:4" x14ac:dyDescent="0.2">
      <c r="D28" s="11"/>
    </row>
    <row r="29" spans="4:4" x14ac:dyDescent="0.2">
      <c r="D29" s="11"/>
    </row>
    <row r="30" spans="4:4" x14ac:dyDescent="0.2">
      <c r="D30" s="11"/>
    </row>
    <row r="31" spans="4:4" x14ac:dyDescent="0.2">
      <c r="D31" s="11"/>
    </row>
    <row r="32" spans="4:4" x14ac:dyDescent="0.2">
      <c r="D32" s="11"/>
    </row>
    <row r="33" spans="4:4" x14ac:dyDescent="0.2">
      <c r="D33" s="11"/>
    </row>
    <row r="34" spans="4:4" x14ac:dyDescent="0.2">
      <c r="D34" s="11"/>
    </row>
    <row r="35" spans="4:4" x14ac:dyDescent="0.2">
      <c r="D35" s="11"/>
    </row>
    <row r="36" spans="4:4" x14ac:dyDescent="0.2">
      <c r="D36" s="11"/>
    </row>
    <row r="37" spans="4:4" x14ac:dyDescent="0.2">
      <c r="D37" s="11"/>
    </row>
    <row r="38" spans="4:4" x14ac:dyDescent="0.2">
      <c r="D38" s="11"/>
    </row>
    <row r="39" spans="4:4" x14ac:dyDescent="0.2">
      <c r="D39" s="11"/>
    </row>
    <row r="40" spans="4:4" x14ac:dyDescent="0.2">
      <c r="D40" s="11"/>
    </row>
    <row r="41" spans="4:4" x14ac:dyDescent="0.2">
      <c r="D41" s="11"/>
    </row>
    <row r="42" spans="4:4" x14ac:dyDescent="0.2">
      <c r="D42" s="11"/>
    </row>
    <row r="43" spans="4:4" x14ac:dyDescent="0.2">
      <c r="D43" s="11"/>
    </row>
    <row r="44" spans="4:4" x14ac:dyDescent="0.2">
      <c r="D44" s="11"/>
    </row>
    <row r="45" spans="4:4" x14ac:dyDescent="0.2">
      <c r="D45" s="11"/>
    </row>
    <row r="46" spans="4:4" x14ac:dyDescent="0.2">
      <c r="D46" s="11"/>
    </row>
    <row r="47" spans="4:4" x14ac:dyDescent="0.2">
      <c r="D47" s="11"/>
    </row>
    <row r="48" spans="4:4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daily_transaction</vt:lpstr>
      <vt:lpstr>investment_transfer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2017-09-01T05:09:04Z</dcterms:created>
  <dcterms:modified xsi:type="dcterms:W3CDTF">2017-12-01T00:59:05Z</dcterms:modified>
</cp:coreProperties>
</file>