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320" windowHeight="7860"/>
  </bookViews>
  <sheets>
    <sheet name="LA-1299" sheetId="1" r:id="rId1"/>
  </sheets>
  <definedNames>
    <definedName name="_xlnm.Print_Area" localSheetId="0">'LA-1299'!$A$1:$O$52</definedName>
  </definedNames>
  <calcPr calcId="145621"/>
</workbook>
</file>

<file path=xl/calcChain.xml><?xml version="1.0" encoding="utf-8"?>
<calcChain xmlns="http://schemas.openxmlformats.org/spreadsheetml/2006/main">
  <c r="N41" i="1" l="1"/>
  <c r="N40" i="1"/>
  <c r="N32" i="1"/>
  <c r="N28" i="1"/>
  <c r="N24" i="1"/>
  <c r="N39" i="1"/>
  <c r="N36" i="1"/>
  <c r="N34" i="1"/>
  <c r="N30" i="1"/>
  <c r="N26" i="1"/>
  <c r="N22" i="1"/>
  <c r="C43" i="1" s="1"/>
  <c r="N20" i="1"/>
  <c r="O13" i="1"/>
</calcChain>
</file>

<file path=xl/comments1.xml><?xml version="1.0" encoding="utf-8"?>
<comments xmlns="http://schemas.openxmlformats.org/spreadsheetml/2006/main">
  <authors>
    <author>oempc</author>
  </authors>
  <commentList>
    <comment ref="O13" authorId="0">
      <text>
        <r>
          <rPr>
            <sz val="9"/>
            <color indexed="81"/>
            <rFont val="宋体"/>
            <family val="3"/>
            <charset val="134"/>
          </rPr>
          <t xml:space="preserve">自动生成
</t>
        </r>
      </text>
    </comment>
    <comment ref="B15" authorId="0">
      <text>
        <r>
          <rPr>
            <sz val="9"/>
            <color indexed="81"/>
            <rFont val="宋体"/>
            <family val="3"/>
            <charset val="134"/>
          </rPr>
          <t>仓库发货前手工填写</t>
        </r>
      </text>
    </comment>
  </commentList>
</comments>
</file>

<file path=xl/sharedStrings.xml><?xml version="1.0" encoding="utf-8"?>
<sst xmlns="http://schemas.openxmlformats.org/spreadsheetml/2006/main" count="103" uniqueCount="91">
  <si>
    <r>
      <rPr>
        <sz val="12"/>
        <rFont val="宋体"/>
        <family val="3"/>
        <charset val="134"/>
      </rPr>
      <t>产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品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质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量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检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验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报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告</t>
    </r>
  </si>
  <si>
    <t>CERTIFICATE OF ANALYSIS</t>
  </si>
  <si>
    <r>
      <rPr>
        <sz val="10"/>
        <rFont val="宋体"/>
        <family val="3"/>
        <charset val="134"/>
      </rPr>
      <t>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 xml:space="preserve"> Principal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</si>
  <si>
    <r>
      <rPr>
        <sz val="10"/>
        <rFont val="宋体"/>
        <family val="3"/>
        <charset val="134"/>
      </rPr>
      <t>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商</t>
    </r>
    <r>
      <rPr>
        <sz val="10"/>
        <rFont val="Arial"/>
        <family val="2"/>
      </rPr>
      <t xml:space="preserve"> Manufacturer</t>
    </r>
    <r>
      <rPr>
        <sz val="10"/>
        <rFont val="宋体"/>
        <family val="3"/>
        <charset val="134"/>
      </rPr>
      <t>：</t>
    </r>
  </si>
  <si>
    <r>
      <rPr>
        <sz val="10"/>
        <rFont val="宋体"/>
        <family val="3"/>
        <charset val="134"/>
      </rPr>
      <t>产品名称</t>
    </r>
    <r>
      <rPr>
        <sz val="10"/>
        <rFont val="Arial"/>
        <family val="2"/>
      </rPr>
      <t xml:space="preserve"> Product Name</t>
    </r>
    <r>
      <rPr>
        <sz val="10"/>
        <rFont val="宋体"/>
        <family val="3"/>
        <charset val="134"/>
      </rPr>
      <t>：</t>
    </r>
  </si>
  <si>
    <r>
      <rPr>
        <sz val="10"/>
        <rFont val="宋体"/>
        <family val="3"/>
        <charset val="134"/>
      </rPr>
      <t>月桂酸</t>
    </r>
    <r>
      <rPr>
        <sz val="10"/>
        <rFont val="Arial"/>
        <family val="2"/>
      </rPr>
      <t xml:space="preserve"> 99% Lauric Acid 99%</t>
    </r>
  </si>
  <si>
    <r>
      <rPr>
        <sz val="10"/>
        <rFont val="宋体"/>
        <family val="3"/>
        <charset val="134"/>
      </rPr>
      <t>产品型号</t>
    </r>
    <r>
      <rPr>
        <sz val="10"/>
        <rFont val="Arial"/>
        <family val="2"/>
      </rPr>
      <t xml:space="preserve"> Product Code</t>
    </r>
    <r>
      <rPr>
        <sz val="10"/>
        <rFont val="宋体"/>
        <family val="3"/>
        <charset val="134"/>
      </rPr>
      <t>：</t>
    </r>
  </si>
  <si>
    <t>AS-11</t>
  </si>
  <si>
    <r>
      <rPr>
        <sz val="10"/>
        <rFont val="宋体"/>
        <family val="3"/>
        <charset val="134"/>
      </rPr>
      <t>产品批号</t>
    </r>
    <r>
      <rPr>
        <sz val="10"/>
        <rFont val="Arial"/>
        <family val="2"/>
      </rPr>
      <t xml:space="preserve"> Batch Number</t>
    </r>
    <r>
      <rPr>
        <sz val="10"/>
        <rFont val="宋体"/>
        <family val="3"/>
        <charset val="134"/>
      </rPr>
      <t>：</t>
    </r>
  </si>
  <si>
    <t>140922F006</t>
  </si>
  <si>
    <r>
      <rPr>
        <sz val="10"/>
        <rFont val="宋体"/>
        <family val="3"/>
        <charset val="134"/>
      </rPr>
      <t>数</t>
    </r>
    <r>
      <rPr>
        <sz val="10"/>
        <rFont val="Arial"/>
        <family val="2"/>
      </rPr>
      <t xml:space="preserve">       </t>
    </r>
    <r>
      <rPr>
        <sz val="10"/>
        <rFont val="宋体"/>
        <family val="3"/>
        <charset val="134"/>
      </rPr>
      <t>量</t>
    </r>
    <r>
      <rPr>
        <sz val="10"/>
        <rFont val="Arial"/>
        <family val="2"/>
      </rPr>
      <t xml:space="preserve"> Quantity</t>
    </r>
    <r>
      <rPr>
        <sz val="10"/>
        <rFont val="宋体"/>
        <family val="3"/>
        <charset val="134"/>
      </rPr>
      <t>：</t>
    </r>
  </si>
  <si>
    <t xml:space="preserve">         pcs       kg</t>
  </si>
  <si>
    <r>
      <rPr>
        <sz val="10"/>
        <rFont val="宋体"/>
        <family val="3"/>
        <charset val="134"/>
      </rPr>
      <t>生产日期</t>
    </r>
    <r>
      <rPr>
        <sz val="10"/>
        <rFont val="Arial"/>
        <family val="2"/>
      </rPr>
      <t xml:space="preserve"> Production Date</t>
    </r>
    <r>
      <rPr>
        <sz val="10"/>
        <rFont val="宋体"/>
        <family val="3"/>
        <charset val="134"/>
      </rPr>
      <t>：</t>
    </r>
  </si>
  <si>
    <r>
      <rPr>
        <sz val="10"/>
        <rFont val="宋体"/>
        <family val="3"/>
        <charset val="134"/>
      </rPr>
      <t>有效期至</t>
    </r>
    <r>
      <rPr>
        <sz val="10"/>
        <rFont val="Arial"/>
        <family val="2"/>
      </rPr>
      <t xml:space="preserve"> Exp. Date</t>
    </r>
    <r>
      <rPr>
        <sz val="10"/>
        <rFont val="宋体"/>
        <family val="3"/>
        <charset val="134"/>
      </rPr>
      <t>：</t>
    </r>
  </si>
  <si>
    <r>
      <rPr>
        <sz val="10"/>
        <rFont val="宋体"/>
        <family val="3"/>
        <charset val="134"/>
      </rPr>
      <t>报告单号</t>
    </r>
    <r>
      <rPr>
        <sz val="10"/>
        <rFont val="Arial"/>
        <family val="2"/>
      </rPr>
      <t xml:space="preserve"> Report No.</t>
    </r>
  </si>
  <si>
    <t>2014-0006</t>
  </si>
  <si>
    <r>
      <rPr>
        <sz val="10"/>
        <rFont val="宋体"/>
        <family val="3"/>
        <charset val="134"/>
      </rPr>
      <t>分析日期</t>
    </r>
    <r>
      <rPr>
        <sz val="10"/>
        <rFont val="Arial"/>
        <family val="2"/>
      </rPr>
      <t xml:space="preserve"> Analysis Date</t>
    </r>
    <r>
      <rPr>
        <sz val="10"/>
        <rFont val="宋体"/>
        <family val="3"/>
        <charset val="134"/>
      </rPr>
      <t>：</t>
    </r>
  </si>
  <si>
    <r>
      <rPr>
        <sz val="10"/>
        <rFont val="宋体"/>
        <family val="3"/>
        <charset val="134"/>
      </rPr>
      <t>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Contract No.</t>
    </r>
  </si>
  <si>
    <r>
      <t>执行标准</t>
    </r>
    <r>
      <rPr>
        <sz val="10"/>
        <rFont val="Arial"/>
        <family val="2"/>
      </rPr>
      <t>Standard</t>
    </r>
    <r>
      <rPr>
        <sz val="10"/>
        <rFont val="宋体"/>
        <family val="3"/>
        <charset val="134"/>
      </rPr>
      <t>：立白集团合同指标</t>
    </r>
  </si>
  <si>
    <t>项目</t>
  </si>
  <si>
    <t>指标</t>
  </si>
  <si>
    <t>结果</t>
  </si>
  <si>
    <t>单项判定</t>
  </si>
  <si>
    <t>分析方法</t>
  </si>
  <si>
    <t xml:space="preserve"> </t>
  </si>
  <si>
    <t>[Item]</t>
  </si>
  <si>
    <t>[SPEC.]</t>
  </si>
  <si>
    <t>[Result]</t>
  </si>
  <si>
    <t>[Individual Judgment]</t>
  </si>
  <si>
    <t>[Method of Analysis]</t>
  </si>
  <si>
    <t xml:space="preserve">Appearance </t>
  </si>
  <si>
    <t>White Solid</t>
  </si>
  <si>
    <t>Conform</t>
  </si>
  <si>
    <r>
      <rPr>
        <sz val="10"/>
        <rFont val="Arial"/>
        <family val="2"/>
      </rPr>
      <t>VISUAL</t>
    </r>
    <r>
      <rPr>
        <sz val="10"/>
        <rFont val="宋体"/>
        <family val="3"/>
        <charset val="134"/>
      </rPr>
      <t>目测</t>
    </r>
  </si>
  <si>
    <t>产品外观</t>
  </si>
  <si>
    <t>白色固体</t>
  </si>
  <si>
    <t>符合</t>
  </si>
  <si>
    <t xml:space="preserve">Colour </t>
  </si>
  <si>
    <t>R</t>
  </si>
  <si>
    <t>/</t>
  </si>
  <si>
    <t>Y</t>
  </si>
  <si>
    <t>max</t>
  </si>
  <si>
    <t>AOCS Cc 13e-92</t>
  </si>
  <si>
    <t>色泽 (5 1/4″ Lovibond)</t>
  </si>
  <si>
    <t xml:space="preserve">Acid Value </t>
  </si>
  <si>
    <t>-</t>
  </si>
  <si>
    <t>AOCS Te 1a-64</t>
  </si>
  <si>
    <r>
      <rPr>
        <sz val="10"/>
        <rFont val="宋体"/>
        <family val="3"/>
        <charset val="134"/>
      </rPr>
      <t>酸值</t>
    </r>
    <r>
      <rPr>
        <sz val="10"/>
        <rFont val="Arial"/>
        <family val="2"/>
      </rPr>
      <t xml:space="preserve">  (mgKOH/g)</t>
    </r>
  </si>
  <si>
    <t>Saponification Value</t>
  </si>
  <si>
    <t>AOCS Tl 1a-64</t>
  </si>
  <si>
    <r>
      <rPr>
        <sz val="10"/>
        <rFont val="宋体"/>
        <family val="3"/>
        <charset val="134"/>
      </rPr>
      <t>皂化值</t>
    </r>
    <r>
      <rPr>
        <sz val="10"/>
        <rFont val="Arial"/>
        <family val="2"/>
      </rPr>
      <t xml:space="preserve"> (mgKOH/g)</t>
    </r>
  </si>
  <si>
    <t>Iodine Value</t>
  </si>
  <si>
    <t>AOCS Tg 1a-64</t>
  </si>
  <si>
    <t>碘值 (gI2/100g)</t>
  </si>
  <si>
    <r>
      <rPr>
        <sz val="10"/>
        <rFont val="Arial"/>
        <family val="2"/>
      </rPr>
      <t>Titre  (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)</t>
    </r>
  </si>
  <si>
    <t>AOCS Tr 1a-64</t>
  </si>
  <si>
    <t>凝固点</t>
  </si>
  <si>
    <t>Moisture</t>
  </si>
  <si>
    <t>AOCS Tb 2-64</t>
  </si>
  <si>
    <t>水份  (%)</t>
  </si>
  <si>
    <r>
      <rPr>
        <sz val="10"/>
        <rFont val="Arial"/>
        <family val="2"/>
      </rPr>
      <t xml:space="preserve">Unsap. Matter </t>
    </r>
  </si>
  <si>
    <t>AOCS Tk 1a-64</t>
  </si>
  <si>
    <t>不皂化物  (%)</t>
  </si>
  <si>
    <t xml:space="preserve">Packing </t>
  </si>
  <si>
    <r>
      <rPr>
        <sz val="10"/>
        <rFont val="Arial"/>
        <family val="2"/>
      </rPr>
      <t xml:space="preserve">25kg net Woven Paper Bags                                       </t>
    </r>
    <r>
      <rPr>
        <sz val="10"/>
        <rFont val="宋体"/>
        <family val="3"/>
        <charset val="134"/>
      </rPr>
      <t>净重</t>
    </r>
    <r>
      <rPr>
        <sz val="10"/>
        <rFont val="Arial"/>
        <family val="2"/>
      </rPr>
      <t>25kg</t>
    </r>
    <r>
      <rPr>
        <sz val="10"/>
        <rFont val="宋体"/>
        <family val="3"/>
        <charset val="134"/>
      </rPr>
      <t>聚丙烯内衬纸袋包装</t>
    </r>
  </si>
  <si>
    <t>---</t>
  </si>
  <si>
    <t>包装</t>
  </si>
  <si>
    <r>
      <rPr>
        <sz val="10"/>
        <rFont val="Arial"/>
        <family val="2"/>
      </rPr>
      <t xml:space="preserve">FAC </t>
    </r>
    <r>
      <rPr>
        <sz val="10"/>
        <rFont val="宋体"/>
        <family val="3"/>
        <charset val="134"/>
      </rPr>
      <t>脂肪酸组成</t>
    </r>
    <r>
      <rPr>
        <sz val="10"/>
        <rFont val="Arial"/>
        <family val="2"/>
      </rPr>
      <t xml:space="preserve"> (%) </t>
    </r>
  </si>
  <si>
    <t>C10</t>
  </si>
  <si>
    <t>AOCS Ce 1e-91</t>
  </si>
  <si>
    <t>C12</t>
  </si>
  <si>
    <t>min</t>
  </si>
  <si>
    <t>C14</t>
  </si>
  <si>
    <r>
      <rPr>
        <sz val="10"/>
        <rFont val="Arial"/>
        <family val="2"/>
      </rPr>
      <t xml:space="preserve">Remark 
</t>
    </r>
    <r>
      <rPr>
        <sz val="10"/>
        <rFont val="宋体"/>
        <family val="3"/>
        <charset val="134"/>
      </rPr>
      <t>备注</t>
    </r>
  </si>
  <si>
    <t>专供立白</t>
  </si>
  <si>
    <t>Conclusion</t>
  </si>
  <si>
    <t>结论</t>
  </si>
  <si>
    <r>
      <rPr>
        <sz val="10"/>
        <rFont val="宋体"/>
        <family val="3"/>
        <charset val="134"/>
      </rPr>
      <t>分析人</t>
    </r>
    <r>
      <rPr>
        <sz val="10"/>
        <rFont val="Arial"/>
        <family val="2"/>
      </rPr>
      <t>Analysis by:</t>
    </r>
    <r>
      <rPr>
        <sz val="10"/>
        <rFont val="宋体"/>
        <family val="3"/>
        <charset val="134"/>
      </rPr>
      <t>骆倩倩</t>
    </r>
  </si>
  <si>
    <r>
      <rPr>
        <sz val="10"/>
        <rFont val="宋体"/>
        <family val="3"/>
        <charset val="134"/>
      </rPr>
      <t>审核人</t>
    </r>
    <r>
      <rPr>
        <sz val="10"/>
        <rFont val="Arial"/>
        <family val="2"/>
      </rPr>
      <t>Checked by:</t>
    </r>
  </si>
  <si>
    <r>
      <rPr>
        <sz val="10"/>
        <rFont val="宋体"/>
        <family val="3"/>
        <charset val="134"/>
      </rPr>
      <t>报告日期</t>
    </r>
    <r>
      <rPr>
        <sz val="10"/>
        <rFont val="Arial"/>
        <family val="2"/>
      </rPr>
      <t>Date: 2014-09-22</t>
    </r>
  </si>
  <si>
    <r>
      <rPr>
        <sz val="10"/>
        <rFont val="宋体"/>
        <family val="3"/>
        <charset val="134"/>
      </rPr>
      <t>审核日期</t>
    </r>
    <r>
      <rPr>
        <sz val="10"/>
        <rFont val="Arial"/>
        <family val="2"/>
      </rPr>
      <t>Date:</t>
    </r>
  </si>
  <si>
    <r>
      <rPr>
        <sz val="8"/>
        <rFont val="宋体"/>
        <family val="3"/>
        <charset val="134"/>
      </rPr>
      <t>江苏省连云港墟沟大港路</t>
    </r>
    <r>
      <rPr>
        <sz val="8"/>
        <rFont val="Arial"/>
        <family val="2"/>
      </rPr>
      <t xml:space="preserve">  </t>
    </r>
    <r>
      <rPr>
        <sz val="8"/>
        <rFont val="宋体"/>
        <family val="3"/>
        <charset val="134"/>
      </rPr>
      <t>邮编：</t>
    </r>
    <r>
      <rPr>
        <sz val="8"/>
        <rFont val="Arial"/>
        <family val="2"/>
      </rPr>
      <t>222042</t>
    </r>
  </si>
  <si>
    <t xml:space="preserve">Dagang Road,Xugou Lianyungang City,Jiangsu Province,China,222042 </t>
  </si>
  <si>
    <t>TEL: +86 518-82387232    FAX: +86 518-82388310</t>
  </si>
  <si>
    <t>Wilmar Oleo  (Lianyungang) Co., Ltd</t>
    <phoneticPr fontId="13" type="noConversion"/>
  </si>
  <si>
    <t>丰益油脂科技（连云港）有限公司</t>
    <phoneticPr fontId="13" type="noConversion"/>
  </si>
  <si>
    <t>Wilmar Oleo  (Lianyungang) Co., Ltd</t>
    <phoneticPr fontId="13" type="noConversion"/>
  </si>
  <si>
    <r>
      <t>丰益油脂科技有限公司</t>
    </r>
    <r>
      <rPr>
        <sz val="10"/>
        <color rgb="FFFF0000"/>
        <rFont val="Arial"/>
        <family val="2"/>
      </rPr>
      <t xml:space="preserve">              </t>
    </r>
    <phoneticPr fontId="13" type="noConversion"/>
  </si>
  <si>
    <r>
      <t>丰益油脂科技（连云港）有限公司</t>
    </r>
    <r>
      <rPr>
        <sz val="10"/>
        <color rgb="FFFF0000"/>
        <rFont val="Arial"/>
        <family val="2"/>
      </rPr>
      <t xml:space="preserve"> </t>
    </r>
    <phoneticPr fontId="13" type="noConversion"/>
  </si>
  <si>
    <r>
      <t xml:space="preserve">Wilmar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Arial"/>
        <family val="2"/>
      </rPr>
      <t>China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Arial"/>
        <family val="2"/>
      </rPr>
      <t>Oleo Co., Ltd</t>
    </r>
    <phoneticPr fontId="13" type="noConversion"/>
  </si>
  <si>
    <t>YHOC/QR-04-009-D-0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</si>
</sst>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8" formatCode="0;_퀊"/>
  </numFmts>
  <fonts count="18" x14ac:knownFonts="1">
    <font>
      <sz val="12"/>
      <name val="宋体"/>
      <charset val="134"/>
    </font>
    <font>
      <sz val="8"/>
      <name val="宋体"/>
      <family val="3"/>
      <charset val="134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4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3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9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6" fontId="6" fillId="0" borderId="13" xfId="0" applyNumberFormat="1" applyFont="1" applyBorder="1" applyAlignment="1">
      <alignment horizontal="center" vertical="center" wrapText="1"/>
    </xf>
    <xf numFmtId="0" fontId="17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77" fontId="6" fillId="0" borderId="12" xfId="0" applyNumberFormat="1" applyFont="1" applyBorder="1" applyAlignment="1">
      <alignment horizontal="center" vertical="center" wrapText="1"/>
    </xf>
    <xf numFmtId="177" fontId="6" fillId="0" borderId="14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1" xfId="0" applyFont="1" applyFill="1" applyBorder="1" applyAlignment="1">
      <alignment horizontal="right" vertical="center" wrapText="1"/>
    </xf>
    <xf numFmtId="0" fontId="7" fillId="2" borderId="14" xfId="0" applyNumberFormat="1" applyFont="1" applyFill="1" applyBorder="1" applyAlignment="1">
      <alignment horizontal="left" vertical="center" wrapText="1"/>
    </xf>
    <xf numFmtId="0" fontId="7" fillId="2" borderId="13" xfId="0" applyNumberFormat="1" applyFont="1" applyFill="1" applyBorder="1" applyAlignment="1">
      <alignment horizontal="left" vertical="center" wrapText="1"/>
    </xf>
    <xf numFmtId="0" fontId="6" fillId="0" borderId="7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2" xfId="0" quotePrefix="1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178" fontId="6" fillId="0" borderId="9" xfId="0" applyNumberFormat="1" applyFont="1" applyBorder="1" applyAlignment="1">
      <alignment horizontal="center" vertical="center" wrapText="1"/>
    </xf>
    <xf numFmtId="178" fontId="6" fillId="0" borderId="23" xfId="0" applyNumberFormat="1" applyFont="1" applyBorder="1" applyAlignment="1">
      <alignment horizontal="center" vertical="center" wrapText="1"/>
    </xf>
    <xf numFmtId="178" fontId="6" fillId="0" borderId="10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176" fontId="6" fillId="0" borderId="9" xfId="0" applyNumberFormat="1" applyFont="1" applyBorder="1" applyAlignment="1">
      <alignment horizontal="center" vertical="center" wrapText="1"/>
    </xf>
    <xf numFmtId="176" fontId="6" fillId="0" borderId="23" xfId="0" applyNumberFormat="1" applyFont="1" applyBorder="1" applyAlignment="1">
      <alignment horizontal="center" vertical="center" wrapText="1"/>
    </xf>
    <xf numFmtId="176" fontId="7" fillId="0" borderId="9" xfId="0" applyNumberFormat="1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2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176" fontId="6" fillId="0" borderId="13" xfId="0" applyNumberFormat="1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176" fontId="6" fillId="0" borderId="13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left" vertical="center" wrapText="1"/>
    </xf>
    <xf numFmtId="176" fontId="9" fillId="0" borderId="8" xfId="0" applyNumberFormat="1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176" fontId="9" fillId="0" borderId="6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2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6" fillId="0" borderId="1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77" fontId="7" fillId="2" borderId="11" xfId="0" applyNumberFormat="1" applyFont="1" applyFill="1" applyBorder="1" applyAlignment="1">
      <alignment horizontal="right" vertical="center" wrapText="1"/>
    </xf>
    <xf numFmtId="177" fontId="7" fillId="2" borderId="12" xfId="0" applyNumberFormat="1" applyFont="1" applyFill="1" applyBorder="1" applyAlignment="1">
      <alignment horizontal="righ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ill>
        <patternFill>
          <fgColor indexed="10"/>
          <bgColor indexed="10"/>
        </patternFill>
      </fill>
    </dxf>
    <dxf>
      <fill>
        <patternFill>
          <fgColor indexed="10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3.jpg@01D1372C.824FC6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0</xdr:row>
      <xdr:rowOff>85725</xdr:rowOff>
    </xdr:from>
    <xdr:to>
      <xdr:col>14</xdr:col>
      <xdr:colOff>834257</xdr:colOff>
      <xdr:row>2</xdr:row>
      <xdr:rowOff>123825</xdr:rowOff>
    </xdr:to>
    <xdr:pic>
      <xdr:nvPicPr>
        <xdr:cNvPr id="2" name="图片 1" descr="cid:image003.jpg@01D1372C.824FC690"/>
        <xdr:cNvPicPr/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5695950" y="85725"/>
          <a:ext cx="815207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676275</xdr:colOff>
      <xdr:row>1</xdr:row>
      <xdr:rowOff>38100</xdr:rowOff>
    </xdr:from>
    <xdr:to>
      <xdr:col>1</xdr:col>
      <xdr:colOff>47625</xdr:colOff>
      <xdr:row>3</xdr:row>
      <xdr:rowOff>0</xdr:rowOff>
    </xdr:to>
    <xdr:pic>
      <xdr:nvPicPr>
        <xdr:cNvPr id="1029" name="Picture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9075"/>
          <a:ext cx="10096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R21" sqref="Q21:R21"/>
    </sheetView>
  </sheetViews>
  <sheetFormatPr defaultColWidth="9" defaultRowHeight="14.25" x14ac:dyDescent="0.15"/>
  <cols>
    <col min="1" max="1" width="21.5" style="2" customWidth="1"/>
    <col min="2" max="2" width="2.875" style="2" customWidth="1"/>
    <col min="3" max="3" width="4" style="2" customWidth="1"/>
    <col min="4" max="4" width="4.5" style="2" customWidth="1"/>
    <col min="5" max="5" width="2.5" style="2" customWidth="1"/>
    <col min="6" max="6" width="3.5" style="2" customWidth="1"/>
    <col min="7" max="7" width="2.125" style="2" customWidth="1"/>
    <col min="8" max="8" width="6.25" style="2" customWidth="1"/>
    <col min="9" max="9" width="3.75" style="2" customWidth="1"/>
    <col min="10" max="11" width="2.875" style="2" customWidth="1"/>
    <col min="12" max="12" width="3.625" style="2" customWidth="1"/>
    <col min="13" max="13" width="3.875" style="2" customWidth="1"/>
    <col min="14" max="14" width="10.25" style="2" customWidth="1"/>
    <col min="15" max="15" width="15.625" style="2" customWidth="1"/>
    <col min="16" max="16384" width="9" style="2"/>
  </cols>
  <sheetData>
    <row r="1" spans="1:15" ht="14.25" customHeight="1" x14ac:dyDescent="0.2">
      <c r="A1" s="3"/>
    </row>
    <row r="2" spans="1:15" ht="18.75" x14ac:dyDescent="0.25">
      <c r="A2" s="25" t="s">
        <v>85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.75" x14ac:dyDescent="0.25">
      <c r="A3" s="26" t="s">
        <v>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9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8.4499999999999993" customHeight="1" x14ac:dyDescent="0.15"/>
    <row r="6" spans="1:15" ht="15" x14ac:dyDescent="0.2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5.75" x14ac:dyDescent="0.25">
      <c r="A7" s="28" t="s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7.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4.1" customHeight="1" x14ac:dyDescent="0.15">
      <c r="A9" s="6" t="s">
        <v>2</v>
      </c>
      <c r="B9" s="29" t="s">
        <v>87</v>
      </c>
      <c r="C9" s="29"/>
      <c r="D9" s="29"/>
      <c r="E9" s="29"/>
      <c r="F9" s="29"/>
      <c r="G9" s="29"/>
      <c r="H9" s="29"/>
      <c r="I9" s="30" t="s">
        <v>89</v>
      </c>
      <c r="J9" s="30"/>
      <c r="K9" s="30"/>
      <c r="L9" s="30"/>
      <c r="M9" s="30"/>
      <c r="N9" s="30"/>
      <c r="O9" s="30"/>
    </row>
    <row r="10" spans="1:15" ht="14.1" customHeight="1" x14ac:dyDescent="0.15">
      <c r="A10" s="6" t="s">
        <v>3</v>
      </c>
      <c r="B10" s="29" t="s">
        <v>88</v>
      </c>
      <c r="C10" s="29"/>
      <c r="D10" s="29"/>
      <c r="E10" s="29"/>
      <c r="F10" s="29"/>
      <c r="G10" s="29"/>
      <c r="H10" s="29"/>
      <c r="I10" s="30" t="s">
        <v>84</v>
      </c>
      <c r="J10" s="30"/>
      <c r="K10" s="30"/>
      <c r="L10" s="30"/>
      <c r="M10" s="30"/>
      <c r="N10" s="30"/>
      <c r="O10" s="30"/>
    </row>
    <row r="11" spans="1:15" ht="14.1" customHeight="1" x14ac:dyDescent="0.2">
      <c r="A11" s="7" t="s">
        <v>4</v>
      </c>
      <c r="B11" s="31" t="s">
        <v>5</v>
      </c>
      <c r="C11" s="31"/>
      <c r="D11" s="31"/>
      <c r="E11" s="31"/>
      <c r="F11" s="31"/>
      <c r="G11" s="31"/>
      <c r="H11" s="31"/>
      <c r="I11" s="32" t="s">
        <v>6</v>
      </c>
      <c r="J11" s="33"/>
      <c r="K11" s="33"/>
      <c r="L11" s="33"/>
      <c r="M11" s="33"/>
      <c r="N11" s="33"/>
      <c r="O11" s="16" t="s">
        <v>7</v>
      </c>
    </row>
    <row r="12" spans="1:15" ht="14.1" customHeight="1" x14ac:dyDescent="0.2">
      <c r="A12" s="7" t="s">
        <v>8</v>
      </c>
      <c r="B12" s="34" t="s">
        <v>9</v>
      </c>
      <c r="C12" s="34"/>
      <c r="D12" s="34"/>
      <c r="E12" s="34"/>
      <c r="F12" s="34"/>
      <c r="G12" s="34"/>
      <c r="H12" s="34"/>
      <c r="I12" s="32" t="s">
        <v>10</v>
      </c>
      <c r="J12" s="33"/>
      <c r="K12" s="33"/>
      <c r="L12" s="33"/>
      <c r="M12" s="33"/>
      <c r="N12" s="33"/>
      <c r="O12" s="16" t="s">
        <v>11</v>
      </c>
    </row>
    <row r="13" spans="1:15" ht="14.1" customHeight="1" x14ac:dyDescent="0.2">
      <c r="A13" s="7" t="s">
        <v>12</v>
      </c>
      <c r="B13" s="35">
        <v>41904</v>
      </c>
      <c r="C13" s="31"/>
      <c r="D13" s="31"/>
      <c r="E13" s="31"/>
      <c r="F13" s="31"/>
      <c r="G13" s="31"/>
      <c r="H13" s="31"/>
      <c r="I13" s="32" t="s">
        <v>13</v>
      </c>
      <c r="J13" s="33"/>
      <c r="K13" s="33"/>
      <c r="L13" s="33"/>
      <c r="M13" s="33"/>
      <c r="N13" s="33"/>
      <c r="O13" s="17">
        <f>DATE(YEAR(B13)+1,MONTH(B13),DAY(B13)-1)</f>
        <v>42268</v>
      </c>
    </row>
    <row r="14" spans="1:15" ht="14.1" customHeight="1" x14ac:dyDescent="0.2">
      <c r="A14" s="7" t="s">
        <v>14</v>
      </c>
      <c r="B14" s="31" t="s">
        <v>15</v>
      </c>
      <c r="C14" s="31"/>
      <c r="D14" s="31"/>
      <c r="E14" s="31"/>
      <c r="F14" s="31"/>
      <c r="G14" s="31"/>
      <c r="H14" s="31"/>
      <c r="I14" s="32" t="s">
        <v>16</v>
      </c>
      <c r="J14" s="33"/>
      <c r="K14" s="33"/>
      <c r="L14" s="33"/>
      <c r="M14" s="33"/>
      <c r="N14" s="33"/>
      <c r="O14" s="17">
        <v>41904</v>
      </c>
    </row>
    <row r="15" spans="1:15" ht="14.1" customHeight="1" x14ac:dyDescent="0.15">
      <c r="A15" s="7" t="s">
        <v>17</v>
      </c>
      <c r="B15" s="31"/>
      <c r="C15" s="31"/>
      <c r="D15" s="31"/>
      <c r="E15" s="31"/>
      <c r="F15" s="31"/>
      <c r="G15" s="31"/>
      <c r="H15" s="31"/>
      <c r="I15" s="31"/>
      <c r="J15" s="18"/>
      <c r="K15" s="18"/>
      <c r="L15" s="18"/>
      <c r="M15" s="16"/>
      <c r="N15" s="16"/>
      <c r="O15" s="16"/>
    </row>
    <row r="16" spans="1:15" ht="6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8" ht="15" x14ac:dyDescent="0.2">
      <c r="A17" s="8" t="s">
        <v>18</v>
      </c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24" t="s">
        <v>90</v>
      </c>
      <c r="N17" s="19"/>
      <c r="O17" s="19"/>
    </row>
    <row r="18" spans="1:18" x14ac:dyDescent="0.15">
      <c r="A18" s="36" t="s">
        <v>19</v>
      </c>
      <c r="B18" s="37"/>
      <c r="C18" s="38" t="s">
        <v>20</v>
      </c>
      <c r="D18" s="38"/>
      <c r="E18" s="38"/>
      <c r="F18" s="38"/>
      <c r="G18" s="38"/>
      <c r="H18" s="38"/>
      <c r="I18" s="39" t="s">
        <v>21</v>
      </c>
      <c r="J18" s="40"/>
      <c r="K18" s="41"/>
      <c r="L18" s="41"/>
      <c r="M18" s="42"/>
      <c r="N18" s="20" t="s">
        <v>22</v>
      </c>
      <c r="O18" s="10" t="s">
        <v>23</v>
      </c>
      <c r="R18" s="2" t="s">
        <v>24</v>
      </c>
    </row>
    <row r="19" spans="1:18" ht="25.5" x14ac:dyDescent="0.15">
      <c r="A19" s="43" t="s">
        <v>25</v>
      </c>
      <c r="B19" s="44"/>
      <c r="C19" s="45" t="s">
        <v>26</v>
      </c>
      <c r="D19" s="45"/>
      <c r="E19" s="45"/>
      <c r="F19" s="45"/>
      <c r="G19" s="45"/>
      <c r="H19" s="45"/>
      <c r="I19" s="46" t="s">
        <v>27</v>
      </c>
      <c r="J19" s="47"/>
      <c r="K19" s="48"/>
      <c r="L19" s="48"/>
      <c r="M19" s="49"/>
      <c r="N19" s="21" t="s">
        <v>28</v>
      </c>
      <c r="O19" s="22" t="s">
        <v>29</v>
      </c>
    </row>
    <row r="20" spans="1:18" ht="14.1" customHeight="1" x14ac:dyDescent="0.2">
      <c r="A20" s="50" t="s">
        <v>30</v>
      </c>
      <c r="B20" s="51"/>
      <c r="C20" s="52" t="s">
        <v>31</v>
      </c>
      <c r="D20" s="52"/>
      <c r="E20" s="52"/>
      <c r="F20" s="52"/>
      <c r="G20" s="52"/>
      <c r="H20" s="52"/>
      <c r="I20" s="53" t="s">
        <v>32</v>
      </c>
      <c r="J20" s="54"/>
      <c r="K20" s="54"/>
      <c r="L20" s="54"/>
      <c r="M20" s="55"/>
      <c r="N20" s="114" t="str">
        <f>IF(I20="Conform","PASS","FAIL")</f>
        <v>PASS</v>
      </c>
      <c r="O20" s="55" t="s">
        <v>33</v>
      </c>
    </row>
    <row r="21" spans="1:18" ht="14.1" customHeight="1" x14ac:dyDescent="0.15">
      <c r="A21" s="56" t="s">
        <v>34</v>
      </c>
      <c r="B21" s="57"/>
      <c r="C21" s="58" t="s">
        <v>35</v>
      </c>
      <c r="D21" s="58"/>
      <c r="E21" s="58"/>
      <c r="F21" s="58"/>
      <c r="G21" s="58"/>
      <c r="H21" s="58"/>
      <c r="I21" s="59" t="s">
        <v>36</v>
      </c>
      <c r="J21" s="45"/>
      <c r="K21" s="45"/>
      <c r="L21" s="45"/>
      <c r="M21" s="60"/>
      <c r="N21" s="115"/>
      <c r="O21" s="60"/>
    </row>
    <row r="22" spans="1:18" ht="14.1" customHeight="1" x14ac:dyDescent="0.15">
      <c r="A22" s="61" t="s">
        <v>37</v>
      </c>
      <c r="B22" s="61"/>
      <c r="C22" s="86">
        <v>0.2</v>
      </c>
      <c r="D22" s="88" t="s">
        <v>38</v>
      </c>
      <c r="E22" s="88" t="s">
        <v>39</v>
      </c>
      <c r="F22" s="93">
        <v>1</v>
      </c>
      <c r="G22" s="95" t="s">
        <v>40</v>
      </c>
      <c r="H22" s="97" t="s">
        <v>41</v>
      </c>
      <c r="I22" s="99">
        <v>0.3</v>
      </c>
      <c r="J22" s="101" t="s">
        <v>38</v>
      </c>
      <c r="K22" s="103" t="s">
        <v>39</v>
      </c>
      <c r="L22" s="105">
        <v>0.2</v>
      </c>
      <c r="M22" s="107" t="s">
        <v>40</v>
      </c>
      <c r="N22" s="116" t="str">
        <f>IF(AND(I22&lt;=C22,L22&lt;=F22),"PASS","FAIL")</f>
        <v>FAIL</v>
      </c>
      <c r="O22" s="122" t="s">
        <v>42</v>
      </c>
    </row>
    <row r="23" spans="1:18" ht="14.1" customHeight="1" x14ac:dyDescent="0.15">
      <c r="A23" s="62" t="s">
        <v>43</v>
      </c>
      <c r="B23" s="62"/>
      <c r="C23" s="87"/>
      <c r="D23" s="89"/>
      <c r="E23" s="89"/>
      <c r="F23" s="94"/>
      <c r="G23" s="96"/>
      <c r="H23" s="98"/>
      <c r="I23" s="100"/>
      <c r="J23" s="102"/>
      <c r="K23" s="104"/>
      <c r="L23" s="106"/>
      <c r="M23" s="108"/>
      <c r="N23" s="117"/>
      <c r="O23" s="123"/>
    </row>
    <row r="24" spans="1:18" ht="14.1" customHeight="1" x14ac:dyDescent="0.15">
      <c r="A24" s="63" t="s">
        <v>44</v>
      </c>
      <c r="B24" s="64"/>
      <c r="C24" s="87">
        <v>278</v>
      </c>
      <c r="D24" s="131"/>
      <c r="E24" s="90" t="s">
        <v>45</v>
      </c>
      <c r="F24" s="112">
        <v>282</v>
      </c>
      <c r="G24" s="112"/>
      <c r="H24" s="112"/>
      <c r="I24" s="126">
        <v>279</v>
      </c>
      <c r="J24" s="126"/>
      <c r="K24" s="126"/>
      <c r="L24" s="126"/>
      <c r="M24" s="126"/>
      <c r="N24" s="118" t="str">
        <f>IF(AND(I24&gt;=C24,I24&lt;=F24),"PASS","FAIL")</f>
        <v>PASS</v>
      </c>
      <c r="O24" s="123" t="s">
        <v>46</v>
      </c>
    </row>
    <row r="25" spans="1:18" ht="14.1" customHeight="1" x14ac:dyDescent="0.15">
      <c r="A25" s="65" t="s">
        <v>47</v>
      </c>
      <c r="B25" s="66"/>
      <c r="C25" s="75"/>
      <c r="D25" s="132"/>
      <c r="E25" s="91"/>
      <c r="F25" s="113"/>
      <c r="G25" s="113"/>
      <c r="H25" s="113"/>
      <c r="I25" s="126"/>
      <c r="J25" s="126"/>
      <c r="K25" s="126"/>
      <c r="L25" s="126"/>
      <c r="M25" s="126"/>
      <c r="N25" s="119"/>
      <c r="O25" s="124"/>
    </row>
    <row r="26" spans="1:18" ht="14.1" customHeight="1" x14ac:dyDescent="0.15">
      <c r="A26" s="50" t="s">
        <v>48</v>
      </c>
      <c r="B26" s="67"/>
      <c r="C26" s="75">
        <v>279</v>
      </c>
      <c r="D26" s="132"/>
      <c r="E26" s="92" t="s">
        <v>45</v>
      </c>
      <c r="F26" s="113">
        <v>283</v>
      </c>
      <c r="G26" s="113"/>
      <c r="H26" s="113"/>
      <c r="I26" s="126">
        <v>280</v>
      </c>
      <c r="J26" s="126"/>
      <c r="K26" s="126"/>
      <c r="L26" s="126"/>
      <c r="M26" s="126"/>
      <c r="N26" s="119" t="str">
        <f>IF(AND(I26&gt;=C26,I26&lt;=F26),"PASS","FAIL")</f>
        <v>PASS</v>
      </c>
      <c r="O26" s="124" t="s">
        <v>49</v>
      </c>
    </row>
    <row r="27" spans="1:18" ht="14.1" customHeight="1" x14ac:dyDescent="0.15">
      <c r="A27" s="68" t="s">
        <v>50</v>
      </c>
      <c r="B27" s="69"/>
      <c r="C27" s="75"/>
      <c r="D27" s="132"/>
      <c r="E27" s="91"/>
      <c r="F27" s="113"/>
      <c r="G27" s="113"/>
      <c r="H27" s="113"/>
      <c r="I27" s="126"/>
      <c r="J27" s="126"/>
      <c r="K27" s="126"/>
      <c r="L27" s="126"/>
      <c r="M27" s="126"/>
      <c r="N27" s="119"/>
      <c r="O27" s="124"/>
    </row>
    <row r="28" spans="1:18" ht="14.1" customHeight="1" x14ac:dyDescent="0.15">
      <c r="A28" s="50" t="s">
        <v>51</v>
      </c>
      <c r="B28" s="67"/>
      <c r="C28" s="75">
        <v>0.5</v>
      </c>
      <c r="D28" s="132"/>
      <c r="E28" s="113" t="s">
        <v>41</v>
      </c>
      <c r="F28" s="113"/>
      <c r="G28" s="113"/>
      <c r="H28" s="113"/>
      <c r="I28" s="136">
        <v>7.0000000000000007E-2</v>
      </c>
      <c r="J28" s="137"/>
      <c r="K28" s="137"/>
      <c r="L28" s="137"/>
      <c r="M28" s="138"/>
      <c r="N28" s="119" t="str">
        <f>IF(I28&lt;=C28,"PASS","FAIL")</f>
        <v>PASS</v>
      </c>
      <c r="O28" s="124" t="s">
        <v>52</v>
      </c>
    </row>
    <row r="29" spans="1:18" ht="14.1" customHeight="1" x14ac:dyDescent="0.15">
      <c r="A29" s="68" t="s">
        <v>53</v>
      </c>
      <c r="B29" s="69"/>
      <c r="C29" s="75"/>
      <c r="D29" s="132"/>
      <c r="E29" s="113"/>
      <c r="F29" s="113"/>
      <c r="G29" s="113"/>
      <c r="H29" s="113"/>
      <c r="I29" s="139"/>
      <c r="J29" s="140"/>
      <c r="K29" s="140"/>
      <c r="L29" s="140"/>
      <c r="M29" s="141"/>
      <c r="N29" s="119"/>
      <c r="O29" s="124"/>
    </row>
    <row r="30" spans="1:18" ht="14.1" customHeight="1" x14ac:dyDescent="0.15">
      <c r="A30" s="50" t="s">
        <v>54</v>
      </c>
      <c r="B30" s="67"/>
      <c r="C30" s="75">
        <v>42</v>
      </c>
      <c r="D30" s="132"/>
      <c r="E30" s="92" t="s">
        <v>45</v>
      </c>
      <c r="F30" s="113">
        <v>44</v>
      </c>
      <c r="G30" s="113"/>
      <c r="H30" s="113"/>
      <c r="I30" s="126">
        <v>43</v>
      </c>
      <c r="J30" s="126"/>
      <c r="K30" s="126"/>
      <c r="L30" s="126"/>
      <c r="M30" s="126"/>
      <c r="N30" s="119" t="str">
        <f>IF(AND(I30&gt;=C30,I30&lt;=F30),"PASS","FAIL")</f>
        <v>PASS</v>
      </c>
      <c r="O30" s="124" t="s">
        <v>55</v>
      </c>
    </row>
    <row r="31" spans="1:18" ht="14.1" customHeight="1" x14ac:dyDescent="0.15">
      <c r="A31" s="68" t="s">
        <v>56</v>
      </c>
      <c r="B31" s="69"/>
      <c r="C31" s="75"/>
      <c r="D31" s="132"/>
      <c r="E31" s="91"/>
      <c r="F31" s="113"/>
      <c r="G31" s="113"/>
      <c r="H31" s="113"/>
      <c r="I31" s="126"/>
      <c r="J31" s="126"/>
      <c r="K31" s="126"/>
      <c r="L31" s="126"/>
      <c r="M31" s="126"/>
      <c r="N31" s="119"/>
      <c r="O31" s="124"/>
    </row>
    <row r="32" spans="1:18" ht="14.1" customHeight="1" x14ac:dyDescent="0.15">
      <c r="A32" s="50" t="s">
        <v>57</v>
      </c>
      <c r="B32" s="67"/>
      <c r="C32" s="142">
        <v>0.2</v>
      </c>
      <c r="D32" s="143"/>
      <c r="E32" s="113" t="s">
        <v>41</v>
      </c>
      <c r="F32" s="113"/>
      <c r="G32" s="113"/>
      <c r="H32" s="113"/>
      <c r="I32" s="135">
        <v>3.5999999999999997E-2</v>
      </c>
      <c r="J32" s="135"/>
      <c r="K32" s="135"/>
      <c r="L32" s="135"/>
      <c r="M32" s="135"/>
      <c r="N32" s="119" t="str">
        <f>IF(I32&lt;=C32,"PASS","FAIL")</f>
        <v>PASS</v>
      </c>
      <c r="O32" s="124" t="s">
        <v>58</v>
      </c>
    </row>
    <row r="33" spans="1:15" ht="14.1" customHeight="1" x14ac:dyDescent="0.15">
      <c r="A33" s="68" t="s">
        <v>59</v>
      </c>
      <c r="B33" s="69"/>
      <c r="C33" s="142"/>
      <c r="D33" s="143"/>
      <c r="E33" s="113"/>
      <c r="F33" s="113"/>
      <c r="G33" s="113"/>
      <c r="H33" s="113"/>
      <c r="I33" s="135"/>
      <c r="J33" s="135"/>
      <c r="K33" s="135"/>
      <c r="L33" s="135"/>
      <c r="M33" s="135"/>
      <c r="N33" s="119"/>
      <c r="O33" s="124"/>
    </row>
    <row r="34" spans="1:15" ht="14.1" customHeight="1" x14ac:dyDescent="0.15">
      <c r="A34" s="50" t="s">
        <v>60</v>
      </c>
      <c r="B34" s="67"/>
      <c r="C34" s="75">
        <v>0.5</v>
      </c>
      <c r="D34" s="132"/>
      <c r="E34" s="113" t="s">
        <v>41</v>
      </c>
      <c r="F34" s="113"/>
      <c r="G34" s="113"/>
      <c r="H34" s="113"/>
      <c r="I34" s="135">
        <v>0.02</v>
      </c>
      <c r="J34" s="135"/>
      <c r="K34" s="135"/>
      <c r="L34" s="135"/>
      <c r="M34" s="135"/>
      <c r="N34" s="119" t="str">
        <f>IF(I34&lt;=C34,"PASS","FAIL")</f>
        <v>PASS</v>
      </c>
      <c r="O34" s="124" t="s">
        <v>61</v>
      </c>
    </row>
    <row r="35" spans="1:15" ht="14.1" customHeight="1" x14ac:dyDescent="0.15">
      <c r="A35" s="78" t="s">
        <v>62</v>
      </c>
      <c r="B35" s="79"/>
      <c r="C35" s="75"/>
      <c r="D35" s="132"/>
      <c r="E35" s="113"/>
      <c r="F35" s="113"/>
      <c r="G35" s="113"/>
      <c r="H35" s="113"/>
      <c r="I35" s="135"/>
      <c r="J35" s="135"/>
      <c r="K35" s="135"/>
      <c r="L35" s="135"/>
      <c r="M35" s="135"/>
      <c r="N35" s="120"/>
      <c r="O35" s="124"/>
    </row>
    <row r="36" spans="1:15" ht="14.1" customHeight="1" x14ac:dyDescent="0.2">
      <c r="A36" s="80" t="s">
        <v>63</v>
      </c>
      <c r="B36" s="80"/>
      <c r="C36" s="144" t="s">
        <v>64</v>
      </c>
      <c r="D36" s="144"/>
      <c r="E36" s="144"/>
      <c r="F36" s="144"/>
      <c r="G36" s="144"/>
      <c r="H36" s="144"/>
      <c r="I36" s="81" t="s">
        <v>32</v>
      </c>
      <c r="J36" s="81"/>
      <c r="K36" s="81"/>
      <c r="L36" s="81"/>
      <c r="M36" s="81"/>
      <c r="N36" s="121" t="str">
        <f>IF(I36="Conform","PASS","FAIL")</f>
        <v>PASS</v>
      </c>
      <c r="O36" s="125" t="s">
        <v>65</v>
      </c>
    </row>
    <row r="37" spans="1:15" ht="14.1" customHeight="1" x14ac:dyDescent="0.15">
      <c r="A37" s="82" t="s">
        <v>66</v>
      </c>
      <c r="B37" s="82"/>
      <c r="C37" s="72"/>
      <c r="D37" s="72"/>
      <c r="E37" s="72"/>
      <c r="F37" s="72"/>
      <c r="G37" s="72"/>
      <c r="H37" s="72"/>
      <c r="I37" s="83" t="s">
        <v>36</v>
      </c>
      <c r="J37" s="83"/>
      <c r="K37" s="83"/>
      <c r="L37" s="83"/>
      <c r="M37" s="83"/>
      <c r="N37" s="121"/>
      <c r="O37" s="72"/>
    </row>
    <row r="38" spans="1:15" ht="18.600000000000001" customHeight="1" x14ac:dyDescent="0.15">
      <c r="A38" s="145" t="s">
        <v>67</v>
      </c>
      <c r="B38" s="145"/>
      <c r="C38" s="80"/>
      <c r="D38" s="80"/>
      <c r="E38" s="80"/>
      <c r="F38" s="80"/>
      <c r="G38" s="80"/>
      <c r="H38" s="80"/>
      <c r="I38" s="145"/>
      <c r="J38" s="145"/>
      <c r="K38" s="145"/>
      <c r="L38" s="145"/>
      <c r="M38" s="145"/>
      <c r="N38" s="145"/>
      <c r="O38" s="145"/>
    </row>
    <row r="39" spans="1:15" ht="15.95" customHeight="1" x14ac:dyDescent="0.15">
      <c r="A39" s="72" t="s">
        <v>68</v>
      </c>
      <c r="B39" s="73"/>
      <c r="C39" s="74">
        <v>1</v>
      </c>
      <c r="D39" s="75"/>
      <c r="E39" s="76" t="s">
        <v>41</v>
      </c>
      <c r="F39" s="77"/>
      <c r="G39" s="77"/>
      <c r="H39" s="77"/>
      <c r="I39" s="70">
        <v>1</v>
      </c>
      <c r="J39" s="70"/>
      <c r="K39" s="70"/>
      <c r="L39" s="70"/>
      <c r="M39" s="71"/>
      <c r="N39" s="23" t="str">
        <f>IF(I39&lt;=C39,"PASS","FAIL")</f>
        <v>PASS</v>
      </c>
      <c r="O39" s="109" t="s">
        <v>69</v>
      </c>
    </row>
    <row r="40" spans="1:15" ht="15.95" customHeight="1" x14ac:dyDescent="0.15">
      <c r="A40" s="72" t="s">
        <v>70</v>
      </c>
      <c r="B40" s="73"/>
      <c r="C40" s="74">
        <v>99</v>
      </c>
      <c r="D40" s="75"/>
      <c r="E40" s="76" t="s">
        <v>71</v>
      </c>
      <c r="F40" s="77"/>
      <c r="G40" s="77"/>
      <c r="H40" s="77"/>
      <c r="I40" s="70">
        <v>99.5</v>
      </c>
      <c r="J40" s="70"/>
      <c r="K40" s="70"/>
      <c r="L40" s="70"/>
      <c r="M40" s="71"/>
      <c r="N40" s="23" t="str">
        <f>IF(I40&gt;=C40,"PASS","FAIL")</f>
        <v>PASS</v>
      </c>
      <c r="O40" s="110"/>
    </row>
    <row r="41" spans="1:15" ht="15.95" customHeight="1" x14ac:dyDescent="0.15">
      <c r="A41" s="72" t="s">
        <v>72</v>
      </c>
      <c r="B41" s="73"/>
      <c r="C41" s="74">
        <v>1</v>
      </c>
      <c r="D41" s="75"/>
      <c r="E41" s="76" t="s">
        <v>41</v>
      </c>
      <c r="F41" s="77"/>
      <c r="G41" s="77"/>
      <c r="H41" s="77"/>
      <c r="I41" s="70">
        <v>1</v>
      </c>
      <c r="J41" s="70"/>
      <c r="K41" s="70"/>
      <c r="L41" s="70"/>
      <c r="M41" s="71"/>
      <c r="N41" s="23" t="str">
        <f>IF(I41&lt;=C41,"PASS","FAIL")</f>
        <v>PASS</v>
      </c>
      <c r="O41" s="111"/>
    </row>
    <row r="42" spans="1:15" ht="27" customHeight="1" x14ac:dyDescent="0.15">
      <c r="A42" s="50" t="s">
        <v>73</v>
      </c>
      <c r="B42" s="51"/>
      <c r="C42" s="84" t="s">
        <v>74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85"/>
    </row>
    <row r="43" spans="1:15" ht="16.5" customHeight="1" x14ac:dyDescent="0.15">
      <c r="A43" s="50" t="s">
        <v>75</v>
      </c>
      <c r="B43" s="51"/>
      <c r="C43" s="127" t="str">
        <f>IF(SUM(COUNTIF(N20:N41,"FAIL"))=0,"PASS","FAIL")</f>
        <v>FAIL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8"/>
    </row>
    <row r="44" spans="1:15" ht="15" customHeight="1" x14ac:dyDescent="0.15">
      <c r="A44" s="65" t="s">
        <v>76</v>
      </c>
      <c r="B44" s="85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30"/>
    </row>
    <row r="45" spans="1:15" ht="4.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x14ac:dyDescent="0.2">
      <c r="A46" s="8" t="s">
        <v>77</v>
      </c>
      <c r="B46" s="9"/>
      <c r="C46" s="9"/>
      <c r="D46" s="9"/>
      <c r="E46" s="9"/>
      <c r="F46" s="9"/>
      <c r="G46" s="9"/>
      <c r="H46" s="8"/>
      <c r="I46" s="8" t="s">
        <v>78</v>
      </c>
      <c r="J46" s="8"/>
      <c r="K46" s="8"/>
      <c r="L46" s="8"/>
      <c r="M46" s="8"/>
      <c r="N46" s="8"/>
      <c r="O46" s="8"/>
    </row>
    <row r="47" spans="1:15" ht="6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" x14ac:dyDescent="0.2">
      <c r="A48" s="8" t="s">
        <v>79</v>
      </c>
      <c r="B48" s="9"/>
      <c r="C48" s="9"/>
      <c r="D48" s="9"/>
      <c r="E48" s="9"/>
      <c r="F48" s="9"/>
      <c r="G48" s="9"/>
      <c r="H48" s="8"/>
      <c r="I48" s="8" t="s">
        <v>80</v>
      </c>
      <c r="J48" s="8"/>
      <c r="K48" s="8"/>
      <c r="L48" s="8"/>
      <c r="M48" s="8"/>
      <c r="N48" s="8"/>
      <c r="O48" s="8"/>
    </row>
    <row r="49" spans="1:15" ht="6" customHeight="1" x14ac:dyDescent="0.2">
      <c r="A49" s="9"/>
      <c r="B49" s="9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</row>
    <row r="50" spans="1:15" s="1" customFormat="1" ht="11.25" x14ac:dyDescent="0.15">
      <c r="A50" s="11" t="s">
        <v>81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33"/>
    </row>
    <row r="51" spans="1:15" s="1" customFormat="1" ht="11.25" x14ac:dyDescent="0.15">
      <c r="A51" s="12" t="s">
        <v>82</v>
      </c>
      <c r="B51" s="12"/>
      <c r="C51" s="12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4"/>
    </row>
    <row r="52" spans="1:15" s="1" customFormat="1" ht="11.25" x14ac:dyDescent="0.15">
      <c r="A52" s="14" t="s">
        <v>83</v>
      </c>
      <c r="B52" s="14"/>
      <c r="C52" s="14"/>
      <c r="D52" s="14"/>
      <c r="E52" s="14"/>
      <c r="F52" s="14"/>
      <c r="G52" s="14"/>
      <c r="H52" s="15"/>
      <c r="I52" s="15"/>
      <c r="J52" s="15"/>
      <c r="K52" s="15"/>
      <c r="L52" s="15"/>
      <c r="M52" s="15"/>
      <c r="N52" s="15"/>
      <c r="O52" s="134"/>
    </row>
  </sheetData>
  <protectedRanges>
    <protectedRange sqref="M13:O15 I62 A60:B60 I60 A12:A15 A62:B62 I20:M21 I38:M49" name="区域1" securityDescriptor=""/>
    <protectedRange sqref="O53:O55" name="区域1_1" securityDescriptor=""/>
    <protectedRange sqref="M12:O12" name="区域1_2" securityDescriptor=""/>
    <protectedRange sqref="B15:I15" name="区域1_3" securityDescriptor=""/>
    <protectedRange sqref="M36 P36 N37:O37" name="区域1_4" securityDescriptor=""/>
    <protectedRange sqref="I22 L22 J23:K23" name="区域1_5" securityDescriptor=""/>
    <protectedRange sqref="I24:L25 I26:L27 I28:L29 I30:L31 I32:L33 I34:L35" name="区域1_6" securityDescriptor=""/>
  </protectedRanges>
  <mergeCells count="118">
    <mergeCell ref="I24:M25"/>
    <mergeCell ref="C43:O44"/>
    <mergeCell ref="C24:D25"/>
    <mergeCell ref="O50:O52"/>
    <mergeCell ref="C34:D35"/>
    <mergeCell ref="F30:H31"/>
    <mergeCell ref="F26:H27"/>
    <mergeCell ref="C30:D31"/>
    <mergeCell ref="E32:H33"/>
    <mergeCell ref="E34:H35"/>
    <mergeCell ref="E28:H29"/>
    <mergeCell ref="I32:M33"/>
    <mergeCell ref="I34:M35"/>
    <mergeCell ref="I30:M31"/>
    <mergeCell ref="I28:M29"/>
    <mergeCell ref="I26:M27"/>
    <mergeCell ref="C26:D27"/>
    <mergeCell ref="C28:D29"/>
    <mergeCell ref="C32:D33"/>
    <mergeCell ref="C36:H37"/>
    <mergeCell ref="A38:O38"/>
    <mergeCell ref="A39:B39"/>
    <mergeCell ref="C39:D39"/>
    <mergeCell ref="E39:H3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A41:B41"/>
    <mergeCell ref="C41:D41"/>
    <mergeCell ref="E41:H41"/>
    <mergeCell ref="I41:M41"/>
    <mergeCell ref="A42:B42"/>
    <mergeCell ref="C42:O42"/>
    <mergeCell ref="A43:B43"/>
    <mergeCell ref="A44:B44"/>
    <mergeCell ref="C22:C23"/>
    <mergeCell ref="D22:D23"/>
    <mergeCell ref="E22:E23"/>
    <mergeCell ref="E24:E25"/>
    <mergeCell ref="E26:E27"/>
    <mergeCell ref="E30:E31"/>
    <mergeCell ref="F22:F23"/>
    <mergeCell ref="G22:G23"/>
    <mergeCell ref="H22:H23"/>
    <mergeCell ref="I22:I23"/>
    <mergeCell ref="J22:J23"/>
    <mergeCell ref="K22:K23"/>
    <mergeCell ref="L22:L23"/>
    <mergeCell ref="M22:M23"/>
    <mergeCell ref="O39:O41"/>
    <mergeCell ref="F24:H25"/>
    <mergeCell ref="I39:M39"/>
    <mergeCell ref="A40:B40"/>
    <mergeCell ref="C40:D40"/>
    <mergeCell ref="E40:H40"/>
    <mergeCell ref="I40:M40"/>
    <mergeCell ref="A31:B31"/>
    <mergeCell ref="A32:B32"/>
    <mergeCell ref="A33:B33"/>
    <mergeCell ref="A34:B34"/>
    <mergeCell ref="A35:B35"/>
    <mergeCell ref="A36:B36"/>
    <mergeCell ref="I36:M36"/>
    <mergeCell ref="A37:B37"/>
    <mergeCell ref="I37:M37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9:B19"/>
    <mergeCell ref="C19:H19"/>
    <mergeCell ref="I19:M19"/>
    <mergeCell ref="A20:B20"/>
    <mergeCell ref="C20:H20"/>
    <mergeCell ref="I20:M20"/>
    <mergeCell ref="A21:B21"/>
    <mergeCell ref="C21:H21"/>
    <mergeCell ref="I21:M21"/>
    <mergeCell ref="B12:H12"/>
    <mergeCell ref="I12:N12"/>
    <mergeCell ref="B13:H13"/>
    <mergeCell ref="I13:N13"/>
    <mergeCell ref="B14:H14"/>
    <mergeCell ref="I14:N14"/>
    <mergeCell ref="B15:I15"/>
    <mergeCell ref="A18:B18"/>
    <mergeCell ref="C18:H18"/>
    <mergeCell ref="I18:M18"/>
    <mergeCell ref="A2:O2"/>
    <mergeCell ref="A3:O3"/>
    <mergeCell ref="A6:O6"/>
    <mergeCell ref="A7:O7"/>
    <mergeCell ref="B9:H9"/>
    <mergeCell ref="I9:O9"/>
    <mergeCell ref="B10:H10"/>
    <mergeCell ref="I10:O10"/>
    <mergeCell ref="B11:H11"/>
    <mergeCell ref="I11:N11"/>
  </mergeCells>
  <phoneticPr fontId="13" type="noConversion"/>
  <conditionalFormatting sqref="N30 C43:G43 N26 N39:N41 N34 N32 N28 N24 N36 N20">
    <cfRule type="cellIs" dxfId="1" priority="1" stopIfTrue="1" operator="equal">
      <formula>"FAIL"</formula>
    </cfRule>
  </conditionalFormatting>
  <conditionalFormatting sqref="N22">
    <cfRule type="cellIs" dxfId="0" priority="2" stopIfTrue="1" operator="equal">
      <formula>"FAIL"</formula>
    </cfRule>
  </conditionalFormatting>
  <pageMargins left="0.56944444444444398" right="0.43958333333333299" top="0.156944444444444" bottom="0.156944444444444" header="0.156944444444444" footer="0.156944444444444"/>
  <pageSetup paperSize="9" scale="96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LA-1299</vt:lpstr>
      <vt:lpstr>'LA-1299'!Print_Area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刘海英</cp:lastModifiedBy>
  <cp:lastPrinted>2016-02-29T06:51:46Z</cp:lastPrinted>
  <dcterms:created xsi:type="dcterms:W3CDTF">2014-09-24T03:24:00Z</dcterms:created>
  <dcterms:modified xsi:type="dcterms:W3CDTF">2017-02-12T04:57:46Z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