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320" windowHeight="7860"/>
  </bookViews>
  <sheets>
    <sheet name="LA-1299" sheetId="1" r:id="rId1"/>
  </sheets>
  <definedNames>
    <definedName name="_xlnm.Print_Area" localSheetId="0">'LA-1299'!$A$1:$O$50</definedName>
  </definedNames>
  <calcPr calcId="145621"/>
</workbook>
</file>

<file path=xl/calcChain.xml><?xml version="1.0" encoding="utf-8"?>
<calcChain xmlns="http://schemas.openxmlformats.org/spreadsheetml/2006/main">
  <c r="N39" i="1" l="1"/>
  <c r="N38" i="1"/>
  <c r="N30" i="1"/>
  <c r="N26" i="1"/>
  <c r="N22" i="1"/>
  <c r="C41" i="1"/>
  <c r="N37" i="1"/>
  <c r="N34" i="1"/>
  <c r="N32" i="1"/>
  <c r="N28" i="1"/>
  <c r="N24" i="1"/>
  <c r="N20" i="1"/>
  <c r="O13" i="1"/>
</calcChain>
</file>

<file path=xl/comments1.xml><?xml version="1.0" encoding="utf-8"?>
<comments xmlns="http://schemas.openxmlformats.org/spreadsheetml/2006/main">
  <authors>
    <author>oempc</author>
  </authors>
  <commentList>
    <comment ref="O13" authorId="0">
      <text>
        <r>
          <rPr>
            <sz val="9"/>
            <color indexed="81"/>
            <rFont val="宋体"/>
            <family val="3"/>
            <charset val="134"/>
          </rPr>
          <t xml:space="preserve">自动生成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<sst xmlns="http://schemas.openxmlformats.org/spreadsheetml/2006/main" count="93" uniqueCount="84">
  <si>
    <t>CERTIFICATE OF ANALYSIS</t>
  </si>
  <si>
    <t>AS-11</t>
  </si>
  <si>
    <t>140922F006</t>
  </si>
  <si>
    <t xml:space="preserve">         pcs       kg</t>
  </si>
  <si>
    <t>2014-0006</t>
  </si>
  <si>
    <t>项目</t>
  </si>
  <si>
    <t>指标</t>
  </si>
  <si>
    <t>结果</t>
  </si>
  <si>
    <t>单项判定</t>
  </si>
  <si>
    <t>分析方法</t>
  </si>
  <si>
    <t xml:space="preserve"> </t>
  </si>
  <si>
    <t>[Item]</t>
  </si>
  <si>
    <t>[SPEC.]</t>
  </si>
  <si>
    <t>[Result]</t>
  </si>
  <si>
    <t>[Individual Judgment]</t>
  </si>
  <si>
    <t>[Method of Analysis]</t>
  </si>
  <si>
    <t>White Solid</t>
  </si>
  <si>
    <t>Conform</t>
  </si>
  <si>
    <r>
      <rPr>
        <sz val="10"/>
        <rFont val="Arial"/>
        <family val="2"/>
      </rPr>
      <t>VISUAL</t>
    </r>
    <r>
      <rPr>
        <sz val="10"/>
        <rFont val="宋体"/>
        <family val="3"/>
        <charset val="134"/>
      </rPr>
      <t>目测</t>
    </r>
  </si>
  <si>
    <t>白色固体</t>
  </si>
  <si>
    <t>符合</t>
  </si>
  <si>
    <t>max</t>
  </si>
  <si>
    <t xml:space="preserve">Acid Value </t>
  </si>
  <si>
    <t>-</t>
  </si>
  <si>
    <t>AOCS Te 1a-64</t>
  </si>
  <si>
    <r>
      <rPr>
        <sz val="10"/>
        <rFont val="宋体"/>
        <family val="3"/>
        <charset val="134"/>
      </rPr>
      <t>酸值</t>
    </r>
    <r>
      <rPr>
        <sz val="10"/>
        <rFont val="Arial"/>
        <family val="2"/>
      </rPr>
      <t xml:space="preserve">  (mgKOH/g)</t>
    </r>
  </si>
  <si>
    <t>Saponification Value</t>
  </si>
  <si>
    <t>AOCS Tl 1a-64</t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</si>
  <si>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</si>
  <si>
    <t>Iodine Value</t>
  </si>
  <si>
    <t>AOCS Tg 1a-64</t>
  </si>
  <si>
    <t>碘值 (gI2/100g)</t>
  </si>
  <si>
    <r>
      <rPr>
        <sz val="10"/>
        <rFont val="Arial"/>
        <family val="2"/>
      </rP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</si>
  <si>
    <t>AOCS Tr 1a-64</t>
  </si>
  <si>
    <t>凝固点</t>
  </si>
  <si>
    <t>Moisture</t>
  </si>
  <si>
    <t>AOCS Tb 2-64</t>
  </si>
  <si>
    <t>水份  (%)</t>
  </si>
  <si>
    <r>
      <rPr>
        <sz val="10"/>
        <rFont val="Arial"/>
        <family val="2"/>
      </rPr>
      <t xml:space="preserve">Unsap. Matter </t>
    </r>
  </si>
  <si>
    <t>AOCS Tk 1a-64</t>
  </si>
  <si>
    <t>不皂化物  (%)</t>
  </si>
  <si>
    <t xml:space="preserve">Packing </t>
  </si>
  <si>
    <r>
      <rPr>
        <sz val="10"/>
        <rFont val="Arial"/>
        <family val="2"/>
      </rP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</si>
  <si>
    <t>---</t>
  </si>
  <si>
    <t>包装</t>
  </si>
  <si>
    <r>
      <rPr>
        <sz val="10"/>
        <rFont val="Arial"/>
        <family val="2"/>
      </rP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</si>
  <si>
    <t>C10</t>
  </si>
  <si>
    <t>AOCS Ce 1e-91</t>
  </si>
  <si>
    <t>C12</t>
  </si>
  <si>
    <t>min</t>
  </si>
  <si>
    <t>C14</t>
  </si>
  <si>
    <r>
      <rPr>
        <sz val="10"/>
        <rFont val="Arial"/>
        <family val="2"/>
      </rPr>
      <t xml:space="preserve">Remark 
</t>
    </r>
    <r>
      <rPr>
        <sz val="10"/>
        <rFont val="宋体"/>
        <family val="3"/>
        <charset val="134"/>
      </rPr>
      <t>备注</t>
    </r>
  </si>
  <si>
    <t>专供立白</t>
  </si>
  <si>
    <t>Conclusion</t>
  </si>
  <si>
    <t>结论</t>
  </si>
  <si>
    <r>
      <rPr>
        <sz val="10"/>
        <rFont val="宋体"/>
        <family val="3"/>
        <charset val="134"/>
      </rPr>
      <t>审核人</t>
    </r>
    <r>
      <rPr>
        <sz val="10"/>
        <rFont val="Arial"/>
        <family val="2"/>
      </rPr>
      <t>Checked by:</t>
    </r>
  </si>
  <si>
    <r>
      <rPr>
        <sz val="10"/>
        <rFont val="宋体"/>
        <family val="3"/>
        <charset val="134"/>
      </rPr>
      <t>审核日期</t>
    </r>
    <r>
      <rPr>
        <sz val="10"/>
        <rFont val="Arial"/>
        <family val="2"/>
      </rPr>
      <t>Date:</t>
    </r>
  </si>
  <si>
    <r>
      <rPr>
        <sz val="8"/>
        <rFont val="宋体"/>
        <family val="3"/>
        <charset val="134"/>
      </rP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</si>
  <si>
    <t xml:space="preserve">Dagang Road,Xugou Lianyungang City,Jiangsu Province,China,222042 </t>
  </si>
  <si>
    <t>TEL: +86 518-82387232    FAX: +86 518-82388310</t>
  </si>
  <si>
    <t>丰益油脂科技（连云港）有限公司</t>
    <phoneticPr fontId="10" type="noConversion"/>
  </si>
  <si>
    <t>Wilmar Oleo  (Lianyungang) Co., Ltd</t>
    <phoneticPr fontId="10" type="noConversion"/>
  </si>
  <si>
    <r>
      <t>产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量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告</t>
    </r>
  </si>
  <si>
    <r>
      <t>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方</t>
    </r>
    <r>
      <rPr>
        <sz val="10"/>
        <color theme="1"/>
        <rFont val="Arial"/>
        <family val="2"/>
      </rPr>
      <t xml:space="preserve"> Principal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 xml:space="preserve"> </t>
    </r>
  </si>
  <si>
    <r>
      <t>丰益油脂科技有限公司</t>
    </r>
    <r>
      <rPr>
        <sz val="10"/>
        <color theme="1"/>
        <rFont val="Arial"/>
        <family val="2"/>
      </rPr>
      <t xml:space="preserve">              </t>
    </r>
    <phoneticPr fontId="10" type="noConversion"/>
  </si>
  <si>
    <r>
      <t xml:space="preserve">Wilmar 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China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Oleo Co., Ltd</t>
    </r>
    <phoneticPr fontId="10" type="noConversion"/>
  </si>
  <si>
    <r>
      <t>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商</t>
    </r>
    <r>
      <rPr>
        <sz val="10"/>
        <color theme="1"/>
        <rFont val="Arial"/>
        <family val="2"/>
      </rPr>
      <t xml:space="preserve"> Manufacturer</t>
    </r>
    <r>
      <rPr>
        <sz val="10"/>
        <color theme="1"/>
        <rFont val="宋体"/>
        <family val="3"/>
        <charset val="134"/>
      </rPr>
      <t>：</t>
    </r>
  </si>
  <si>
    <r>
      <t>丰益油脂科技（连云港）有限公司</t>
    </r>
    <r>
      <rPr>
        <sz val="10"/>
        <color theme="1"/>
        <rFont val="Arial"/>
        <family val="2"/>
      </rPr>
      <t xml:space="preserve"> </t>
    </r>
    <phoneticPr fontId="10" type="noConversion"/>
  </si>
  <si>
    <r>
      <t>产品名称</t>
    </r>
    <r>
      <rPr>
        <sz val="10"/>
        <color theme="1"/>
        <rFont val="Arial"/>
        <family val="2"/>
      </rPr>
      <t xml:space="preserve"> Product Name</t>
    </r>
    <r>
      <rPr>
        <sz val="10"/>
        <color theme="1"/>
        <rFont val="宋体"/>
        <family val="3"/>
        <charset val="134"/>
      </rPr>
      <t>：</t>
    </r>
  </si>
  <si>
    <r>
      <t>产品型号</t>
    </r>
    <r>
      <rPr>
        <sz val="10"/>
        <color theme="1"/>
        <rFont val="Arial"/>
        <family val="2"/>
      </rPr>
      <t xml:space="preserve"> Product Code</t>
    </r>
    <r>
      <rPr>
        <sz val="10"/>
        <color theme="1"/>
        <rFont val="宋体"/>
        <family val="3"/>
        <charset val="134"/>
      </rPr>
      <t>：</t>
    </r>
  </si>
  <si>
    <r>
      <t>产品批号</t>
    </r>
    <r>
      <rPr>
        <sz val="10"/>
        <color theme="1"/>
        <rFont val="Arial"/>
        <family val="2"/>
      </rPr>
      <t xml:space="preserve"> Batch Number</t>
    </r>
    <r>
      <rPr>
        <sz val="10"/>
        <color theme="1"/>
        <rFont val="宋体"/>
        <family val="3"/>
        <charset val="134"/>
      </rPr>
      <t>：</t>
    </r>
  </si>
  <si>
    <r>
      <t>数</t>
    </r>
    <r>
      <rPr>
        <sz val="10"/>
        <color theme="1"/>
        <rFont val="Arial"/>
        <family val="2"/>
      </rPr>
      <t xml:space="preserve">       </t>
    </r>
    <r>
      <rPr>
        <sz val="10"/>
        <color theme="1"/>
        <rFont val="宋体"/>
        <family val="3"/>
        <charset val="134"/>
      </rPr>
      <t>量</t>
    </r>
    <r>
      <rPr>
        <sz val="10"/>
        <color theme="1"/>
        <rFont val="Arial"/>
        <family val="2"/>
      </rPr>
      <t xml:space="preserve"> Quantity</t>
    </r>
    <r>
      <rPr>
        <sz val="10"/>
        <color theme="1"/>
        <rFont val="宋体"/>
        <family val="3"/>
        <charset val="134"/>
      </rPr>
      <t>：</t>
    </r>
  </si>
  <si>
    <r>
      <t>生产日期</t>
    </r>
    <r>
      <rPr>
        <sz val="10"/>
        <color theme="1"/>
        <rFont val="Arial"/>
        <family val="2"/>
      </rPr>
      <t xml:space="preserve"> Production Date</t>
    </r>
    <r>
      <rPr>
        <sz val="10"/>
        <color theme="1"/>
        <rFont val="宋体"/>
        <family val="3"/>
        <charset val="134"/>
      </rPr>
      <t>：</t>
    </r>
  </si>
  <si>
    <r>
      <t>有效期至</t>
    </r>
    <r>
      <rPr>
        <sz val="10"/>
        <color theme="1"/>
        <rFont val="Arial"/>
        <family val="2"/>
      </rPr>
      <t xml:space="preserve"> Exp. Date</t>
    </r>
    <r>
      <rPr>
        <sz val="10"/>
        <color theme="1"/>
        <rFont val="宋体"/>
        <family val="3"/>
        <charset val="134"/>
      </rPr>
      <t>：</t>
    </r>
  </si>
  <si>
    <r>
      <t>报告单号</t>
    </r>
    <r>
      <rPr>
        <sz val="10"/>
        <color theme="1"/>
        <rFont val="Arial"/>
        <family val="2"/>
      </rPr>
      <t xml:space="preserve"> Report No.</t>
    </r>
  </si>
  <si>
    <r>
      <t>分析日期</t>
    </r>
    <r>
      <rPr>
        <sz val="10"/>
        <color theme="1"/>
        <rFont val="Arial"/>
        <family val="2"/>
      </rPr>
      <t xml:space="preserve"> Analysis Date</t>
    </r>
    <r>
      <rPr>
        <sz val="10"/>
        <color theme="1"/>
        <rFont val="宋体"/>
        <family val="3"/>
        <charset val="134"/>
      </rPr>
      <t>：</t>
    </r>
  </si>
  <si>
    <r>
      <t>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号</t>
    </r>
    <r>
      <rPr>
        <sz val="10"/>
        <color theme="1"/>
        <rFont val="Arial"/>
        <family val="2"/>
      </rPr>
      <t xml:space="preserve"> Contract No.</t>
    </r>
  </si>
  <si>
    <t>YHOC/QR-04-009-D-0</t>
    <phoneticPr fontId="10" type="noConversion"/>
  </si>
  <si>
    <r>
      <rPr>
        <sz val="10"/>
        <color rgb="FFFF0000"/>
        <rFont val="宋体"/>
        <family val="3"/>
        <charset val="134"/>
      </rPr>
      <t>月桂酸</t>
    </r>
    <r>
      <rPr>
        <sz val="10"/>
        <color rgb="FFFF0000"/>
        <rFont val="Arial"/>
        <family val="2"/>
      </rPr>
      <t xml:space="preserve"> Lauric Acid</t>
    </r>
    <phoneticPr fontId="10" type="noConversion"/>
  </si>
  <si>
    <r>
      <t>执行标准</t>
    </r>
    <r>
      <rPr>
        <sz val="10"/>
        <color theme="1"/>
        <rFont val="Arial"/>
        <family val="2"/>
      </rPr>
      <t>Standard</t>
    </r>
    <r>
      <rPr>
        <sz val="10"/>
        <color theme="1"/>
        <rFont val="宋体"/>
        <family val="3"/>
        <charset val="134"/>
      </rPr>
      <t>：</t>
    </r>
    <r>
      <rPr>
        <sz val="10"/>
        <color rgb="FFFF0000"/>
        <rFont val="宋体"/>
        <family val="3"/>
        <charset val="134"/>
      </rPr>
      <t>广州立白企业集团有限公司</t>
    </r>
    <r>
      <rPr>
        <sz val="10"/>
        <color theme="1"/>
        <rFont val="宋体"/>
        <family val="3"/>
        <charset val="134"/>
      </rPr>
      <t>合同指标</t>
    </r>
    <phoneticPr fontId="10" type="noConversion"/>
  </si>
  <si>
    <t>Appearance</t>
    <phoneticPr fontId="10" type="noConversion"/>
  </si>
  <si>
    <t>外观</t>
    <phoneticPr fontId="10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</si>
  <si>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10" type="noConversion"/>
  </si>
  <si>
    <r>
      <t>报告日期</t>
    </r>
    <r>
      <rPr>
        <sz val="10"/>
        <rFont val="Arial"/>
        <family val="2"/>
      </rPr>
      <t>Date: 2016-12-28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</si>
</sst>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;_퀊"/>
  </numFmts>
  <fonts count="23" x14ac:knownFonts="1">
    <font>
      <sz val="12"/>
      <name val="宋体"/>
      <charset val="134"/>
    </font>
    <font>
      <sz val="8"/>
      <name val="宋体"/>
      <family val="3"/>
      <charset val="134"/>
    </font>
    <font>
      <b/>
      <sz val="9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4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4"/>
      <name val="Arial"/>
      <family val="2"/>
    </font>
    <font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32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center" vertical="center" wrapText="1"/>
    </xf>
    <xf numFmtId="0" fontId="16" fillId="0" borderId="1" xfId="0" applyFont="1" applyBorder="1" applyAlignment="1"/>
    <xf numFmtId="0" fontId="16" fillId="0" borderId="0" xfId="0" applyFont="1" applyAlignme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vertical="center"/>
    </xf>
    <xf numFmtId="0" fontId="19" fillId="0" borderId="0" xfId="0" applyFont="1" applyAlignment="1"/>
    <xf numFmtId="0" fontId="20" fillId="0" borderId="0" xfId="0" applyFont="1" applyAlignment="1"/>
    <xf numFmtId="0" fontId="20" fillId="0" borderId="0" xfId="0" applyFont="1" applyBorder="1" applyAlignment="1"/>
    <xf numFmtId="0" fontId="19" fillId="0" borderId="9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22" fillId="0" borderId="0" xfId="0" applyFont="1" applyAlignment="1"/>
    <xf numFmtId="0" fontId="14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49" fontId="20" fillId="0" borderId="0" xfId="0" applyNumberFormat="1" applyFont="1" applyAlignment="1">
      <alignment horizontal="left" vertical="center" wrapText="1"/>
    </xf>
    <xf numFmtId="14" fontId="20" fillId="0" borderId="0" xfId="0" applyNumberFormat="1" applyFont="1" applyAlignment="1">
      <alignment horizontal="left" vertical="center" wrapText="1"/>
    </xf>
    <xf numFmtId="0" fontId="19" fillId="0" borderId="2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0" fontId="19" fillId="0" borderId="17" xfId="0" applyFont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5" fillId="2" borderId="14" xfId="0" applyNumberFormat="1" applyFont="1" applyFill="1" applyBorder="1" applyAlignment="1">
      <alignment horizontal="left" vertical="center" wrapText="1"/>
    </xf>
    <xf numFmtId="0" fontId="5" fillId="2" borderId="13" xfId="0" applyNumberFormat="1" applyFont="1" applyFill="1" applyBorder="1" applyAlignment="1">
      <alignment horizontal="left" vertical="center" wrapText="1"/>
    </xf>
    <xf numFmtId="177" fontId="4" fillId="0" borderId="12" xfId="0" applyNumberFormat="1" applyFont="1" applyBorder="1" applyAlignment="1">
      <alignment horizontal="center" vertical="center" wrapText="1"/>
    </xf>
    <xf numFmtId="177" fontId="4" fillId="0" borderId="14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2" borderId="1" xfId="0" quotePrefix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2" xfId="0" quotePrefix="1" applyFont="1" applyFill="1" applyBorder="1" applyAlignment="1">
      <alignment horizontal="center" vertical="center" wrapText="1"/>
    </xf>
    <xf numFmtId="178" fontId="4" fillId="0" borderId="9" xfId="0" applyNumberFormat="1" applyFont="1" applyBorder="1" applyAlignment="1">
      <alignment horizontal="center" vertical="center" wrapText="1"/>
    </xf>
    <xf numFmtId="178" fontId="4" fillId="0" borderId="23" xfId="0" applyNumberFormat="1" applyFont="1" applyBorder="1" applyAlignment="1">
      <alignment horizontal="center" vertical="center" wrapText="1"/>
    </xf>
    <xf numFmtId="178" fontId="4" fillId="0" borderId="10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9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176" fontId="4" fillId="0" borderId="9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center" vertical="center" wrapText="1"/>
    </xf>
    <xf numFmtId="176" fontId="4" fillId="0" borderId="13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 wrapText="1"/>
    </xf>
    <xf numFmtId="176" fontId="6" fillId="0" borderId="6" xfId="0" applyNumberFormat="1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6" fontId="12" fillId="2" borderId="11" xfId="0" applyNumberFormat="1" applyFont="1" applyFill="1" applyBorder="1" applyAlignment="1">
      <alignment horizontal="right" vertical="center" wrapText="1"/>
    </xf>
    <xf numFmtId="176" fontId="12" fillId="2" borderId="12" xfId="0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fgColor indexed="1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D1372C.824FC6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0</xdr:row>
      <xdr:rowOff>85725</xdr:rowOff>
    </xdr:from>
    <xdr:to>
      <xdr:col>14</xdr:col>
      <xdr:colOff>834257</xdr:colOff>
      <xdr:row>2</xdr:row>
      <xdr:rowOff>123825</xdr:rowOff>
    </xdr:to>
    <xdr:pic>
      <xdr:nvPicPr>
        <xdr:cNvPr id="2" name="图片 1" descr="cid:image003.jpg@01D1372C.824FC690"/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95950" y="857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676275</xdr:colOff>
      <xdr:row>1</xdr:row>
      <xdr:rowOff>38100</xdr:rowOff>
    </xdr:from>
    <xdr:to>
      <xdr:col>1</xdr:col>
      <xdr:colOff>47625</xdr:colOff>
      <xdr:row>3</xdr:row>
      <xdr:rowOff>0</xdr:rowOff>
    </xdr:to>
    <xdr:pic>
      <xdr:nvPicPr>
        <xdr:cNvPr id="1029" name="Picture 3" descr="rId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19075"/>
          <a:ext cx="10096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tabSelected="1" topLeftCell="A19" workbookViewId="0">
      <selection activeCell="Q43" sqref="Q43"/>
    </sheetView>
  </sheetViews>
  <sheetFormatPr defaultColWidth="9" defaultRowHeight="14.25" x14ac:dyDescent="0.15"/>
  <cols>
    <col min="1" max="1" width="21.5" style="2" customWidth="1"/>
    <col min="2" max="2" width="2.875" style="2" customWidth="1"/>
    <col min="3" max="3" width="4" style="2" customWidth="1"/>
    <col min="4" max="4" width="4.5" style="2" customWidth="1"/>
    <col min="5" max="5" width="2.5" style="2" customWidth="1"/>
    <col min="6" max="6" width="3.5" style="2" customWidth="1"/>
    <col min="7" max="7" width="2.125" style="2" customWidth="1"/>
    <col min="8" max="8" width="6.25" style="2" customWidth="1"/>
    <col min="9" max="9" width="3.75" style="2" customWidth="1"/>
    <col min="10" max="11" width="2.875" style="2" customWidth="1"/>
    <col min="12" max="12" width="3.625" style="2" customWidth="1"/>
    <col min="13" max="13" width="3.875" style="2" customWidth="1"/>
    <col min="14" max="14" width="10.25" style="2" customWidth="1"/>
    <col min="15" max="15" width="15.625" style="2" customWidth="1"/>
    <col min="16" max="16384" width="9" style="2"/>
  </cols>
  <sheetData>
    <row r="1" spans="1:15" ht="14.25" customHeight="1" x14ac:dyDescent="0.2">
      <c r="A1" s="3"/>
    </row>
    <row r="2" spans="1:15" ht="18.75" x14ac:dyDescent="0.25">
      <c r="A2" s="28" t="s">
        <v>60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15.75" x14ac:dyDescent="0.25">
      <c r="A3" s="29" t="s">
        <v>61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ht="9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8.4499999999999993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15" x14ac:dyDescent="0.2">
      <c r="A6" s="30" t="s">
        <v>62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ht="15.75" x14ac:dyDescent="0.25">
      <c r="A7" s="31" t="s">
        <v>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7.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4.1" customHeight="1" x14ac:dyDescent="0.15">
      <c r="A9" s="17" t="s">
        <v>63</v>
      </c>
      <c r="B9" s="32" t="s">
        <v>64</v>
      </c>
      <c r="C9" s="32"/>
      <c r="D9" s="32"/>
      <c r="E9" s="32"/>
      <c r="F9" s="32"/>
      <c r="G9" s="32"/>
      <c r="H9" s="32"/>
      <c r="I9" s="33" t="s">
        <v>65</v>
      </c>
      <c r="J9" s="33"/>
      <c r="K9" s="33"/>
      <c r="L9" s="33"/>
      <c r="M9" s="33"/>
      <c r="N9" s="33"/>
      <c r="O9" s="33"/>
    </row>
    <row r="10" spans="1:15" ht="14.1" customHeight="1" x14ac:dyDescent="0.15">
      <c r="A10" s="17" t="s">
        <v>66</v>
      </c>
      <c r="B10" s="32" t="s">
        <v>67</v>
      </c>
      <c r="C10" s="32"/>
      <c r="D10" s="32"/>
      <c r="E10" s="32"/>
      <c r="F10" s="32"/>
      <c r="G10" s="32"/>
      <c r="H10" s="32"/>
      <c r="I10" s="33" t="s">
        <v>61</v>
      </c>
      <c r="J10" s="33"/>
      <c r="K10" s="33"/>
      <c r="L10" s="33"/>
      <c r="M10" s="33"/>
      <c r="N10" s="33"/>
      <c r="O10" s="33"/>
    </row>
    <row r="11" spans="1:15" ht="14.1" customHeight="1" x14ac:dyDescent="0.2">
      <c r="A11" s="18" t="s">
        <v>68</v>
      </c>
      <c r="B11" s="34" t="s">
        <v>78</v>
      </c>
      <c r="C11" s="34"/>
      <c r="D11" s="34"/>
      <c r="E11" s="34"/>
      <c r="F11" s="34"/>
      <c r="G11" s="34"/>
      <c r="H11" s="34"/>
      <c r="I11" s="35" t="s">
        <v>69</v>
      </c>
      <c r="J11" s="36"/>
      <c r="K11" s="36"/>
      <c r="L11" s="36"/>
      <c r="M11" s="36"/>
      <c r="N11" s="36"/>
      <c r="O11" s="19" t="s">
        <v>1</v>
      </c>
    </row>
    <row r="12" spans="1:15" ht="14.1" customHeight="1" x14ac:dyDescent="0.2">
      <c r="A12" s="18" t="s">
        <v>70</v>
      </c>
      <c r="B12" s="37" t="s">
        <v>2</v>
      </c>
      <c r="C12" s="37"/>
      <c r="D12" s="37"/>
      <c r="E12" s="37"/>
      <c r="F12" s="37"/>
      <c r="G12" s="37"/>
      <c r="H12" s="37"/>
      <c r="I12" s="35" t="s">
        <v>71</v>
      </c>
      <c r="J12" s="36"/>
      <c r="K12" s="36"/>
      <c r="L12" s="36"/>
      <c r="M12" s="36"/>
      <c r="N12" s="36"/>
      <c r="O12" s="19" t="s">
        <v>3</v>
      </c>
    </row>
    <row r="13" spans="1:15" ht="14.1" customHeight="1" x14ac:dyDescent="0.2">
      <c r="A13" s="18" t="s">
        <v>72</v>
      </c>
      <c r="B13" s="38">
        <v>41904</v>
      </c>
      <c r="C13" s="33"/>
      <c r="D13" s="33"/>
      <c r="E13" s="33"/>
      <c r="F13" s="33"/>
      <c r="G13" s="33"/>
      <c r="H13" s="33"/>
      <c r="I13" s="35" t="s">
        <v>73</v>
      </c>
      <c r="J13" s="36"/>
      <c r="K13" s="36"/>
      <c r="L13" s="36"/>
      <c r="M13" s="36"/>
      <c r="N13" s="36"/>
      <c r="O13" s="20">
        <f>DATE(YEAR(B13)+1,MONTH(B13),DAY(B13)-1)</f>
        <v>42268</v>
      </c>
    </row>
    <row r="14" spans="1:15" ht="14.1" customHeight="1" x14ac:dyDescent="0.2">
      <c r="A14" s="18" t="s">
        <v>74</v>
      </c>
      <c r="B14" s="33" t="s">
        <v>4</v>
      </c>
      <c r="C14" s="33"/>
      <c r="D14" s="33"/>
      <c r="E14" s="33"/>
      <c r="F14" s="33"/>
      <c r="G14" s="33"/>
      <c r="H14" s="33"/>
      <c r="I14" s="35" t="s">
        <v>75</v>
      </c>
      <c r="J14" s="36"/>
      <c r="K14" s="36"/>
      <c r="L14" s="36"/>
      <c r="M14" s="36"/>
      <c r="N14" s="36"/>
      <c r="O14" s="20">
        <v>41904</v>
      </c>
    </row>
    <row r="15" spans="1:15" ht="14.1" customHeight="1" x14ac:dyDescent="0.15">
      <c r="A15" s="18" t="s">
        <v>76</v>
      </c>
      <c r="B15" s="33"/>
      <c r="C15" s="33"/>
      <c r="D15" s="33"/>
      <c r="E15" s="33"/>
      <c r="F15" s="33"/>
      <c r="G15" s="33"/>
      <c r="H15" s="33"/>
      <c r="I15" s="33"/>
      <c r="J15" s="21"/>
      <c r="K15" s="21"/>
      <c r="L15" s="21"/>
      <c r="M15" s="19"/>
      <c r="N15" s="19"/>
      <c r="O15" s="19"/>
    </row>
    <row r="16" spans="1:15" ht="6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9" ht="15" x14ac:dyDescent="0.2">
      <c r="A17" s="22" t="s">
        <v>79</v>
      </c>
      <c r="B17" s="23"/>
      <c r="C17" s="23"/>
      <c r="D17" s="23"/>
      <c r="E17" s="23"/>
      <c r="F17" s="23"/>
      <c r="G17" s="23"/>
      <c r="H17" s="22"/>
      <c r="I17" s="22"/>
      <c r="J17" s="22"/>
      <c r="K17" s="22"/>
      <c r="L17" s="22"/>
      <c r="M17" s="23" t="s">
        <v>77</v>
      </c>
      <c r="N17" s="24"/>
      <c r="O17" s="24"/>
    </row>
    <row r="18" spans="1:19" x14ac:dyDescent="0.15">
      <c r="A18" s="39" t="s">
        <v>5</v>
      </c>
      <c r="B18" s="40"/>
      <c r="C18" s="41" t="s">
        <v>6</v>
      </c>
      <c r="D18" s="41"/>
      <c r="E18" s="41"/>
      <c r="F18" s="41"/>
      <c r="G18" s="41"/>
      <c r="H18" s="41"/>
      <c r="I18" s="42" t="s">
        <v>7</v>
      </c>
      <c r="J18" s="43"/>
      <c r="K18" s="44"/>
      <c r="L18" s="44"/>
      <c r="M18" s="45"/>
      <c r="N18" s="25" t="s">
        <v>8</v>
      </c>
      <c r="O18" s="26" t="s">
        <v>9</v>
      </c>
      <c r="R18" s="2" t="s">
        <v>10</v>
      </c>
    </row>
    <row r="19" spans="1:19" ht="25.5" x14ac:dyDescent="0.15">
      <c r="A19" s="46" t="s">
        <v>11</v>
      </c>
      <c r="B19" s="47"/>
      <c r="C19" s="48" t="s">
        <v>12</v>
      </c>
      <c r="D19" s="48"/>
      <c r="E19" s="48"/>
      <c r="F19" s="48"/>
      <c r="G19" s="48"/>
      <c r="H19" s="48"/>
      <c r="I19" s="49" t="s">
        <v>13</v>
      </c>
      <c r="J19" s="50"/>
      <c r="K19" s="51"/>
      <c r="L19" s="51"/>
      <c r="M19" s="52"/>
      <c r="N19" s="11" t="s">
        <v>14</v>
      </c>
      <c r="O19" s="12" t="s">
        <v>15</v>
      </c>
    </row>
    <row r="20" spans="1:19" ht="14.1" customHeight="1" x14ac:dyDescent="0.2">
      <c r="A20" s="53" t="s">
        <v>80</v>
      </c>
      <c r="B20" s="54"/>
      <c r="C20" s="55" t="s">
        <v>16</v>
      </c>
      <c r="D20" s="55"/>
      <c r="E20" s="55"/>
      <c r="F20" s="55"/>
      <c r="G20" s="55"/>
      <c r="H20" s="56"/>
      <c r="I20" s="57" t="s">
        <v>17</v>
      </c>
      <c r="J20" s="58"/>
      <c r="K20" s="58"/>
      <c r="L20" s="58"/>
      <c r="M20" s="59"/>
      <c r="N20" s="105" t="str">
        <f>IF(I20="Conform","PASS","FAIL")</f>
        <v>PASS</v>
      </c>
      <c r="O20" s="59" t="s">
        <v>18</v>
      </c>
    </row>
    <row r="21" spans="1:19" ht="14.1" customHeight="1" x14ac:dyDescent="0.15">
      <c r="A21" s="60" t="s">
        <v>81</v>
      </c>
      <c r="B21" s="61"/>
      <c r="C21" s="62" t="s">
        <v>19</v>
      </c>
      <c r="D21" s="62"/>
      <c r="E21" s="62"/>
      <c r="F21" s="62"/>
      <c r="G21" s="62"/>
      <c r="H21" s="63"/>
      <c r="I21" s="64" t="s">
        <v>20</v>
      </c>
      <c r="J21" s="48"/>
      <c r="K21" s="48"/>
      <c r="L21" s="48"/>
      <c r="M21" s="65"/>
      <c r="N21" s="106"/>
      <c r="O21" s="101"/>
    </row>
    <row r="22" spans="1:19" ht="14.1" customHeight="1" x14ac:dyDescent="0.15">
      <c r="A22" s="69" t="s">
        <v>22</v>
      </c>
      <c r="B22" s="70"/>
      <c r="C22" s="116">
        <v>278</v>
      </c>
      <c r="D22" s="117"/>
      <c r="E22" s="90" t="s">
        <v>23</v>
      </c>
      <c r="F22" s="96">
        <v>282</v>
      </c>
      <c r="G22" s="96"/>
      <c r="H22" s="96"/>
      <c r="I22" s="111">
        <v>279</v>
      </c>
      <c r="J22" s="111"/>
      <c r="K22" s="111"/>
      <c r="L22" s="111"/>
      <c r="M22" s="111"/>
      <c r="N22" s="107" t="str">
        <f>IF(AND(I22&gt;=C22,I22&lt;=F22),"PASS","FAIL")</f>
        <v>PASS</v>
      </c>
      <c r="O22" s="102" t="s">
        <v>24</v>
      </c>
    </row>
    <row r="23" spans="1:19" ht="14.1" customHeight="1" x14ac:dyDescent="0.15">
      <c r="A23" s="71" t="s">
        <v>25</v>
      </c>
      <c r="B23" s="72"/>
      <c r="C23" s="80"/>
      <c r="D23" s="118"/>
      <c r="E23" s="91"/>
      <c r="F23" s="97"/>
      <c r="G23" s="97"/>
      <c r="H23" s="97"/>
      <c r="I23" s="111"/>
      <c r="J23" s="111"/>
      <c r="K23" s="111"/>
      <c r="L23" s="111"/>
      <c r="M23" s="111"/>
      <c r="N23" s="108"/>
      <c r="O23" s="103"/>
    </row>
    <row r="24" spans="1:19" ht="14.1" customHeight="1" x14ac:dyDescent="0.25">
      <c r="A24" s="73" t="s">
        <v>26</v>
      </c>
      <c r="B24" s="74"/>
      <c r="C24" s="80">
        <v>279</v>
      </c>
      <c r="D24" s="118"/>
      <c r="E24" s="92" t="s">
        <v>23</v>
      </c>
      <c r="F24" s="97">
        <v>283</v>
      </c>
      <c r="G24" s="97"/>
      <c r="H24" s="97"/>
      <c r="I24" s="111">
        <v>280</v>
      </c>
      <c r="J24" s="111"/>
      <c r="K24" s="111"/>
      <c r="L24" s="111"/>
      <c r="M24" s="111"/>
      <c r="N24" s="108" t="str">
        <f>IF(AND(I24&gt;=C24,I24&lt;=F24),"PASS","FAIL")</f>
        <v>PASS</v>
      </c>
      <c r="O24" s="103" t="s">
        <v>27</v>
      </c>
      <c r="Q24" s="27"/>
    </row>
    <row r="25" spans="1:19" ht="14.1" customHeight="1" x14ac:dyDescent="0.15">
      <c r="A25" s="75" t="s">
        <v>28</v>
      </c>
      <c r="B25" s="76"/>
      <c r="C25" s="80"/>
      <c r="D25" s="118"/>
      <c r="E25" s="91"/>
      <c r="F25" s="97"/>
      <c r="G25" s="97"/>
      <c r="H25" s="97"/>
      <c r="I25" s="111"/>
      <c r="J25" s="111"/>
      <c r="K25" s="111"/>
      <c r="L25" s="111"/>
      <c r="M25" s="111"/>
      <c r="N25" s="108"/>
      <c r="O25" s="103"/>
    </row>
    <row r="26" spans="1:19" ht="14.1" customHeight="1" x14ac:dyDescent="0.15">
      <c r="A26" s="73" t="s">
        <v>29</v>
      </c>
      <c r="B26" s="74"/>
      <c r="C26" s="80">
        <v>0.5</v>
      </c>
      <c r="D26" s="118"/>
      <c r="E26" s="97" t="s">
        <v>21</v>
      </c>
      <c r="F26" s="97"/>
      <c r="G26" s="97"/>
      <c r="H26" s="97"/>
      <c r="I26" s="122">
        <v>7.0000000000000007E-2</v>
      </c>
      <c r="J26" s="123"/>
      <c r="K26" s="123"/>
      <c r="L26" s="123"/>
      <c r="M26" s="124"/>
      <c r="N26" s="108" t="str">
        <f>IF(I26&lt;=C26,"PASS","FAIL")</f>
        <v>PASS</v>
      </c>
      <c r="O26" s="103" t="s">
        <v>30</v>
      </c>
    </row>
    <row r="27" spans="1:19" ht="14.1" customHeight="1" x14ac:dyDescent="0.15">
      <c r="A27" s="75" t="s">
        <v>31</v>
      </c>
      <c r="B27" s="76"/>
      <c r="C27" s="80"/>
      <c r="D27" s="118"/>
      <c r="E27" s="97"/>
      <c r="F27" s="97"/>
      <c r="G27" s="97"/>
      <c r="H27" s="97"/>
      <c r="I27" s="125"/>
      <c r="J27" s="126"/>
      <c r="K27" s="126"/>
      <c r="L27" s="126"/>
      <c r="M27" s="127"/>
      <c r="N27" s="108"/>
      <c r="O27" s="103"/>
    </row>
    <row r="28" spans="1:19" ht="14.1" customHeight="1" x14ac:dyDescent="0.15">
      <c r="A28" s="73" t="s">
        <v>32</v>
      </c>
      <c r="B28" s="74"/>
      <c r="C28" s="80">
        <v>42</v>
      </c>
      <c r="D28" s="118"/>
      <c r="E28" s="92" t="s">
        <v>23</v>
      </c>
      <c r="F28" s="97">
        <v>44</v>
      </c>
      <c r="G28" s="97"/>
      <c r="H28" s="97"/>
      <c r="I28" s="111">
        <v>43</v>
      </c>
      <c r="J28" s="111"/>
      <c r="K28" s="111"/>
      <c r="L28" s="111"/>
      <c r="M28" s="111"/>
      <c r="N28" s="108" t="str">
        <f>IF(AND(I28&gt;=C28,I28&lt;=F28),"PASS","FAIL")</f>
        <v>PASS</v>
      </c>
      <c r="O28" s="103" t="s">
        <v>33</v>
      </c>
    </row>
    <row r="29" spans="1:19" ht="14.1" customHeight="1" x14ac:dyDescent="0.15">
      <c r="A29" s="75" t="s">
        <v>34</v>
      </c>
      <c r="B29" s="76"/>
      <c r="C29" s="80"/>
      <c r="D29" s="118"/>
      <c r="E29" s="91"/>
      <c r="F29" s="97"/>
      <c r="G29" s="97"/>
      <c r="H29" s="97"/>
      <c r="I29" s="111"/>
      <c r="J29" s="111"/>
      <c r="K29" s="111"/>
      <c r="L29" s="111"/>
      <c r="M29" s="111"/>
      <c r="N29" s="108"/>
      <c r="O29" s="103"/>
    </row>
    <row r="30" spans="1:19" ht="14.1" customHeight="1" x14ac:dyDescent="0.15">
      <c r="A30" s="73" t="s">
        <v>35</v>
      </c>
      <c r="B30" s="74"/>
      <c r="C30" s="128">
        <v>0.2</v>
      </c>
      <c r="D30" s="129"/>
      <c r="E30" s="97" t="s">
        <v>21</v>
      </c>
      <c r="F30" s="97"/>
      <c r="G30" s="97"/>
      <c r="H30" s="97"/>
      <c r="I30" s="121">
        <v>3.5999999999999997E-2</v>
      </c>
      <c r="J30" s="121"/>
      <c r="K30" s="121"/>
      <c r="L30" s="121"/>
      <c r="M30" s="121"/>
      <c r="N30" s="108" t="str">
        <f>IF(I30&lt;=C30,"PASS","FAIL")</f>
        <v>PASS</v>
      </c>
      <c r="O30" s="103" t="s">
        <v>36</v>
      </c>
    </row>
    <row r="31" spans="1:19" ht="14.1" customHeight="1" x14ac:dyDescent="0.15">
      <c r="A31" s="75" t="s">
        <v>37</v>
      </c>
      <c r="B31" s="76"/>
      <c r="C31" s="128"/>
      <c r="D31" s="129"/>
      <c r="E31" s="97"/>
      <c r="F31" s="97"/>
      <c r="G31" s="97"/>
      <c r="H31" s="97"/>
      <c r="I31" s="121"/>
      <c r="J31" s="121"/>
      <c r="K31" s="121"/>
      <c r="L31" s="121"/>
      <c r="M31" s="121"/>
      <c r="N31" s="108"/>
      <c r="O31" s="103"/>
    </row>
    <row r="32" spans="1:19" ht="14.1" customHeight="1" x14ac:dyDescent="0.25">
      <c r="A32" s="73" t="s">
        <v>38</v>
      </c>
      <c r="B32" s="74"/>
      <c r="C32" s="80">
        <v>0.5</v>
      </c>
      <c r="D32" s="118"/>
      <c r="E32" s="97" t="s">
        <v>21</v>
      </c>
      <c r="F32" s="97"/>
      <c r="G32" s="97"/>
      <c r="H32" s="97"/>
      <c r="I32" s="121">
        <v>0.02</v>
      </c>
      <c r="J32" s="121"/>
      <c r="K32" s="121"/>
      <c r="L32" s="121"/>
      <c r="M32" s="121"/>
      <c r="N32" s="108" t="str">
        <f>IF(I32&lt;=C32,"PASS","FAIL")</f>
        <v>PASS</v>
      </c>
      <c r="O32" s="103" t="s">
        <v>39</v>
      </c>
      <c r="S32" s="27"/>
    </row>
    <row r="33" spans="1:15" ht="14.1" customHeight="1" x14ac:dyDescent="0.15">
      <c r="A33" s="98" t="s">
        <v>40</v>
      </c>
      <c r="B33" s="99"/>
      <c r="C33" s="80"/>
      <c r="D33" s="118"/>
      <c r="E33" s="97"/>
      <c r="F33" s="97"/>
      <c r="G33" s="97"/>
      <c r="H33" s="97"/>
      <c r="I33" s="121"/>
      <c r="J33" s="121"/>
      <c r="K33" s="121"/>
      <c r="L33" s="121"/>
      <c r="M33" s="121"/>
      <c r="N33" s="109"/>
      <c r="O33" s="103"/>
    </row>
    <row r="34" spans="1:15" ht="14.1" customHeight="1" x14ac:dyDescent="0.2">
      <c r="A34" s="100" t="s">
        <v>41</v>
      </c>
      <c r="B34" s="100"/>
      <c r="C34" s="130" t="s">
        <v>42</v>
      </c>
      <c r="D34" s="130"/>
      <c r="E34" s="130"/>
      <c r="F34" s="130"/>
      <c r="G34" s="130"/>
      <c r="H34" s="130"/>
      <c r="I34" s="66" t="s">
        <v>17</v>
      </c>
      <c r="J34" s="66"/>
      <c r="K34" s="66"/>
      <c r="L34" s="66"/>
      <c r="M34" s="66"/>
      <c r="N34" s="110" t="str">
        <f>IF(I34="Conform","PASS","FAIL")</f>
        <v>PASS</v>
      </c>
      <c r="O34" s="104" t="s">
        <v>43</v>
      </c>
    </row>
    <row r="35" spans="1:15" ht="14.1" customHeight="1" x14ac:dyDescent="0.15">
      <c r="A35" s="67" t="s">
        <v>44</v>
      </c>
      <c r="B35" s="67"/>
      <c r="C35" s="77"/>
      <c r="D35" s="77"/>
      <c r="E35" s="77"/>
      <c r="F35" s="77"/>
      <c r="G35" s="77"/>
      <c r="H35" s="77"/>
      <c r="I35" s="68" t="s">
        <v>20</v>
      </c>
      <c r="J35" s="68"/>
      <c r="K35" s="68"/>
      <c r="L35" s="68"/>
      <c r="M35" s="68"/>
      <c r="N35" s="110"/>
      <c r="O35" s="77"/>
    </row>
    <row r="36" spans="1:15" ht="18.600000000000001" customHeight="1" x14ac:dyDescent="0.15">
      <c r="A36" s="131" t="s">
        <v>45</v>
      </c>
      <c r="B36" s="131"/>
      <c r="C36" s="100"/>
      <c r="D36" s="100"/>
      <c r="E36" s="100"/>
      <c r="F36" s="100"/>
      <c r="G36" s="100"/>
      <c r="H36" s="100"/>
      <c r="I36" s="131"/>
      <c r="J36" s="131"/>
      <c r="K36" s="131"/>
      <c r="L36" s="131"/>
      <c r="M36" s="131"/>
      <c r="N36" s="131"/>
      <c r="O36" s="131"/>
    </row>
    <row r="37" spans="1:15" ht="15.95" customHeight="1" x14ac:dyDescent="0.15">
      <c r="A37" s="77" t="s">
        <v>46</v>
      </c>
      <c r="B37" s="78"/>
      <c r="C37" s="79">
        <v>1</v>
      </c>
      <c r="D37" s="80"/>
      <c r="E37" s="81" t="s">
        <v>21</v>
      </c>
      <c r="F37" s="82"/>
      <c r="G37" s="82"/>
      <c r="H37" s="82"/>
      <c r="I37" s="83">
        <v>1</v>
      </c>
      <c r="J37" s="83"/>
      <c r="K37" s="83"/>
      <c r="L37" s="83"/>
      <c r="M37" s="84"/>
      <c r="N37" s="13" t="str">
        <f>IF(I37&lt;=C37,"PASS","FAIL")</f>
        <v>PASS</v>
      </c>
      <c r="O37" s="93" t="s">
        <v>47</v>
      </c>
    </row>
    <row r="38" spans="1:15" ht="15.95" customHeight="1" x14ac:dyDescent="0.15">
      <c r="A38" s="77" t="s">
        <v>48</v>
      </c>
      <c r="B38" s="78"/>
      <c r="C38" s="79">
        <v>99</v>
      </c>
      <c r="D38" s="80"/>
      <c r="E38" s="81" t="s">
        <v>49</v>
      </c>
      <c r="F38" s="82"/>
      <c r="G38" s="82"/>
      <c r="H38" s="82"/>
      <c r="I38" s="83">
        <v>99.5</v>
      </c>
      <c r="J38" s="83"/>
      <c r="K38" s="83"/>
      <c r="L38" s="83"/>
      <c r="M38" s="84"/>
      <c r="N38" s="13" t="str">
        <f>IF(I38&gt;=C38,"PASS","FAIL")</f>
        <v>PASS</v>
      </c>
      <c r="O38" s="94"/>
    </row>
    <row r="39" spans="1:15" ht="15.95" customHeight="1" x14ac:dyDescent="0.15">
      <c r="A39" s="77" t="s">
        <v>50</v>
      </c>
      <c r="B39" s="78"/>
      <c r="C39" s="79">
        <v>1</v>
      </c>
      <c r="D39" s="80"/>
      <c r="E39" s="81" t="s">
        <v>21</v>
      </c>
      <c r="F39" s="82"/>
      <c r="G39" s="82"/>
      <c r="H39" s="82"/>
      <c r="I39" s="83">
        <v>1</v>
      </c>
      <c r="J39" s="83"/>
      <c r="K39" s="83"/>
      <c r="L39" s="83"/>
      <c r="M39" s="84"/>
      <c r="N39" s="13" t="str">
        <f>IF(I39&lt;=C39,"PASS","FAIL")</f>
        <v>PASS</v>
      </c>
      <c r="O39" s="95"/>
    </row>
    <row r="40" spans="1:15" ht="27" customHeight="1" x14ac:dyDescent="0.15">
      <c r="A40" s="73" t="s">
        <v>51</v>
      </c>
      <c r="B40" s="85"/>
      <c r="C40" s="86" t="s">
        <v>52</v>
      </c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8"/>
    </row>
    <row r="41" spans="1:15" ht="16.5" customHeight="1" x14ac:dyDescent="0.15">
      <c r="A41" s="73" t="s">
        <v>53</v>
      </c>
      <c r="B41" s="85"/>
      <c r="C41" s="112" t="str">
        <f>IF(SUM(COUNTIF(N20:N39,"FAIL"))=0,"PASS","FAIL")</f>
        <v>PASS</v>
      </c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3"/>
    </row>
    <row r="42" spans="1:15" ht="15" customHeight="1" x14ac:dyDescent="0.15">
      <c r="A42" s="71" t="s">
        <v>54</v>
      </c>
      <c r="B42" s="89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5"/>
    </row>
    <row r="43" spans="1:15" ht="4.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5" x14ac:dyDescent="0.2">
      <c r="A44" s="4" t="s">
        <v>82</v>
      </c>
      <c r="B44" s="5"/>
      <c r="C44" s="5"/>
      <c r="D44" s="5"/>
      <c r="E44" s="5"/>
      <c r="F44" s="5"/>
      <c r="G44" s="5"/>
      <c r="H44" s="4"/>
      <c r="I44" s="4" t="s">
        <v>55</v>
      </c>
      <c r="J44" s="4"/>
      <c r="K44" s="4"/>
      <c r="L44" s="4"/>
      <c r="M44" s="4"/>
      <c r="N44" s="4"/>
      <c r="O44" s="4"/>
    </row>
    <row r="45" spans="1:15" ht="6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5" x14ac:dyDescent="0.2">
      <c r="A46" s="4" t="s">
        <v>83</v>
      </c>
      <c r="B46" s="5"/>
      <c r="C46" s="5"/>
      <c r="D46" s="5"/>
      <c r="E46" s="5"/>
      <c r="F46" s="5"/>
      <c r="G46" s="5"/>
      <c r="H46" s="4"/>
      <c r="I46" s="4" t="s">
        <v>56</v>
      </c>
      <c r="J46" s="4"/>
      <c r="K46" s="4"/>
      <c r="L46" s="4"/>
      <c r="M46" s="4"/>
      <c r="N46" s="4"/>
      <c r="O46" s="4"/>
    </row>
    <row r="47" spans="1:15" ht="6" customHeight="1" x14ac:dyDescent="0.2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</row>
    <row r="48" spans="1:15" s="1" customFormat="1" ht="11.25" x14ac:dyDescent="0.15">
      <c r="A48" s="6" t="s">
        <v>57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19"/>
    </row>
    <row r="49" spans="1:15" s="1" customFormat="1" ht="11.25" x14ac:dyDescent="0.15">
      <c r="A49" s="7" t="s">
        <v>58</v>
      </c>
      <c r="B49" s="7"/>
      <c r="C49" s="7"/>
      <c r="D49" s="7"/>
      <c r="E49" s="7"/>
      <c r="F49" s="7"/>
      <c r="G49" s="7"/>
      <c r="H49" s="8"/>
      <c r="I49" s="8"/>
      <c r="J49" s="8"/>
      <c r="K49" s="8"/>
      <c r="L49" s="8"/>
      <c r="M49" s="8"/>
      <c r="N49" s="8"/>
      <c r="O49" s="120"/>
    </row>
    <row r="50" spans="1:15" s="1" customFormat="1" ht="11.25" x14ac:dyDescent="0.15">
      <c r="A50" s="9" t="s">
        <v>59</v>
      </c>
      <c r="B50" s="9"/>
      <c r="C50" s="9"/>
      <c r="D50" s="9"/>
      <c r="E50" s="9"/>
      <c r="F50" s="9"/>
      <c r="G50" s="9"/>
      <c r="H50" s="10"/>
      <c r="I50" s="10"/>
      <c r="J50" s="10"/>
      <c r="K50" s="10"/>
      <c r="L50" s="10"/>
      <c r="M50" s="10"/>
      <c r="N50" s="10"/>
      <c r="O50" s="120"/>
    </row>
  </sheetData>
  <protectedRanges>
    <protectedRange sqref="M13:O15 I60 A58:B58 I58 A12:A15 A60:B60 I20:M21 I36:M47" name="区域1" securityDescriptor=""/>
    <protectedRange sqref="O51:O53" name="区域1_1" securityDescriptor=""/>
    <protectedRange sqref="M12:O12" name="区域1_2" securityDescriptor=""/>
    <protectedRange sqref="B15:I15" name="区域1_3" securityDescriptor=""/>
    <protectedRange sqref="M34 P34 N35:O35" name="区域1_4" securityDescriptor=""/>
    <protectedRange sqref="I22:L23 I24:L25 I26:L27 I28:L29 I30:L31 I32:L33" name="区域1_6" securityDescriptor=""/>
  </protectedRanges>
  <mergeCells count="103">
    <mergeCell ref="C41:O42"/>
    <mergeCell ref="C22:D23"/>
    <mergeCell ref="O48:O50"/>
    <mergeCell ref="C32:D33"/>
    <mergeCell ref="F28:H29"/>
    <mergeCell ref="F24:H25"/>
    <mergeCell ref="C28:D29"/>
    <mergeCell ref="E30:H31"/>
    <mergeCell ref="E32:H33"/>
    <mergeCell ref="E26:H27"/>
    <mergeCell ref="I30:M31"/>
    <mergeCell ref="I32:M33"/>
    <mergeCell ref="I28:M29"/>
    <mergeCell ref="I26:M27"/>
    <mergeCell ref="I24:M25"/>
    <mergeCell ref="C24:D25"/>
    <mergeCell ref="C26:D27"/>
    <mergeCell ref="C30:D31"/>
    <mergeCell ref="C34:H35"/>
    <mergeCell ref="A36:O36"/>
    <mergeCell ref="A37:B37"/>
    <mergeCell ref="C37:D37"/>
    <mergeCell ref="E37:H37"/>
    <mergeCell ref="O20:O21"/>
    <mergeCell ref="O22:O23"/>
    <mergeCell ref="O24:O25"/>
    <mergeCell ref="O26:O27"/>
    <mergeCell ref="O28:O29"/>
    <mergeCell ref="O30:O31"/>
    <mergeCell ref="O32:O33"/>
    <mergeCell ref="O34:O35"/>
    <mergeCell ref="N20:N21"/>
    <mergeCell ref="N22:N23"/>
    <mergeCell ref="N24:N25"/>
    <mergeCell ref="N26:N27"/>
    <mergeCell ref="N28:N29"/>
    <mergeCell ref="N30:N31"/>
    <mergeCell ref="N32:N33"/>
    <mergeCell ref="N34:N35"/>
    <mergeCell ref="A39:B39"/>
    <mergeCell ref="C39:D39"/>
    <mergeCell ref="E39:H39"/>
    <mergeCell ref="I39:M39"/>
    <mergeCell ref="A40:B40"/>
    <mergeCell ref="C40:O40"/>
    <mergeCell ref="A41:B41"/>
    <mergeCell ref="A42:B42"/>
    <mergeCell ref="E22:E23"/>
    <mergeCell ref="E24:E25"/>
    <mergeCell ref="E28:E29"/>
    <mergeCell ref="O37:O39"/>
    <mergeCell ref="F22:H23"/>
    <mergeCell ref="I37:M37"/>
    <mergeCell ref="A38:B38"/>
    <mergeCell ref="C38:D38"/>
    <mergeCell ref="E38:H38"/>
    <mergeCell ref="I38:M38"/>
    <mergeCell ref="A29:B29"/>
    <mergeCell ref="A30:B30"/>
    <mergeCell ref="A31:B31"/>
    <mergeCell ref="A32:B32"/>
    <mergeCell ref="A33:B33"/>
    <mergeCell ref="A34:B34"/>
    <mergeCell ref="I34:M34"/>
    <mergeCell ref="A35:B35"/>
    <mergeCell ref="I35:M35"/>
    <mergeCell ref="A22:B22"/>
    <mergeCell ref="A23:B23"/>
    <mergeCell ref="A24:B24"/>
    <mergeCell ref="A25:B25"/>
    <mergeCell ref="A26:B26"/>
    <mergeCell ref="A27:B27"/>
    <mergeCell ref="A28:B28"/>
    <mergeCell ref="I22:M23"/>
    <mergeCell ref="A19:B19"/>
    <mergeCell ref="C19:H19"/>
    <mergeCell ref="I19:M19"/>
    <mergeCell ref="A20:B20"/>
    <mergeCell ref="C20:H20"/>
    <mergeCell ref="I20:M20"/>
    <mergeCell ref="A21:B21"/>
    <mergeCell ref="C21:H21"/>
    <mergeCell ref="I21:M21"/>
    <mergeCell ref="B12:H12"/>
    <mergeCell ref="I12:N12"/>
    <mergeCell ref="B13:H13"/>
    <mergeCell ref="I13:N13"/>
    <mergeCell ref="B14:H14"/>
    <mergeCell ref="I14:N14"/>
    <mergeCell ref="B15:I15"/>
    <mergeCell ref="A18:B18"/>
    <mergeCell ref="C18:H18"/>
    <mergeCell ref="I18:M18"/>
    <mergeCell ref="A2:O2"/>
    <mergeCell ref="A3:O3"/>
    <mergeCell ref="A6:O6"/>
    <mergeCell ref="A7:O7"/>
    <mergeCell ref="B9:H9"/>
    <mergeCell ref="I9:O9"/>
    <mergeCell ref="B10:H10"/>
    <mergeCell ref="I10:O10"/>
    <mergeCell ref="B11:H11"/>
    <mergeCell ref="I11:N11"/>
  </mergeCells>
  <phoneticPr fontId="10" type="noConversion"/>
  <conditionalFormatting sqref="N28 C41:G41 N24 N37:N39 N32 N30 N26 N22 N34 N20">
    <cfRule type="cellIs" dxfId="0" priority="1" stopIfTrue="1" operator="equal">
      <formula>"FAIL"</formula>
    </cfRule>
  </conditionalFormatting>
  <pageMargins left="0.55118110236220474" right="0.43307086614173229" top="0.15748031496062992" bottom="0.15748031496062992" header="0.15748031496062992" footer="0.15748031496062992"/>
  <pageSetup paperSize="9" scale="96" orientation="portrait" r:id="rId1"/>
  <headerFooter alignWithMargins="0">
    <oddFooter>&amp;C&amp;D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LA-1299</vt:lpstr>
      <vt:lpstr>'LA-1299'!Print_Area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2016-05-11T03:08:25Z</cp:lastPrinted>
  <dcterms:created xsi:type="dcterms:W3CDTF">2014-09-24T03:24:00Z</dcterms:created>
  <dcterms:modified xsi:type="dcterms:W3CDTF">2016-12-28T03:54:10Z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