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5480" windowHeight="6000"/>
  </bookViews>
  <sheets>
    <sheet name="Y9022" sheetId="1" r:id="rId1"/>
  </sheets>
  <definedNames>
    <definedName name="_xlnm.Print_Area" localSheetId="0">'Y9022'!$A$1:$O$48</definedName>
  </definedNames>
  <calcPr calcId="125725"/>
</workbook>
</file>

<file path=xl/calcChain.xml><?xml version="1.0" encoding="utf-8"?>
<calcChain xmlns="http://schemas.openxmlformats.org/spreadsheetml/2006/main">
  <c r="N32" i="1"/>
  <c r="N22"/>
  <c r="N20"/>
  <c r="N30"/>
  <c r="C39"/>
  <c r="N28"/>
  <c r="N26"/>
  <c r="N24"/>
  <c r="N34"/>
  <c r="O13"/>
  <c r="N36"/>
</calcChain>
</file>

<file path=xl/sharedStrings.xml><?xml version="1.0" encoding="utf-8"?>
<sst xmlns="http://schemas.openxmlformats.org/spreadsheetml/2006/main" count="90" uniqueCount="82">
  <si>
    <t>指标</t>
  </si>
  <si>
    <t>结果</t>
  </si>
  <si>
    <t>[SPEC.]</t>
  </si>
  <si>
    <t>[Result]</t>
  </si>
  <si>
    <t>[Method of Analysis]</t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</si>
  <si>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19" type="noConversion"/>
  </si>
  <si>
    <t>CERTIFICATE OF ANALYSIS</t>
    <phoneticPr fontId="19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</si>
  <si>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</si>
  <si>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</si>
  <si>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产品名称</t>
    </r>
    <r>
      <rPr>
        <sz val="10"/>
        <color indexed="8"/>
        <rFont val="Arial"/>
        <family val="2"/>
      </rPr>
      <t xml:space="preserve"> Product Name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</si>
  <si>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皂粒</t>
    </r>
    <r>
      <rPr>
        <sz val="10"/>
        <color indexed="8"/>
        <rFont val="Arial"/>
        <family val="2"/>
      </rPr>
      <t xml:space="preserve"> Soap Noodle</t>
    </r>
    <phoneticPr fontId="19" type="noConversion"/>
  </si>
  <si>
    <r>
      <t>产品型号</t>
    </r>
    <r>
      <rPr>
        <sz val="10"/>
        <color indexed="8"/>
        <rFont val="Arial"/>
        <family val="2"/>
      </rPr>
      <t xml:space="preserve"> Product Code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</si>
  <si>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产品批号</t>
    </r>
    <r>
      <rPr>
        <sz val="10"/>
        <color indexed="8"/>
        <rFont val="Arial"/>
        <family val="2"/>
      </rPr>
      <t xml:space="preserve"> Batch Number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</si>
  <si>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数</t>
    </r>
    <r>
      <rPr>
        <sz val="10"/>
        <color indexed="8"/>
        <rFont val="Arial"/>
        <family val="2"/>
      </rPr>
      <t xml:space="preserve">       </t>
    </r>
    <r>
      <rPr>
        <sz val="10"/>
        <color indexed="8"/>
        <rFont val="宋体"/>
        <family val="3"/>
        <charset val="134"/>
      </rPr>
      <t>量</t>
    </r>
    <r>
      <rPr>
        <sz val="10"/>
        <color indexed="8"/>
        <rFont val="Arial"/>
        <family val="2"/>
      </rPr>
      <t xml:space="preserve"> Quantity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</si>
  <si>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t xml:space="preserve">       pcs         kg</t>
    <phoneticPr fontId="19" type="noConversion"/>
  </si>
  <si>
    <r>
      <t>生产日期</t>
    </r>
    <r>
      <rPr>
        <sz val="10"/>
        <color indexed="8"/>
        <rFont val="Arial"/>
        <family val="2"/>
      </rPr>
      <t xml:space="preserve"> Production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</si>
  <si>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color indexed="8"/>
        <rFont val="Arial"/>
        <family val="2"/>
      </rPr>
      <t xml:space="preserve"> Exp.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</si>
  <si>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color indexed="8"/>
        <rFont val="Arial"/>
        <family val="2"/>
      </rPr>
      <t xml:space="preserve"> Report No.</t>
    </r>
    <phoneticPr fontId="19" type="noConversion"/>
  </si>
  <si>
    <r>
      <t>分析日期</t>
    </r>
    <r>
      <rPr>
        <sz val="10"/>
        <color indexed="8"/>
        <rFont val="Arial"/>
        <family val="2"/>
      </rPr>
      <t xml:space="preserve"> Analysis Date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</si>
  <si>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Contract No.</t>
    </r>
    <phoneticPr fontId="19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</si>
  <si>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</si>
  <si>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</si>
  <si>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</si>
  <si>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</si>
  <si>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</si>
  <si>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</si>
  <si>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r>
      <t>VISUAL</t>
    </r>
    <r>
      <rPr>
        <sz val="10"/>
        <color indexed="8"/>
        <rFont val="宋体"/>
        <family val="3"/>
        <charset val="134"/>
      </rPr>
      <t>目测</t>
    </r>
    <phoneticPr fontId="19" type="noConversion"/>
  </si>
  <si>
    <t>产品外观</t>
    <phoneticPr fontId="19" type="noConversion"/>
  </si>
  <si>
    <t>Conform</t>
    <phoneticPr fontId="22" type="noConversion"/>
  </si>
  <si>
    <t>符合</t>
    <phoneticPr fontId="22" type="noConversion"/>
  </si>
  <si>
    <t>Total Fatty Matter(%)</t>
    <phoneticPr fontId="19" type="noConversion"/>
  </si>
  <si>
    <t>AOCS G 3-53</t>
    <phoneticPr fontId="19" type="noConversion"/>
  </si>
  <si>
    <t>总脂肪物含量</t>
    <phoneticPr fontId="19" type="noConversion"/>
  </si>
  <si>
    <t>Moisture (%)</t>
    <phoneticPr fontId="19" type="noConversion"/>
  </si>
  <si>
    <t>max</t>
    <phoneticPr fontId="19" type="noConversion"/>
  </si>
  <si>
    <t>AOCS Da 2a-48</t>
    <phoneticPr fontId="19" type="noConversion"/>
  </si>
  <si>
    <t>水分</t>
    <phoneticPr fontId="19" type="noConversion"/>
  </si>
  <si>
    <t>AOCS Da 4a-48</t>
    <phoneticPr fontId="19" type="noConversion"/>
  </si>
  <si>
    <t>Sodium Chloride as NaCL(%)</t>
    <phoneticPr fontId="19" type="noConversion"/>
  </si>
  <si>
    <t>AOCS Da 9-48</t>
    <phoneticPr fontId="19" type="noConversion"/>
  </si>
  <si>
    <r>
      <t>Titre (</t>
    </r>
    <r>
      <rPr>
        <sz val="10"/>
        <color indexed="8"/>
        <rFont val="宋体"/>
        <family val="3"/>
        <charset val="134"/>
      </rPr>
      <t>℃</t>
    </r>
    <r>
      <rPr>
        <sz val="10"/>
        <color indexed="8"/>
        <rFont val="Arial"/>
        <family val="2"/>
      </rPr>
      <t>)</t>
    </r>
    <phoneticPr fontId="19" type="noConversion"/>
  </si>
  <si>
    <t>AOCS Da 13-48</t>
    <phoneticPr fontId="19" type="noConversion"/>
  </si>
  <si>
    <t>凝固点</t>
    <phoneticPr fontId="19" type="noConversion"/>
  </si>
  <si>
    <t xml:space="preserve">Packing </t>
    <phoneticPr fontId="19" type="noConversion"/>
  </si>
  <si>
    <r>
      <t xml:space="preserve">25kg net Woven Paper Bags                                       </t>
    </r>
    <r>
      <rPr>
        <sz val="9"/>
        <color indexed="8"/>
        <rFont val="宋体"/>
        <family val="3"/>
        <charset val="134"/>
      </rPr>
      <t>净重</t>
    </r>
    <r>
      <rPr>
        <sz val="9"/>
        <color indexed="8"/>
        <rFont val="Arial"/>
        <family val="2"/>
      </rPr>
      <t>25kg</t>
    </r>
    <r>
      <rPr>
        <sz val="9"/>
        <color indexed="8"/>
        <rFont val="宋体"/>
        <family val="3"/>
        <charset val="134"/>
      </rPr>
      <t>聚丙烯内衬纸袋包装</t>
    </r>
    <phoneticPr fontId="19" type="noConversion"/>
  </si>
  <si>
    <t>---</t>
    <phoneticPr fontId="19" type="noConversion"/>
  </si>
  <si>
    <t>包装</t>
    <phoneticPr fontId="19" type="noConversion"/>
  </si>
  <si>
    <r>
      <t xml:space="preserve">Remark                                                  </t>
    </r>
    <r>
      <rPr>
        <sz val="10"/>
        <color indexed="8"/>
        <rFont val="宋体"/>
        <family val="3"/>
        <charset val="134"/>
      </rPr>
      <t>备注</t>
    </r>
    <phoneticPr fontId="19" type="noConversion"/>
  </si>
  <si>
    <t>Conclusion</t>
    <phoneticPr fontId="19" type="noConversion"/>
  </si>
  <si>
    <t>结论</t>
    <phoneticPr fontId="19" type="noConversion"/>
  </si>
  <si>
    <r>
      <t>审核人</t>
    </r>
    <r>
      <rPr>
        <sz val="10"/>
        <color indexed="8"/>
        <rFont val="Arial"/>
        <family val="2"/>
      </rPr>
      <t>Checked by:</t>
    </r>
    <phoneticPr fontId="19" type="noConversion"/>
  </si>
  <si>
    <r>
      <t>审核日期</t>
    </r>
    <r>
      <rPr>
        <sz val="10"/>
        <color indexed="8"/>
        <rFont val="Arial"/>
        <family val="2"/>
      </rPr>
      <t>Date:</t>
    </r>
    <phoneticPr fontId="19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</si>
  <si>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family val="3"/>
        <charset val="134"/>
      </rPr>
      <t>邮编：</t>
    </r>
    <r>
      <rPr>
        <sz val="8"/>
        <color indexed="8"/>
        <rFont val="Arial"/>
        <family val="2"/>
      </rPr>
      <t>222042</t>
    </r>
    <phoneticPr fontId="19" type="noConversion"/>
  </si>
  <si>
    <t xml:space="preserve">Dagang Road,Xugou Lianyungang City,Jiangsu Province,China,222042 </t>
    <phoneticPr fontId="19" type="noConversion"/>
  </si>
  <si>
    <t>TEL: +86 518-82387232    FAX: +86 518-82388310</t>
    <phoneticPr fontId="19" type="noConversion"/>
  </si>
  <si>
    <t>AOCS Da 23-56</t>
    <phoneticPr fontId="19" type="noConversion"/>
  </si>
  <si>
    <t xml:space="preserve">Glycerin Content(%) </t>
    <phoneticPr fontId="19" type="noConversion"/>
  </si>
  <si>
    <t>甘油含量</t>
    <phoneticPr fontId="19" type="noConversion"/>
  </si>
  <si>
    <t>Sequestrants</t>
    <phoneticPr fontId="19" type="noConversion"/>
  </si>
  <si>
    <t>螯合剂</t>
    <phoneticPr fontId="19" type="noConversion"/>
  </si>
  <si>
    <t>Present</t>
    <phoneticPr fontId="19" type="noConversion"/>
  </si>
  <si>
    <t>150406S003</t>
    <phoneticPr fontId="19" type="noConversion"/>
  </si>
  <si>
    <t>2015-1606</t>
    <phoneticPr fontId="19" type="noConversion"/>
  </si>
  <si>
    <t>Free Alkali as NaOH (%)</t>
    <phoneticPr fontId="19" type="noConversion"/>
  </si>
  <si>
    <r>
      <t>分析人</t>
    </r>
    <r>
      <rPr>
        <sz val="10"/>
        <color indexed="8"/>
        <rFont val="Arial"/>
        <family val="2"/>
      </rPr>
      <t xml:space="preserve">Analysis by: </t>
    </r>
    <r>
      <rPr>
        <sz val="10"/>
        <color indexed="8"/>
        <rFont val="宋体"/>
        <family val="3"/>
        <charset val="134"/>
      </rPr>
      <t>刘培培</t>
    </r>
    <phoneticPr fontId="19" type="noConversion"/>
  </si>
  <si>
    <r>
      <t>报告日期</t>
    </r>
    <r>
      <rPr>
        <sz val="10"/>
        <color indexed="8"/>
        <rFont val="Arial"/>
        <family val="2"/>
      </rPr>
      <t>Date: 2015-04-06</t>
    </r>
    <phoneticPr fontId="19" type="noConversion"/>
  </si>
  <si>
    <t>游离碱</t>
    <phoneticPr fontId="19" type="noConversion"/>
  </si>
  <si>
    <t>Y9022</t>
    <phoneticPr fontId="19" type="noConversion"/>
  </si>
  <si>
    <t>氯化物含量</t>
    <phoneticPr fontId="19" type="noConversion"/>
  </si>
  <si>
    <r>
      <t>TO:</t>
    </r>
    <r>
      <rPr>
        <b/>
        <sz val="14"/>
        <color indexed="8"/>
        <rFont val="宋体"/>
        <family val="3"/>
        <charset val="134"/>
      </rPr>
      <t>苏州雪子</t>
    </r>
    <phoneticPr fontId="19" type="noConversion"/>
  </si>
  <si>
    <t>Light Yellow/Yellow</t>
    <phoneticPr fontId="19" type="noConversion"/>
  </si>
  <si>
    <t>浅黄色或黄色</t>
    <phoneticPr fontId="19" type="noConversion"/>
  </si>
  <si>
    <t>Light Yellow</t>
    <phoneticPr fontId="19" type="noConversion"/>
  </si>
  <si>
    <t>浅黄色</t>
    <phoneticPr fontId="19" type="noConversion"/>
  </si>
  <si>
    <r>
      <t>执行标准</t>
    </r>
    <r>
      <rPr>
        <sz val="10"/>
        <color indexed="8"/>
        <rFont val="Arial"/>
        <family val="2"/>
      </rPr>
      <t>Standard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>苏州雪子日用化学品有限公司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合同指标</t>
    </r>
    <phoneticPr fontId="19" type="noConversion"/>
  </si>
  <si>
    <t>min</t>
    <phoneticPr fontId="19" type="noConversion"/>
  </si>
  <si>
    <t>丰益油脂科技（连云港）有限公司</t>
    <phoneticPr fontId="19" type="noConversion"/>
  </si>
  <si>
    <t>Wilmar Oleo  (Lianyungang) Co., Ltd</t>
    <phoneticPr fontId="19" type="noConversion"/>
  </si>
  <si>
    <t>YHOC/QR-04-009-C-0</t>
    <phoneticPr fontId="19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</si>
  <si>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19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</si>
  <si>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19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</si>
  <si>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19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</si>
</sst>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yyyy/m/d;@"/>
  </numFmts>
  <fonts count="46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9"/>
      <color indexed="1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宋体"/>
      <family val="3"/>
      <charset val="134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98">
    <xf numFmtId="0" fontId="0" fillId="0" borderId="0" xfId="0"/>
    <xf numFmtId="0" fontId="0" fillId="0" borderId="10" xfId="0" applyBorder="1"/>
    <xf numFmtId="0" fontId="20" fillId="0" borderId="0" xfId="0" applyFont="1" applyAlignment="1">
      <alignment horizontal="center"/>
    </xf>
    <xf numFmtId="0" fontId="23" fillId="0" borderId="0" xfId="0" applyFont="1"/>
    <xf numFmtId="178" fontId="34" fillId="0" borderId="0" xfId="0" applyNumberFormat="1" applyFont="1" applyAlignment="1">
      <alignment horizontal="left" vertical="center"/>
    </xf>
    <xf numFmtId="0" fontId="21" fillId="0" borderId="0" xfId="0" applyFont="1"/>
    <xf numFmtId="0" fontId="34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Alignment="1">
      <alignment horizontal="left" vertical="center"/>
    </xf>
    <xf numFmtId="0" fontId="34" fillId="0" borderId="11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0" fontId="37" fillId="0" borderId="0" xfId="0" applyFont="1"/>
    <xf numFmtId="0" fontId="36" fillId="0" borderId="0" xfId="0" applyFont="1" applyAlignment="1">
      <alignment horizontal="left" vertical="center"/>
    </xf>
    <xf numFmtId="14" fontId="34" fillId="0" borderId="0" xfId="0" applyNumberFormat="1" applyFont="1" applyAlignment="1">
      <alignment horizontal="left" vertical="center"/>
    </xf>
    <xf numFmtId="0" fontId="37" fillId="0" borderId="0" xfId="0" applyFont="1" applyAlignment="1">
      <alignment vertical="center"/>
    </xf>
    <xf numFmtId="0" fontId="36" fillId="0" borderId="12" xfId="0" applyFont="1" applyBorder="1" applyAlignment="1">
      <alignment horizontal="center" vertical="center" wrapText="1"/>
    </xf>
    <xf numFmtId="0" fontId="37" fillId="24" borderId="0" xfId="0" applyFont="1" applyFill="1" applyAlignment="1">
      <alignment vertical="center"/>
    </xf>
    <xf numFmtId="0" fontId="38" fillId="0" borderId="13" xfId="0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4" fillId="0" borderId="10" xfId="0" applyFont="1" applyBorder="1" applyAlignment="1">
      <alignment vertical="center"/>
    </xf>
    <xf numFmtId="0" fontId="36" fillId="24" borderId="0" xfId="0" applyFont="1" applyFill="1" applyAlignment="1">
      <alignment vertical="center"/>
    </xf>
    <xf numFmtId="0" fontId="34" fillId="0" borderId="0" xfId="0" applyFont="1" applyAlignment="1">
      <alignment horizontal="left" vertical="center"/>
    </xf>
    <xf numFmtId="0" fontId="36" fillId="0" borderId="10" xfId="0" applyFont="1" applyBorder="1" applyAlignment="1">
      <alignment vertical="center"/>
    </xf>
    <xf numFmtId="0" fontId="34" fillId="0" borderId="14" xfId="0" applyFont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 wrapText="1"/>
    </xf>
    <xf numFmtId="0" fontId="34" fillId="0" borderId="14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176" fontId="34" fillId="0" borderId="18" xfId="0" applyNumberFormat="1" applyFont="1" applyFill="1" applyBorder="1" applyAlignment="1">
      <alignment horizontal="center" vertical="center" wrapText="1"/>
    </xf>
    <xf numFmtId="0" fontId="34" fillId="0" borderId="19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6" fillId="0" borderId="12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0" borderId="13" xfId="0" applyFont="1" applyFill="1" applyBorder="1" applyAlignment="1">
      <alignment horizontal="left" vertical="center" wrapText="1"/>
    </xf>
    <xf numFmtId="0" fontId="42" fillId="0" borderId="15" xfId="0" applyFont="1" applyFill="1" applyBorder="1" applyAlignment="1">
      <alignment horizontal="left" vertical="center" wrapText="1"/>
    </xf>
    <xf numFmtId="0" fontId="42" fillId="0" borderId="10" xfId="0" applyFont="1" applyFill="1" applyBorder="1" applyAlignment="1">
      <alignment horizontal="left" vertical="center" wrapText="1"/>
    </xf>
    <xf numFmtId="0" fontId="42" fillId="0" borderId="16" xfId="0" applyFont="1" applyFill="1" applyBorder="1" applyAlignment="1">
      <alignment horizontal="left" vertical="center" wrapText="1"/>
    </xf>
    <xf numFmtId="0" fontId="34" fillId="0" borderId="13" xfId="0" quotePrefix="1" applyFont="1" applyFill="1" applyBorder="1" applyAlignment="1">
      <alignment horizontal="left" vertical="center" wrapText="1"/>
    </xf>
    <xf numFmtId="0" fontId="34" fillId="0" borderId="13" xfId="0" applyFont="1" applyFill="1" applyBorder="1" applyAlignment="1">
      <alignment horizontal="left" vertical="center" wrapText="1"/>
    </xf>
    <xf numFmtId="0" fontId="34" fillId="0" borderId="15" xfId="0" applyFont="1" applyFill="1" applyBorder="1" applyAlignment="1">
      <alignment horizontal="left" vertical="center" wrapText="1"/>
    </xf>
    <xf numFmtId="0" fontId="34" fillId="0" borderId="10" xfId="0" applyFont="1" applyFill="1" applyBorder="1" applyAlignment="1">
      <alignment horizontal="left" vertical="center" wrapText="1"/>
    </xf>
    <xf numFmtId="0" fontId="34" fillId="0" borderId="16" xfId="0" applyFont="1" applyFill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/>
    </xf>
    <xf numFmtId="0" fontId="34" fillId="0" borderId="18" xfId="0" applyFont="1" applyFill="1" applyBorder="1" applyAlignment="1">
      <alignment horizontal="center" vertical="center" wrapText="1"/>
    </xf>
    <xf numFmtId="177" fontId="34" fillId="0" borderId="18" xfId="0" applyNumberFormat="1" applyFont="1" applyFill="1" applyBorder="1" applyAlignment="1">
      <alignment horizontal="center" vertical="center" wrapText="1"/>
    </xf>
    <xf numFmtId="176" fontId="34" fillId="0" borderId="12" xfId="0" applyNumberFormat="1" applyFont="1" applyFill="1" applyBorder="1" applyAlignment="1">
      <alignment horizontal="center" vertical="center" wrapText="1"/>
    </xf>
    <xf numFmtId="176" fontId="34" fillId="0" borderId="11" xfId="0" applyNumberFormat="1" applyFont="1" applyFill="1" applyBorder="1" applyAlignment="1">
      <alignment horizontal="center" vertical="center" wrapText="1"/>
    </xf>
    <xf numFmtId="0" fontId="40" fillId="0" borderId="18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right" vertical="center" wrapText="1"/>
    </xf>
    <xf numFmtId="0" fontId="34" fillId="0" borderId="13" xfId="0" applyFont="1" applyFill="1" applyBorder="1" applyAlignment="1">
      <alignment horizontal="right" vertical="center" wrapText="1"/>
    </xf>
    <xf numFmtId="0" fontId="34" fillId="0" borderId="19" xfId="0" applyFont="1" applyFill="1" applyBorder="1" applyAlignment="1">
      <alignment horizontal="right" vertical="center" wrapText="1"/>
    </xf>
    <xf numFmtId="0" fontId="34" fillId="0" borderId="10" xfId="0" applyFont="1" applyFill="1" applyBorder="1" applyAlignment="1">
      <alignment horizontal="right" vertical="center" wrapText="1"/>
    </xf>
    <xf numFmtId="0" fontId="39" fillId="0" borderId="17" xfId="0" applyFont="1" applyFill="1" applyBorder="1" applyAlignment="1">
      <alignment horizontal="center" vertical="center" wrapText="1"/>
    </xf>
    <xf numFmtId="0" fontId="39" fillId="0" borderId="11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0" fontId="45" fillId="0" borderId="0" xfId="0" applyFont="1" applyAlignment="1">
      <alignment horizontal="left" vertical="center" wrapText="1"/>
    </xf>
    <xf numFmtId="14" fontId="34" fillId="0" borderId="0" xfId="0" applyNumberFormat="1" applyFont="1" applyAlignment="1">
      <alignment horizontal="left" vertical="center"/>
    </xf>
    <xf numFmtId="0" fontId="34" fillId="0" borderId="12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176" fontId="34" fillId="0" borderId="12" xfId="0" applyNumberFormat="1" applyFont="1" applyBorder="1" applyAlignment="1">
      <alignment horizontal="center" vertical="center" wrapText="1"/>
    </xf>
    <xf numFmtId="176" fontId="34" fillId="0" borderId="11" xfId="0" applyNumberFormat="1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42" fillId="0" borderId="14" xfId="0" applyFont="1" applyFill="1" applyBorder="1" applyAlignment="1">
      <alignment horizontal="right" vertical="center" wrapText="1"/>
    </xf>
    <xf numFmtId="0" fontId="42" fillId="0" borderId="13" xfId="0" applyFont="1" applyFill="1" applyBorder="1" applyAlignment="1">
      <alignment horizontal="right" vertical="center" wrapText="1"/>
    </xf>
    <xf numFmtId="0" fontId="42" fillId="0" borderId="19" xfId="0" applyFont="1" applyFill="1" applyBorder="1" applyAlignment="1">
      <alignment horizontal="right" vertical="center" wrapText="1"/>
    </xf>
    <xf numFmtId="0" fontId="42" fillId="0" borderId="10" xfId="0" applyFont="1" applyFill="1" applyBorder="1" applyAlignment="1">
      <alignment horizontal="right" vertical="center" wrapText="1"/>
    </xf>
    <xf numFmtId="176" fontId="41" fillId="0" borderId="18" xfId="0" applyNumberFormat="1" applyFont="1" applyBorder="1" applyAlignment="1">
      <alignment horizontal="left" vertical="center" wrapText="1"/>
    </xf>
    <xf numFmtId="0" fontId="34" fillId="0" borderId="18" xfId="0" quotePrefix="1" applyFont="1" applyBorder="1" applyAlignment="1">
      <alignment horizontal="center" vertical="center" wrapText="1"/>
    </xf>
    <xf numFmtId="0" fontId="34" fillId="0" borderId="14" xfId="0" quotePrefix="1" applyFont="1" applyFill="1" applyBorder="1" applyAlignment="1">
      <alignment horizontal="center" vertical="center" wrapText="1"/>
    </xf>
    <xf numFmtId="0" fontId="34" fillId="0" borderId="13" xfId="0" quotePrefix="1" applyFont="1" applyFill="1" applyBorder="1" applyAlignment="1">
      <alignment horizontal="center" vertical="center" wrapText="1"/>
    </xf>
    <xf numFmtId="0" fontId="34" fillId="0" borderId="15" xfId="0" quotePrefix="1" applyFont="1" applyFill="1" applyBorder="1" applyAlignment="1">
      <alignment horizontal="center" vertical="center" wrapText="1"/>
    </xf>
    <xf numFmtId="0" fontId="34" fillId="0" borderId="19" xfId="0" quotePrefix="1" applyFont="1" applyFill="1" applyBorder="1" applyAlignment="1">
      <alignment horizontal="center" vertical="center" wrapText="1"/>
    </xf>
    <xf numFmtId="0" fontId="34" fillId="0" borderId="10" xfId="0" quotePrefix="1" applyFont="1" applyFill="1" applyBorder="1" applyAlignment="1">
      <alignment horizontal="center" vertical="center" wrapText="1"/>
    </xf>
    <xf numFmtId="0" fontId="34" fillId="0" borderId="16" xfId="0" quotePrefix="1" applyFont="1" applyFill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3" fillId="0" borderId="19" xfId="0" applyFont="1" applyBorder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27" fillId="0" borderId="19" xfId="0" applyFont="1" applyBorder="1" applyAlignment="1">
      <alignment horizontal="left" vertical="center"/>
    </xf>
    <xf numFmtId="0" fontId="36" fillId="0" borderId="19" xfId="0" applyFont="1" applyBorder="1" applyAlignment="1">
      <alignment horizontal="left" vertical="center" wrapText="1"/>
    </xf>
    <xf numFmtId="0" fontId="34" fillId="0" borderId="16" xfId="0" applyFont="1" applyBorder="1" applyAlignment="1">
      <alignment horizontal="left" vertical="center" wrapText="1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38100</xdr:rowOff>
    </xdr:from>
    <xdr:to>
      <xdr:col>0</xdr:col>
      <xdr:colOff>1543050</xdr:colOff>
      <xdr:row>2</xdr:row>
      <xdr:rowOff>180975</xdr:rowOff>
    </xdr:to>
    <xdr:pic>
      <xdr:nvPicPr>
        <xdr:cNvPr id="255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219075</xdr:colOff>
      <xdr:row>0</xdr:row>
      <xdr:rowOff>47625</xdr:rowOff>
    </xdr:from>
    <xdr:to>
      <xdr:col>14</xdr:col>
      <xdr:colOff>1034282</xdr:colOff>
      <xdr:row>2</xdr:row>
      <xdr:rowOff>85725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676900" y="476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9"/>
  <sheetViews>
    <sheetView tabSelected="1" workbookViewId="0">
      <selection activeCell="P5" sqref="P5"/>
    </sheetView>
  </sheetViews>
  <sheetFormatPr defaultRowHeight="14.25"/>
  <cols>
    <col min="1" max="1" width="21.25" customWidth="1"/>
    <col min="2" max="2" width="3.125" customWidth="1"/>
    <col min="3" max="3" width="4.75" customWidth="1"/>
    <col min="4" max="4" width="5.125" customWidth="1"/>
    <col min="5" max="5" width="2.75" customWidth="1"/>
    <col min="6" max="6" width="2.375" customWidth="1"/>
    <col min="7" max="7" width="1.75" customWidth="1"/>
    <col min="8" max="8" width="6.25" customWidth="1"/>
    <col min="9" max="9" width="3.75" customWidth="1"/>
    <col min="10" max="10" width="1.625" customWidth="1"/>
    <col min="11" max="11" width="1.75" customWidth="1"/>
    <col min="12" max="12" width="5.25" customWidth="1"/>
    <col min="13" max="13" width="2.625" customWidth="1"/>
    <col min="14" max="14" width="9.25" customWidth="1"/>
    <col min="15" max="15" width="16" customWidth="1"/>
  </cols>
  <sheetData>
    <row r="1" spans="1:16" ht="14.25" customHeight="1">
      <c r="A1" s="3"/>
    </row>
    <row r="2" spans="1:16" ht="18.75">
      <c r="A2" s="66" t="s">
        <v>76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6" ht="15.75">
      <c r="A3" s="67" t="s">
        <v>77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 spans="1:16" ht="9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" ht="14.25" customHeight="1"/>
    <row r="6" spans="1:16" ht="15">
      <c r="A6" s="68" t="s">
        <v>5</v>
      </c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6" ht="15.75">
      <c r="A7" s="70" t="s">
        <v>6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</row>
    <row r="8" spans="1:16" ht="9.6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6" ht="15" customHeight="1">
      <c r="A9" s="11" t="s">
        <v>7</v>
      </c>
      <c r="B9" s="72" t="s">
        <v>79</v>
      </c>
      <c r="C9" s="72"/>
      <c r="D9" s="72"/>
      <c r="E9" s="72"/>
      <c r="F9" s="72"/>
      <c r="G9" s="72"/>
      <c r="H9" s="72"/>
      <c r="I9" s="71" t="s">
        <v>81</v>
      </c>
      <c r="J9" s="71"/>
      <c r="K9" s="71"/>
      <c r="L9" s="71"/>
      <c r="M9" s="71"/>
      <c r="N9" s="71"/>
      <c r="O9" s="71"/>
      <c r="P9" s="12"/>
    </row>
    <row r="10" spans="1:16" ht="15" customHeight="1">
      <c r="A10" s="11" t="s">
        <v>8</v>
      </c>
      <c r="B10" s="72" t="s">
        <v>80</v>
      </c>
      <c r="C10" s="72"/>
      <c r="D10" s="72"/>
      <c r="E10" s="72"/>
      <c r="F10" s="72"/>
      <c r="G10" s="72"/>
      <c r="H10" s="72"/>
      <c r="I10" s="71" t="s">
        <v>77</v>
      </c>
      <c r="J10" s="71"/>
      <c r="K10" s="71"/>
      <c r="L10" s="71"/>
      <c r="M10" s="71"/>
      <c r="N10" s="71"/>
      <c r="O10" s="71"/>
      <c r="P10" s="12"/>
    </row>
    <row r="11" spans="1:16" ht="15" customHeight="1">
      <c r="A11" s="13" t="s">
        <v>9</v>
      </c>
      <c r="B11" s="33" t="s">
        <v>10</v>
      </c>
      <c r="C11" s="34"/>
      <c r="D11" s="34"/>
      <c r="E11" s="34"/>
      <c r="F11" s="34"/>
      <c r="G11" s="34"/>
      <c r="H11" s="34"/>
      <c r="I11" s="33" t="s">
        <v>11</v>
      </c>
      <c r="J11" s="34"/>
      <c r="K11" s="34"/>
      <c r="L11" s="34"/>
      <c r="M11" s="34"/>
      <c r="N11" s="34"/>
      <c r="O11" s="23" t="s">
        <v>67</v>
      </c>
      <c r="P11" s="12"/>
    </row>
    <row r="12" spans="1:16" ht="15" customHeight="1">
      <c r="A12" s="11" t="s">
        <v>12</v>
      </c>
      <c r="B12" s="34" t="s">
        <v>61</v>
      </c>
      <c r="C12" s="34"/>
      <c r="D12" s="34"/>
      <c r="E12" s="34"/>
      <c r="F12" s="34"/>
      <c r="G12" s="34"/>
      <c r="H12" s="34"/>
      <c r="I12" s="33" t="s">
        <v>13</v>
      </c>
      <c r="J12" s="34"/>
      <c r="K12" s="34"/>
      <c r="L12" s="34"/>
      <c r="M12" s="34"/>
      <c r="N12" s="34"/>
      <c r="O12" s="9" t="s">
        <v>14</v>
      </c>
      <c r="P12" s="12"/>
    </row>
    <row r="13" spans="1:16" ht="15" customHeight="1">
      <c r="A13" s="11" t="s">
        <v>15</v>
      </c>
      <c r="B13" s="73">
        <v>42100</v>
      </c>
      <c r="C13" s="34"/>
      <c r="D13" s="34"/>
      <c r="E13" s="34"/>
      <c r="F13" s="34"/>
      <c r="G13" s="34"/>
      <c r="H13" s="34"/>
      <c r="I13" s="33" t="s">
        <v>16</v>
      </c>
      <c r="J13" s="34"/>
      <c r="K13" s="34"/>
      <c r="L13" s="34"/>
      <c r="M13" s="34"/>
      <c r="N13" s="34"/>
      <c r="O13" s="4">
        <f>DATE(YEAR(B13)+1,MONTH(B13),DAY(B13)-1)</f>
        <v>42465</v>
      </c>
      <c r="P13" s="12"/>
    </row>
    <row r="14" spans="1:16" ht="15" customHeight="1">
      <c r="A14" s="11" t="s">
        <v>17</v>
      </c>
      <c r="B14" s="34" t="s">
        <v>62</v>
      </c>
      <c r="C14" s="34"/>
      <c r="D14" s="34"/>
      <c r="E14" s="34"/>
      <c r="F14" s="34"/>
      <c r="G14" s="34"/>
      <c r="H14" s="34"/>
      <c r="I14" s="33" t="s">
        <v>18</v>
      </c>
      <c r="J14" s="34"/>
      <c r="K14" s="34"/>
      <c r="L14" s="34"/>
      <c r="M14" s="34"/>
      <c r="N14" s="34"/>
      <c r="O14" s="14">
        <v>42100</v>
      </c>
      <c r="P14" s="12"/>
    </row>
    <row r="15" spans="1:16" ht="15" customHeight="1">
      <c r="A15" s="11" t="s">
        <v>19</v>
      </c>
      <c r="B15" s="34"/>
      <c r="C15" s="34"/>
      <c r="D15" s="34"/>
      <c r="E15" s="34"/>
      <c r="F15" s="34"/>
      <c r="G15" s="34"/>
      <c r="H15" s="34"/>
      <c r="I15" s="15"/>
      <c r="J15" s="15"/>
      <c r="K15" s="15"/>
      <c r="L15" s="15"/>
      <c r="M15" s="15"/>
      <c r="N15" s="15"/>
      <c r="O15" s="15"/>
      <c r="P15" s="12"/>
    </row>
    <row r="16" spans="1:16" ht="6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2"/>
    </row>
    <row r="17" spans="1:16">
      <c r="A17" s="24" t="s">
        <v>74</v>
      </c>
      <c r="B17" s="21"/>
      <c r="C17" s="2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41" t="s">
        <v>78</v>
      </c>
      <c r="O17" s="41"/>
      <c r="P17" s="12"/>
    </row>
    <row r="18" spans="1:16" ht="15.6" customHeight="1">
      <c r="A18" s="37" t="s">
        <v>20</v>
      </c>
      <c r="B18" s="38"/>
      <c r="C18" s="35" t="s">
        <v>0</v>
      </c>
      <c r="D18" s="35"/>
      <c r="E18" s="35"/>
      <c r="F18" s="35"/>
      <c r="G18" s="35"/>
      <c r="H18" s="35"/>
      <c r="I18" s="35" t="s">
        <v>1</v>
      </c>
      <c r="J18" s="35"/>
      <c r="K18" s="35"/>
      <c r="L18" s="35"/>
      <c r="M18" s="35"/>
      <c r="N18" s="16" t="s">
        <v>21</v>
      </c>
      <c r="O18" s="16" t="s">
        <v>22</v>
      </c>
      <c r="P18" s="12"/>
    </row>
    <row r="19" spans="1:16" ht="27" customHeight="1">
      <c r="A19" s="39" t="s">
        <v>23</v>
      </c>
      <c r="B19" s="40"/>
      <c r="C19" s="36" t="s">
        <v>2</v>
      </c>
      <c r="D19" s="36"/>
      <c r="E19" s="36"/>
      <c r="F19" s="36"/>
      <c r="G19" s="36"/>
      <c r="H19" s="36"/>
      <c r="I19" s="36" t="s">
        <v>3</v>
      </c>
      <c r="J19" s="36"/>
      <c r="K19" s="36"/>
      <c r="L19" s="36"/>
      <c r="M19" s="36"/>
      <c r="N19" s="10" t="s">
        <v>24</v>
      </c>
      <c r="O19" s="10" t="s">
        <v>4</v>
      </c>
      <c r="P19" s="12"/>
    </row>
    <row r="20" spans="1:16" ht="14.1" customHeight="1">
      <c r="A20" s="25" t="s">
        <v>25</v>
      </c>
      <c r="B20" s="26"/>
      <c r="C20" s="74" t="s">
        <v>70</v>
      </c>
      <c r="D20" s="74"/>
      <c r="E20" s="74"/>
      <c r="F20" s="74"/>
      <c r="G20" s="74"/>
      <c r="H20" s="74"/>
      <c r="I20" s="27" t="s">
        <v>72</v>
      </c>
      <c r="J20" s="28"/>
      <c r="K20" s="28"/>
      <c r="L20" s="28"/>
      <c r="M20" s="29"/>
      <c r="N20" s="76" t="str">
        <f>IF(I21="浅黄色","PASS","FAIL")</f>
        <v>PASS</v>
      </c>
      <c r="O20" s="78" t="s">
        <v>26</v>
      </c>
      <c r="P20" s="12"/>
    </row>
    <row r="21" spans="1:16" ht="14.1" customHeight="1">
      <c r="A21" s="51" t="s">
        <v>27</v>
      </c>
      <c r="B21" s="32"/>
      <c r="C21" s="75" t="s">
        <v>71</v>
      </c>
      <c r="D21" s="36"/>
      <c r="E21" s="36"/>
      <c r="F21" s="36"/>
      <c r="G21" s="36"/>
      <c r="H21" s="36"/>
      <c r="I21" s="57" t="s">
        <v>73</v>
      </c>
      <c r="J21" s="58"/>
      <c r="K21" s="58"/>
      <c r="L21" s="58"/>
      <c r="M21" s="59"/>
      <c r="N21" s="77"/>
      <c r="O21" s="78"/>
      <c r="P21" s="12"/>
    </row>
    <row r="22" spans="1:16" ht="14.1" customHeight="1">
      <c r="A22" s="25" t="s">
        <v>30</v>
      </c>
      <c r="B22" s="26"/>
      <c r="C22" s="79">
        <v>73</v>
      </c>
      <c r="D22" s="80"/>
      <c r="E22" s="42" t="s">
        <v>75</v>
      </c>
      <c r="F22" s="42"/>
      <c r="G22" s="42"/>
      <c r="H22" s="43"/>
      <c r="I22" s="30">
        <v>73.180000000000007</v>
      </c>
      <c r="J22" s="30"/>
      <c r="K22" s="30"/>
      <c r="L22" s="30"/>
      <c r="M22" s="30"/>
      <c r="N22" s="30" t="str">
        <f>IF(I22&gt;=C22,"PASS","FAIL")</f>
        <v>PASS</v>
      </c>
      <c r="O22" s="78" t="s">
        <v>31</v>
      </c>
      <c r="P22" s="12"/>
    </row>
    <row r="23" spans="1:16" ht="14.1" customHeight="1">
      <c r="A23" s="31" t="s">
        <v>32</v>
      </c>
      <c r="B23" s="32"/>
      <c r="C23" s="81"/>
      <c r="D23" s="82"/>
      <c r="E23" s="44"/>
      <c r="F23" s="44"/>
      <c r="G23" s="44"/>
      <c r="H23" s="45"/>
      <c r="I23" s="30"/>
      <c r="J23" s="30"/>
      <c r="K23" s="30"/>
      <c r="L23" s="30"/>
      <c r="M23" s="30"/>
      <c r="N23" s="30"/>
      <c r="O23" s="78"/>
      <c r="P23" s="12"/>
    </row>
    <row r="24" spans="1:16" ht="14.1" customHeight="1">
      <c r="A24" s="25" t="s">
        <v>33</v>
      </c>
      <c r="B24" s="26"/>
      <c r="C24" s="60">
        <v>23</v>
      </c>
      <c r="D24" s="61"/>
      <c r="E24" s="46" t="s">
        <v>34</v>
      </c>
      <c r="F24" s="47"/>
      <c r="G24" s="47"/>
      <c r="H24" s="48"/>
      <c r="I24" s="30">
        <v>18.95</v>
      </c>
      <c r="J24" s="30"/>
      <c r="K24" s="30"/>
      <c r="L24" s="30"/>
      <c r="M24" s="30"/>
      <c r="N24" s="30" t="str">
        <f>IF(I24&lt;=C24,"PASS","FAIL")</f>
        <v>PASS</v>
      </c>
      <c r="O24" s="52" t="s">
        <v>35</v>
      </c>
      <c r="P24" s="12"/>
    </row>
    <row r="25" spans="1:16" ht="14.1" customHeight="1">
      <c r="A25" s="51" t="s">
        <v>36</v>
      </c>
      <c r="B25" s="32"/>
      <c r="C25" s="62"/>
      <c r="D25" s="63"/>
      <c r="E25" s="49"/>
      <c r="F25" s="49"/>
      <c r="G25" s="49"/>
      <c r="H25" s="50"/>
      <c r="I25" s="30"/>
      <c r="J25" s="30"/>
      <c r="K25" s="30"/>
      <c r="L25" s="30"/>
      <c r="M25" s="30"/>
      <c r="N25" s="30"/>
      <c r="O25" s="52"/>
      <c r="P25" s="12"/>
    </row>
    <row r="26" spans="1:16" ht="14.1" customHeight="1">
      <c r="A26" s="25" t="s">
        <v>63</v>
      </c>
      <c r="B26" s="26"/>
      <c r="C26" s="60">
        <v>0.2</v>
      </c>
      <c r="D26" s="61"/>
      <c r="E26" s="46" t="s">
        <v>34</v>
      </c>
      <c r="F26" s="47"/>
      <c r="G26" s="47"/>
      <c r="H26" s="48"/>
      <c r="I26" s="53">
        <v>0.06</v>
      </c>
      <c r="J26" s="53"/>
      <c r="K26" s="53"/>
      <c r="L26" s="53"/>
      <c r="M26" s="53"/>
      <c r="N26" s="30" t="str">
        <f>IF(I26&lt;=C26,"PASS","FAIL")</f>
        <v>PASS</v>
      </c>
      <c r="O26" s="52" t="s">
        <v>37</v>
      </c>
      <c r="P26" s="12"/>
    </row>
    <row r="27" spans="1:16" ht="14.1" customHeight="1">
      <c r="A27" s="95" t="s">
        <v>66</v>
      </c>
      <c r="B27" s="32"/>
      <c r="C27" s="62"/>
      <c r="D27" s="63"/>
      <c r="E27" s="49"/>
      <c r="F27" s="49"/>
      <c r="G27" s="49"/>
      <c r="H27" s="50"/>
      <c r="I27" s="53"/>
      <c r="J27" s="53"/>
      <c r="K27" s="53"/>
      <c r="L27" s="53"/>
      <c r="M27" s="53"/>
      <c r="N27" s="30"/>
      <c r="O27" s="52"/>
      <c r="P27" s="12"/>
    </row>
    <row r="28" spans="1:16" ht="14.1" customHeight="1">
      <c r="A28" s="25" t="s">
        <v>38</v>
      </c>
      <c r="B28" s="26"/>
      <c r="C28" s="60">
        <v>0.7</v>
      </c>
      <c r="D28" s="61"/>
      <c r="E28" s="46" t="s">
        <v>34</v>
      </c>
      <c r="F28" s="47"/>
      <c r="G28" s="47"/>
      <c r="H28" s="48"/>
      <c r="I28" s="53">
        <v>0.52</v>
      </c>
      <c r="J28" s="53"/>
      <c r="K28" s="53"/>
      <c r="L28" s="53"/>
      <c r="M28" s="53"/>
      <c r="N28" s="30" t="str">
        <f>IF(I28&lt;=C28,"PASS","FAIL")</f>
        <v>PASS</v>
      </c>
      <c r="O28" s="52" t="s">
        <v>39</v>
      </c>
      <c r="P28" s="12"/>
    </row>
    <row r="29" spans="1:16" ht="14.1" customHeight="1">
      <c r="A29" s="93" t="s">
        <v>68</v>
      </c>
      <c r="B29" s="94"/>
      <c r="C29" s="62"/>
      <c r="D29" s="63"/>
      <c r="E29" s="49"/>
      <c r="F29" s="49"/>
      <c r="G29" s="49"/>
      <c r="H29" s="50"/>
      <c r="I29" s="53"/>
      <c r="J29" s="53"/>
      <c r="K29" s="53"/>
      <c r="L29" s="53"/>
      <c r="M29" s="53"/>
      <c r="N29" s="30"/>
      <c r="O29" s="52"/>
      <c r="P29" s="12"/>
    </row>
    <row r="30" spans="1:16" ht="14.1" customHeight="1">
      <c r="A30" s="25" t="s">
        <v>40</v>
      </c>
      <c r="B30" s="26"/>
      <c r="C30" s="60">
        <v>48</v>
      </c>
      <c r="D30" s="61"/>
      <c r="E30" s="46" t="s">
        <v>34</v>
      </c>
      <c r="F30" s="47"/>
      <c r="G30" s="47"/>
      <c r="H30" s="48"/>
      <c r="I30" s="30">
        <v>44.4</v>
      </c>
      <c r="J30" s="30"/>
      <c r="K30" s="30"/>
      <c r="L30" s="30"/>
      <c r="M30" s="30"/>
      <c r="N30" s="30" t="str">
        <f>IF(I30&lt;=C30,"PASS","FAIL")</f>
        <v>PASS</v>
      </c>
      <c r="O30" s="52" t="s">
        <v>41</v>
      </c>
      <c r="P30" s="12"/>
    </row>
    <row r="31" spans="1:16" ht="14.1" customHeight="1">
      <c r="A31" s="31" t="s">
        <v>42</v>
      </c>
      <c r="B31" s="32"/>
      <c r="C31" s="62"/>
      <c r="D31" s="63"/>
      <c r="E31" s="49"/>
      <c r="F31" s="49"/>
      <c r="G31" s="49"/>
      <c r="H31" s="50"/>
      <c r="I31" s="30"/>
      <c r="J31" s="30"/>
      <c r="K31" s="30"/>
      <c r="L31" s="30"/>
      <c r="M31" s="30"/>
      <c r="N31" s="30"/>
      <c r="O31" s="52"/>
      <c r="P31" s="12"/>
    </row>
    <row r="32" spans="1:16" ht="14.1" customHeight="1">
      <c r="A32" s="25" t="s">
        <v>56</v>
      </c>
      <c r="B32" s="26"/>
      <c r="C32" s="60">
        <v>1</v>
      </c>
      <c r="D32" s="61"/>
      <c r="E32" s="46" t="s">
        <v>34</v>
      </c>
      <c r="F32" s="47"/>
      <c r="G32" s="47"/>
      <c r="H32" s="48"/>
      <c r="I32" s="53">
        <v>0.56999999999999995</v>
      </c>
      <c r="J32" s="53"/>
      <c r="K32" s="53"/>
      <c r="L32" s="53"/>
      <c r="M32" s="53"/>
      <c r="N32" s="30" t="str">
        <f>IF(I32&lt;=C32,"PASS","FAIL")</f>
        <v>PASS</v>
      </c>
      <c r="O32" s="52" t="s">
        <v>55</v>
      </c>
      <c r="P32" s="12"/>
    </row>
    <row r="33" spans="1:16" ht="14.1" customHeight="1">
      <c r="A33" s="51" t="s">
        <v>57</v>
      </c>
      <c r="B33" s="32"/>
      <c r="C33" s="62"/>
      <c r="D33" s="63"/>
      <c r="E33" s="49"/>
      <c r="F33" s="49"/>
      <c r="G33" s="49"/>
      <c r="H33" s="50"/>
      <c r="I33" s="53"/>
      <c r="J33" s="53"/>
      <c r="K33" s="53"/>
      <c r="L33" s="53"/>
      <c r="M33" s="53"/>
      <c r="N33" s="30"/>
      <c r="O33" s="52"/>
      <c r="P33" s="12"/>
    </row>
    <row r="34" spans="1:16" ht="14.1" customHeight="1">
      <c r="A34" s="25" t="s">
        <v>58</v>
      </c>
      <c r="B34" s="26"/>
      <c r="C34" s="85" t="s">
        <v>60</v>
      </c>
      <c r="D34" s="86"/>
      <c r="E34" s="86"/>
      <c r="F34" s="86"/>
      <c r="G34" s="86"/>
      <c r="H34" s="87"/>
      <c r="I34" s="27" t="s">
        <v>28</v>
      </c>
      <c r="J34" s="28"/>
      <c r="K34" s="28"/>
      <c r="L34" s="28"/>
      <c r="M34" s="29"/>
      <c r="N34" s="54" t="str">
        <f>IF(I34="Conform","PASS","FAIL")</f>
        <v>PASS</v>
      </c>
      <c r="O34" s="84" t="s">
        <v>45</v>
      </c>
      <c r="P34" s="12"/>
    </row>
    <row r="35" spans="1:16" ht="14.1" customHeight="1">
      <c r="A35" s="51" t="s">
        <v>59</v>
      </c>
      <c r="B35" s="32"/>
      <c r="C35" s="88"/>
      <c r="D35" s="89"/>
      <c r="E35" s="89"/>
      <c r="F35" s="89"/>
      <c r="G35" s="89"/>
      <c r="H35" s="90"/>
      <c r="I35" s="57" t="s">
        <v>29</v>
      </c>
      <c r="J35" s="58"/>
      <c r="K35" s="58"/>
      <c r="L35" s="58"/>
      <c r="M35" s="59"/>
      <c r="N35" s="55"/>
      <c r="O35" s="78"/>
      <c r="P35" s="12"/>
    </row>
    <row r="36" spans="1:16" ht="14.1" customHeight="1">
      <c r="A36" s="25" t="s">
        <v>43</v>
      </c>
      <c r="B36" s="26"/>
      <c r="C36" s="64" t="s">
        <v>44</v>
      </c>
      <c r="D36" s="64"/>
      <c r="E36" s="64"/>
      <c r="F36" s="64"/>
      <c r="G36" s="64"/>
      <c r="H36" s="64"/>
      <c r="I36" s="27" t="s">
        <v>28</v>
      </c>
      <c r="J36" s="28"/>
      <c r="K36" s="28"/>
      <c r="L36" s="28"/>
      <c r="M36" s="29"/>
      <c r="N36" s="54" t="str">
        <f>IF(I36="Conform","PASS","FAIL")</f>
        <v>PASS</v>
      </c>
      <c r="O36" s="84" t="s">
        <v>45</v>
      </c>
      <c r="P36" s="12"/>
    </row>
    <row r="37" spans="1:16" ht="14.1" customHeight="1">
      <c r="A37" s="31" t="s">
        <v>46</v>
      </c>
      <c r="B37" s="32"/>
      <c r="C37" s="65"/>
      <c r="D37" s="65"/>
      <c r="E37" s="65"/>
      <c r="F37" s="65"/>
      <c r="G37" s="65"/>
      <c r="H37" s="65"/>
      <c r="I37" s="57" t="s">
        <v>29</v>
      </c>
      <c r="J37" s="58"/>
      <c r="K37" s="58"/>
      <c r="L37" s="58"/>
      <c r="M37" s="59"/>
      <c r="N37" s="55"/>
      <c r="O37" s="78"/>
      <c r="P37" s="12"/>
    </row>
    <row r="38" spans="1:16" ht="30" customHeight="1">
      <c r="A38" s="25" t="s">
        <v>47</v>
      </c>
      <c r="B38" s="26"/>
      <c r="C38" s="56" t="s">
        <v>69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12"/>
    </row>
    <row r="39" spans="1:16" ht="20.100000000000001" customHeight="1">
      <c r="A39" s="25" t="s">
        <v>48</v>
      </c>
      <c r="B39" s="26"/>
      <c r="C39" s="83" t="str">
        <f>IF(SUM(COUNTIF(N6:N20,"FAIL"),COUNTIF(N22:N37,"FAIL"))=0,"PASS","FAIL")</f>
        <v>PASS</v>
      </c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12"/>
    </row>
    <row r="40" spans="1:16" ht="20.100000000000001" customHeight="1">
      <c r="A40" s="96" t="s">
        <v>49</v>
      </c>
      <c r="B40" s="97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12"/>
    </row>
    <row r="41" spans="1:16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2"/>
    </row>
    <row r="42" spans="1:16" ht="18.75" customHeight="1">
      <c r="A42" s="22" t="s">
        <v>64</v>
      </c>
      <c r="B42" s="6"/>
      <c r="C42" s="6"/>
      <c r="D42" s="6"/>
      <c r="E42" s="6"/>
      <c r="F42" s="6"/>
      <c r="G42" s="6"/>
      <c r="H42" s="15"/>
      <c r="I42" s="15"/>
      <c r="J42" s="15"/>
      <c r="K42" s="15"/>
      <c r="L42" s="33" t="s">
        <v>50</v>
      </c>
      <c r="M42" s="34"/>
      <c r="N42" s="34"/>
      <c r="O42" s="34"/>
      <c r="P42" s="12"/>
    </row>
    <row r="43" spans="1:16" ht="7.15" customHeight="1">
      <c r="A43" s="1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2"/>
    </row>
    <row r="44" spans="1:16" ht="20.25" customHeight="1">
      <c r="A44" s="22" t="s">
        <v>65</v>
      </c>
      <c r="B44" s="6"/>
      <c r="C44" s="6"/>
      <c r="D44" s="6"/>
      <c r="E44" s="6"/>
      <c r="F44" s="6"/>
      <c r="G44" s="6"/>
      <c r="H44" s="15"/>
      <c r="I44" s="15"/>
      <c r="J44" s="15"/>
      <c r="K44" s="15"/>
      <c r="L44" s="33" t="s">
        <v>51</v>
      </c>
      <c r="M44" s="34"/>
      <c r="N44" s="34"/>
      <c r="O44" s="34"/>
      <c r="P44" s="12"/>
    </row>
    <row r="45" spans="1:16">
      <c r="A45" s="6"/>
      <c r="B45" s="6"/>
      <c r="C45" s="6"/>
      <c r="D45" s="6"/>
      <c r="E45" s="6"/>
      <c r="F45" s="6"/>
      <c r="G45" s="6"/>
      <c r="H45" s="15"/>
      <c r="I45" s="15"/>
      <c r="J45" s="15"/>
      <c r="K45" s="15"/>
      <c r="L45" s="6"/>
      <c r="M45" s="15"/>
      <c r="N45" s="15"/>
      <c r="O45" s="15"/>
      <c r="P45" s="12"/>
    </row>
    <row r="46" spans="1:16" s="5" customFormat="1" ht="10.15" customHeight="1">
      <c r="A46" s="18" t="s">
        <v>52</v>
      </c>
      <c r="B46" s="18"/>
      <c r="C46" s="18"/>
      <c r="D46" s="18"/>
      <c r="E46" s="18"/>
      <c r="F46" s="18"/>
      <c r="G46" s="18"/>
      <c r="H46" s="18"/>
      <c r="I46" s="18"/>
      <c r="J46" s="91"/>
      <c r="K46" s="91"/>
      <c r="L46" s="91"/>
      <c r="M46" s="91"/>
      <c r="N46" s="91"/>
      <c r="O46" s="91"/>
      <c r="P46" s="91"/>
    </row>
    <row r="47" spans="1:16" s="5" customFormat="1" ht="10.15" customHeight="1">
      <c r="A47" s="7" t="s">
        <v>53</v>
      </c>
      <c r="B47" s="7"/>
      <c r="C47" s="7"/>
      <c r="D47" s="7"/>
      <c r="E47" s="19"/>
      <c r="F47" s="19"/>
      <c r="G47" s="19"/>
      <c r="H47" s="19"/>
      <c r="I47" s="19"/>
      <c r="J47" s="92"/>
      <c r="K47" s="92"/>
      <c r="L47" s="92"/>
      <c r="M47" s="92"/>
      <c r="N47" s="92"/>
      <c r="O47" s="92"/>
      <c r="P47" s="92"/>
    </row>
    <row r="48" spans="1:16" s="5" customFormat="1" ht="10.15" customHeight="1">
      <c r="A48" s="8" t="s">
        <v>54</v>
      </c>
      <c r="B48" s="8"/>
      <c r="C48" s="8"/>
      <c r="D48" s="8"/>
      <c r="E48" s="20"/>
      <c r="F48" s="20"/>
      <c r="G48" s="20"/>
      <c r="H48" s="20"/>
      <c r="I48" s="20"/>
      <c r="J48" s="92"/>
      <c r="K48" s="92"/>
      <c r="L48" s="92"/>
      <c r="M48" s="92"/>
      <c r="N48" s="92"/>
      <c r="O48" s="92"/>
      <c r="P48" s="92"/>
    </row>
    <row r="49" spans="1:1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</sheetData>
  <protectedRanges>
    <protectedRange password="CF68" sqref="I26 A42:B42 A44:B44 I30 I32 I22 I24 I28" name="区域3"/>
    <protectedRange sqref="L42 I36 A42:B42 A44:B44 L44 O12 I22:M33 I34" name="区域1"/>
    <protectedRange password="CF68" sqref="I26 A44:B44 A42:B42 I30 I32 I22 I24 I28" name="区域2"/>
    <protectedRange sqref="A12:A15" name="区域1_1"/>
    <protectedRange sqref="O13" name="区域1_2_1"/>
  </protectedRanges>
  <mergeCells count="102">
    <mergeCell ref="J46:J48"/>
    <mergeCell ref="K46:K48"/>
    <mergeCell ref="L46:L48"/>
    <mergeCell ref="M46:M48"/>
    <mergeCell ref="N46:N48"/>
    <mergeCell ref="P46:P48"/>
    <mergeCell ref="O46:O48"/>
    <mergeCell ref="A34:B34"/>
    <mergeCell ref="I24:M25"/>
    <mergeCell ref="O24:O25"/>
    <mergeCell ref="N28:N29"/>
    <mergeCell ref="A29:B29"/>
    <mergeCell ref="A27:B27"/>
    <mergeCell ref="N24:N25"/>
    <mergeCell ref="N34:N35"/>
    <mergeCell ref="I34:M34"/>
    <mergeCell ref="A24:B24"/>
    <mergeCell ref="L44:O44"/>
    <mergeCell ref="A39:B39"/>
    <mergeCell ref="A40:B40"/>
    <mergeCell ref="A36:B36"/>
    <mergeCell ref="A37:B37"/>
    <mergeCell ref="A30:B30"/>
    <mergeCell ref="A31:B31"/>
    <mergeCell ref="C39:O40"/>
    <mergeCell ref="O34:O35"/>
    <mergeCell ref="C32:D33"/>
    <mergeCell ref="O36:O37"/>
    <mergeCell ref="N26:N27"/>
    <mergeCell ref="C26:D27"/>
    <mergeCell ref="E26:H27"/>
    <mergeCell ref="I22:M23"/>
    <mergeCell ref="C34:H35"/>
    <mergeCell ref="E32:H33"/>
    <mergeCell ref="A2:O2"/>
    <mergeCell ref="A3:O3"/>
    <mergeCell ref="A6:O6"/>
    <mergeCell ref="A7:O7"/>
    <mergeCell ref="C19:H19"/>
    <mergeCell ref="I21:M21"/>
    <mergeCell ref="I9:O9"/>
    <mergeCell ref="I10:O10"/>
    <mergeCell ref="I11:N11"/>
    <mergeCell ref="B9:H9"/>
    <mergeCell ref="B10:H10"/>
    <mergeCell ref="B12:H12"/>
    <mergeCell ref="B13:H13"/>
    <mergeCell ref="B14:H14"/>
    <mergeCell ref="C20:H20"/>
    <mergeCell ref="C21:H21"/>
    <mergeCell ref="N20:N21"/>
    <mergeCell ref="A20:B20"/>
    <mergeCell ref="A21:B21"/>
    <mergeCell ref="O20:O21"/>
    <mergeCell ref="A32:B32"/>
    <mergeCell ref="A33:B33"/>
    <mergeCell ref="A35:B35"/>
    <mergeCell ref="L42:O42"/>
    <mergeCell ref="I36:M36"/>
    <mergeCell ref="O28:O29"/>
    <mergeCell ref="O32:O33"/>
    <mergeCell ref="I28:M29"/>
    <mergeCell ref="O30:O31"/>
    <mergeCell ref="N32:N33"/>
    <mergeCell ref="I32:M33"/>
    <mergeCell ref="N36:N37"/>
    <mergeCell ref="C38:O38"/>
    <mergeCell ref="I37:M37"/>
    <mergeCell ref="C28:D29"/>
    <mergeCell ref="I35:M35"/>
    <mergeCell ref="E30:H31"/>
    <mergeCell ref="A38:B38"/>
    <mergeCell ref="A28:B28"/>
    <mergeCell ref="E28:H29"/>
    <mergeCell ref="C36:H37"/>
    <mergeCell ref="N30:N31"/>
    <mergeCell ref="I30:M31"/>
    <mergeCell ref="C30:D31"/>
    <mergeCell ref="A26:B26"/>
    <mergeCell ref="I20:M20"/>
    <mergeCell ref="N22:N23"/>
    <mergeCell ref="A22:B22"/>
    <mergeCell ref="A23:B23"/>
    <mergeCell ref="I13:N13"/>
    <mergeCell ref="B11:H11"/>
    <mergeCell ref="I14:N14"/>
    <mergeCell ref="I18:M18"/>
    <mergeCell ref="I19:M19"/>
    <mergeCell ref="B15:H15"/>
    <mergeCell ref="A18:B18"/>
    <mergeCell ref="A19:B19"/>
    <mergeCell ref="I12:N12"/>
    <mergeCell ref="C18:H18"/>
    <mergeCell ref="N17:O17"/>
    <mergeCell ref="E22:H23"/>
    <mergeCell ref="E24:H25"/>
    <mergeCell ref="A25:B25"/>
    <mergeCell ref="C22:D23"/>
    <mergeCell ref="C24:D25"/>
    <mergeCell ref="I26:M27"/>
    <mergeCell ref="O22:O23"/>
    <mergeCell ref="O26:O27"/>
  </mergeCells>
  <phoneticPr fontId="19" type="noConversion"/>
  <conditionalFormatting sqref="C39 N36 N20 N34 N22 N24 N26 N28 N30 N32">
    <cfRule type="cellIs" dxfId="0" priority="9" stopIfTrue="1" operator="equal">
      <formula>"FAIL"</formula>
    </cfRule>
  </conditionalFormatting>
  <pageMargins left="0.51181102362204722" right="0.43307086614173229" top="0.39370078740157483" bottom="0.39370078740157483" header="0.27559055118110237" footer="0.23622047244094491"/>
  <pageSetup paperSize="9" scale="9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Y9022</vt:lpstr>
      <vt:lpstr>'Y9022'!Print_Area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admin</cp:lastModifiedBy>
  <cp:lastPrinted>2016-03-01T01:42:17Z</cp:lastPrinted>
  <dcterms:created xsi:type="dcterms:W3CDTF">2012-12-20T09:45:29Z</dcterms:created>
  <dcterms:modified xsi:type="dcterms:W3CDTF">2016-03-09T09:26:15Z</dcterms:modified>
</cp:coreProperties>
</file>