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5" windowWidth="19320" windowHeight="9855"/>
  </bookViews>
  <sheets>
    <sheet name="LA-1299" sheetId="2" r:id="rId1"/>
  </sheets>
  <definedNames>
    <definedName name="_xlnm.Print_Area" localSheetId="0">'LA-1299'!$A$2:$J$53</definedName>
  </definedNames>
  <calcPr calcId="145621"/>
</workbook>
</file>

<file path=xl/calcChain.xml><?xml version="1.0" encoding="utf-8"?>
<calcChain xmlns="http://schemas.openxmlformats.org/spreadsheetml/2006/main">
  <c r="J13" i="2" l="1"/>
  <c r="I28" i="2" l="1"/>
  <c r="I34" i="2"/>
  <c r="I32" i="2"/>
  <c r="I30" i="2"/>
  <c r="I26" i="2"/>
  <c r="I24" i="2"/>
  <c r="I40" i="2"/>
  <c r="I41" i="2"/>
  <c r="I39" i="2"/>
  <c r="I36" i="2"/>
  <c r="I22" i="2"/>
  <c r="I20" i="2"/>
  <c r="C43" i="2" l="1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<sst xmlns="http://schemas.openxmlformats.org/spreadsheetml/2006/main" count="96" uniqueCount="89">
  <si>
    <t>结论</t>
  </si>
  <si>
    <t>Conclusion</t>
  </si>
  <si>
    <t>AOCS Tb 2-64</t>
  </si>
  <si>
    <t>Colour</t>
  </si>
  <si>
    <t>[Method of Analysis]</t>
  </si>
  <si>
    <t>[Result]</t>
  </si>
  <si>
    <t>[SPEC.]</t>
  </si>
  <si>
    <t>结果</t>
  </si>
  <si>
    <t>指标</t>
  </si>
  <si>
    <t>AOCS Te 1a-64</t>
  </si>
  <si>
    <t>AOCS Tg 1a-64</t>
  </si>
  <si>
    <t>AOCS Ce 1e-91</t>
  </si>
  <si>
    <t>max</t>
    <phoneticPr fontId="2" type="noConversion"/>
  </si>
  <si>
    <t>min</t>
    <phoneticPr fontId="2" type="noConversion"/>
  </si>
  <si>
    <t>max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</si>
  <si>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</si>
  <si>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</si>
  <si>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</si>
  <si>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</si>
  <si>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</si>
  <si>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</si>
  <si>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</si>
  <si>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CERTIFICATE OF ANALYSIS</t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</si>
  <si>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</si>
  <si>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</si>
  <si>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</si>
  <si>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</si>
  <si>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</si>
  <si>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t>140922F006</t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</si>
  <si>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</si>
  <si>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t xml:space="preserve">         pcs       kg</t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</si>
  <si>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</si>
  <si>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</si>
  <si>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</si>
  <si>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t>2014-0006</t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</si>
  <si>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</si>
  <si>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</si>
  <si>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Q/12BS0530</t>
    </r>
    <phoneticPr fontId="2" type="noConversion"/>
  </si>
  <si>
    <t>项目</t>
    <phoneticPr fontId="2" type="noConversion"/>
  </si>
  <si>
    <t>单项判定</t>
    <phoneticPr fontId="2" type="noConversion"/>
  </si>
  <si>
    <t>分析方法</t>
    <phoneticPr fontId="2" type="noConversion"/>
  </si>
  <si>
    <t>[Item]</t>
    <phoneticPr fontId="2" type="noConversion"/>
  </si>
  <si>
    <t>[Individual Judgment]</t>
    <phoneticPr fontId="2" type="noConversion"/>
  </si>
  <si>
    <t xml:space="preserve">Product Form </t>
    <phoneticPr fontId="2" type="noConversion"/>
  </si>
  <si>
    <t>Conform</t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</si>
  <si>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</si>
  <si>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t xml:space="preserve">产品形状 </t>
    <phoneticPr fontId="2" type="noConversion"/>
  </si>
  <si>
    <t>珠状</t>
    <phoneticPr fontId="2" type="noConversion"/>
  </si>
  <si>
    <t>符合</t>
    <phoneticPr fontId="2" type="noConversion"/>
  </si>
  <si>
    <t>max</t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</si>
  <si>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</si>
  <si>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t xml:space="preserve">Acid Value </t>
    <phoneticPr fontId="2" type="noConversion"/>
  </si>
  <si>
    <t>-</t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</si>
  <si>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</si>
  <si>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t>Saponification Value</t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</si>
  <si>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</si>
  <si>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t>Iodine Value</t>
    <phoneticPr fontId="2" type="noConversion"/>
  </si>
  <si>
    <t>碘值 (gI2/100g)</t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</si>
  <si>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</si>
  <si>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t>凝固点</t>
    <phoneticPr fontId="2" type="noConversion"/>
  </si>
  <si>
    <t>Moisture</t>
    <phoneticPr fontId="2" type="noConversion"/>
  </si>
  <si>
    <t>水份  (%)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</si>
  <si>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</si>
  <si>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>不皂化物  (%)</t>
    <phoneticPr fontId="2" type="noConversion"/>
  </si>
  <si>
    <t xml:space="preserve">Packing </t>
    <phoneticPr fontId="2" type="noConversion"/>
  </si>
  <si>
    <r>
      <t xml:space="preserve">25kg net Woven Paper Bags                                       </t>
    </r>
    <r>
      <rPr>
        <sz val="10"/>
        <rFont val="宋体"/>
        <family val="3"/>
        <charset val="134"/>
      </rPr>
      <t>净重</t>
    </r>
    <r>
      <rPr>
        <sz val="10"/>
        <rFont val="Arial"/>
        <family val="2"/>
      </rPr>
      <t>25kg</t>
    </r>
    <r>
      <rPr>
        <sz val="10"/>
        <rFont val="宋体"/>
        <family val="3"/>
        <charset val="134"/>
      </rPr>
      <t>聚丙烯内衬纸袋包装</t>
    </r>
    <phoneticPr fontId="2" type="noConversion"/>
  </si>
  <si>
    <t>---</t>
    <phoneticPr fontId="2" type="noConversion"/>
  </si>
  <si>
    <t>包装</t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</si>
  <si>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</si>
  <si>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</si>
  <si>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</si>
  <si>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</si>
  <si>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</si>
  <si>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C10</t>
    <phoneticPr fontId="2" type="noConversion"/>
  </si>
  <si>
    <t>C12</t>
    <phoneticPr fontId="2" type="noConversion"/>
  </si>
  <si>
    <t>C14</t>
    <phoneticPr fontId="2" type="noConversion"/>
  </si>
  <si>
    <t>Certificate Number:BVC-RSPO-20150806-1
RSPO member number: 2-0017-05-000-00</t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</si>
  <si>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：重庆三瑞（欧莱雅）</t>
    </r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</si>
  <si>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2" type="noConversion"/>
  </si>
  <si>
    <t>LA-1299/RSPO MB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</si>
  <si>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</si>
  <si>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</si>
  <si>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</si>
  <si>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>Wilmar Oleo (Lianyungang) Co., Ltd</t>
    <phoneticPr fontId="2" type="noConversion"/>
  </si>
  <si>
    <t>Bead</t>
    <phoneticPr fontId="2" type="noConversion"/>
  </si>
  <si>
    <t>Wilmar</t>
    <phoneticPr fontId="2" type="noConversion"/>
  </si>
  <si>
    <t>YHOC/QR-04-009-D-0</t>
    <phoneticPr fontId="2" type="noConversion"/>
  </si>
  <si>
    <t>WILFARIN LA1299 (LAURIC ACID LA-1299) / RSPO MB</t>
    <phoneticPr fontId="2" type="noConversion"/>
  </si>
  <si>
    <r>
      <t>报告日期</t>
    </r>
    <r>
      <rPr>
        <sz val="10"/>
        <rFont val="Arial"/>
        <family val="2"/>
      </rPr>
      <t>Date: 2017-7-5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</si>
</sst>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;_퀊"/>
  </numFmts>
  <fonts count="19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宋体"/>
      <family val="3"/>
      <charset val="134"/>
    </font>
    <font>
      <b/>
      <sz val="11"/>
      <name val="Arial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14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1" xfId="0" quotePrefix="1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676276</xdr:colOff>
      <xdr:row>1</xdr:row>
      <xdr:rowOff>38100</xdr:rowOff>
    </xdr:from>
    <xdr:to>
      <xdr:col>1</xdr:col>
      <xdr:colOff>47626</xdr:colOff>
      <xdr:row>2</xdr:row>
      <xdr:rowOff>199837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6" y="219075"/>
          <a:ext cx="1009650" cy="39986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114300</xdr:colOff>
      <xdr:row>0</xdr:row>
      <xdr:rowOff>104775</xdr:rowOff>
    </xdr:from>
    <xdr:to>
      <xdr:col>9</xdr:col>
      <xdr:colOff>929507</xdr:colOff>
      <xdr:row>2</xdr:row>
      <xdr:rowOff>142875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543550" y="10477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52"/>
  <sheetViews>
    <sheetView tabSelected="1" zoomScaleSheetLayoutView="100" workbookViewId="0">
      <selection activeCell="B11" sqref="B11:E11"/>
    </sheetView>
  </sheetViews>
  <sheetFormatPr defaultRowHeight="14.25" x14ac:dyDescent="0.15"/>
  <cols>
    <col min="1" max="1" width="21.5" style="7" customWidth="1"/>
    <col min="2" max="2" width="6.625" style="7" customWidth="1"/>
    <col min="3" max="3" width="10.75" style="7" customWidth="1"/>
    <col min="4" max="4" width="1.25" style="7" customWidth="1"/>
    <col min="5" max="5" width="10.375" style="7" customWidth="1"/>
    <col min="6" max="6" width="3.75" style="7" customWidth="1"/>
    <col min="7" max="7" width="2.875" style="7" customWidth="1"/>
    <col min="8" max="8" width="3.875" style="7" customWidth="1"/>
    <col min="9" max="9" width="10.25" style="7" customWidth="1"/>
    <col min="10" max="10" width="15.625" style="7" customWidth="1"/>
    <col min="11" max="16384" width="9" style="7"/>
  </cols>
  <sheetData>
    <row r="1" spans="1:10" ht="14.25" customHeight="1" x14ac:dyDescent="0.2">
      <c r="A1" s="6"/>
    </row>
    <row r="2" spans="1:10" ht="18.75" x14ac:dyDescent="0.25">
      <c r="A2" s="105" t="s">
        <v>80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15.75" x14ac:dyDescent="0.25">
      <c r="A3" s="119" t="s">
        <v>81</v>
      </c>
      <c r="B3" s="119"/>
      <c r="C3" s="119"/>
      <c r="D3" s="119"/>
      <c r="E3" s="119"/>
      <c r="F3" s="119"/>
      <c r="G3" s="119"/>
      <c r="H3" s="119"/>
      <c r="I3" s="119"/>
      <c r="J3" s="119"/>
    </row>
    <row r="4" spans="1:10" ht="9" customHeight="1" x14ac:dyDescent="0.15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ht="8.4499999999999993" customHeight="1" x14ac:dyDescent="0.15"/>
    <row r="6" spans="1:10" ht="15" x14ac:dyDescent="0.2">
      <c r="A6" s="120" t="s">
        <v>21</v>
      </c>
      <c r="B6" s="120"/>
      <c r="C6" s="120"/>
      <c r="D6" s="120"/>
      <c r="E6" s="120"/>
      <c r="F6" s="120"/>
      <c r="G6" s="120"/>
      <c r="H6" s="120"/>
      <c r="I6" s="120"/>
      <c r="J6" s="120"/>
    </row>
    <row r="7" spans="1:10" ht="15.75" x14ac:dyDescent="0.25">
      <c r="A7" s="121" t="s">
        <v>22</v>
      </c>
      <c r="B7" s="121"/>
      <c r="C7" s="121"/>
      <c r="D7" s="121"/>
      <c r="E7" s="121"/>
      <c r="F7" s="121"/>
      <c r="G7" s="121"/>
      <c r="H7" s="121"/>
      <c r="I7" s="121"/>
      <c r="J7" s="121"/>
    </row>
    <row r="8" spans="1:10" ht="7.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21" customHeight="1" x14ac:dyDescent="0.15">
      <c r="A9" s="26" t="s">
        <v>23</v>
      </c>
      <c r="B9" s="106" t="s">
        <v>85</v>
      </c>
      <c r="C9" s="106"/>
      <c r="D9" s="106"/>
      <c r="E9" s="106"/>
      <c r="F9" s="106"/>
      <c r="G9" s="106"/>
      <c r="H9" s="106"/>
      <c r="I9" s="106"/>
      <c r="J9" s="106"/>
    </row>
    <row r="10" spans="1:10" ht="20.25" customHeight="1" x14ac:dyDescent="0.15">
      <c r="A10" s="5" t="s">
        <v>24</v>
      </c>
      <c r="B10" s="117" t="s">
        <v>82</v>
      </c>
      <c r="C10" s="117"/>
      <c r="D10" s="117"/>
      <c r="E10" s="117"/>
      <c r="F10" s="114" t="s">
        <v>83</v>
      </c>
      <c r="G10" s="114"/>
      <c r="H10" s="114"/>
      <c r="I10" s="114"/>
      <c r="J10" s="114"/>
    </row>
    <row r="11" spans="1:10" ht="27.75" customHeight="1" x14ac:dyDescent="0.2">
      <c r="A11" s="9" t="s">
        <v>25</v>
      </c>
      <c r="B11" s="122" t="s">
        <v>87</v>
      </c>
      <c r="C11" s="122"/>
      <c r="D11" s="122"/>
      <c r="E11" s="122"/>
      <c r="F11" s="115" t="s">
        <v>26</v>
      </c>
      <c r="G11" s="116"/>
      <c r="H11" s="116"/>
      <c r="I11" s="116"/>
      <c r="J11" s="25" t="s">
        <v>79</v>
      </c>
    </row>
    <row r="12" spans="1:10" ht="14.1" customHeight="1" x14ac:dyDescent="0.2">
      <c r="A12" s="9" t="s">
        <v>27</v>
      </c>
      <c r="B12" s="118" t="s">
        <v>28</v>
      </c>
      <c r="C12" s="118"/>
      <c r="D12" s="118"/>
      <c r="E12" s="118"/>
      <c r="F12" s="115" t="s">
        <v>29</v>
      </c>
      <c r="G12" s="116"/>
      <c r="H12" s="116"/>
      <c r="I12" s="116"/>
      <c r="J12" s="10" t="s">
        <v>30</v>
      </c>
    </row>
    <row r="13" spans="1:10" ht="14.1" customHeight="1" x14ac:dyDescent="0.2">
      <c r="A13" s="9" t="s">
        <v>31</v>
      </c>
      <c r="B13" s="113">
        <v>41904</v>
      </c>
      <c r="C13" s="114"/>
      <c r="D13" s="114"/>
      <c r="E13" s="114"/>
      <c r="F13" s="115" t="s">
        <v>32</v>
      </c>
      <c r="G13" s="116"/>
      <c r="H13" s="116"/>
      <c r="I13" s="116"/>
      <c r="J13" s="11">
        <f>DATE(YEAR(B13)+1,MONTH(B13),DAY(B13)-1)</f>
        <v>42268</v>
      </c>
    </row>
    <row r="14" spans="1:10" ht="14.1" customHeight="1" x14ac:dyDescent="0.2">
      <c r="A14" s="9" t="s">
        <v>33</v>
      </c>
      <c r="B14" s="114" t="s">
        <v>34</v>
      </c>
      <c r="C14" s="114"/>
      <c r="D14" s="114"/>
      <c r="E14" s="114"/>
      <c r="F14" s="115" t="s">
        <v>35</v>
      </c>
      <c r="G14" s="116"/>
      <c r="H14" s="116"/>
      <c r="I14" s="116"/>
      <c r="J14" s="11">
        <v>41904</v>
      </c>
    </row>
    <row r="15" spans="1:10" ht="14.1" customHeight="1" x14ac:dyDescent="0.15">
      <c r="A15" s="9" t="s">
        <v>36</v>
      </c>
      <c r="B15" s="114"/>
      <c r="C15" s="114"/>
      <c r="D15" s="114"/>
      <c r="E15" s="114"/>
      <c r="F15" s="114"/>
      <c r="G15" s="12"/>
      <c r="H15" s="10"/>
      <c r="I15" s="10"/>
      <c r="J15" s="10"/>
    </row>
    <row r="16" spans="1:10" ht="6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" x14ac:dyDescent="0.2">
      <c r="A17" s="1" t="s">
        <v>37</v>
      </c>
      <c r="B17" s="2"/>
      <c r="C17" s="2"/>
      <c r="D17" s="2"/>
      <c r="E17" s="1"/>
      <c r="F17" s="1"/>
      <c r="G17" s="1"/>
      <c r="H17" s="2" t="s">
        <v>86</v>
      </c>
      <c r="I17" s="13"/>
      <c r="J17" s="13"/>
    </row>
    <row r="18" spans="1:10" x14ac:dyDescent="0.15">
      <c r="A18" s="107" t="s">
        <v>38</v>
      </c>
      <c r="B18" s="108"/>
      <c r="C18" s="109" t="s">
        <v>8</v>
      </c>
      <c r="D18" s="109"/>
      <c r="E18" s="109"/>
      <c r="F18" s="110" t="s">
        <v>7</v>
      </c>
      <c r="G18" s="111"/>
      <c r="H18" s="112"/>
      <c r="I18" s="14" t="s">
        <v>39</v>
      </c>
      <c r="J18" s="15" t="s">
        <v>40</v>
      </c>
    </row>
    <row r="19" spans="1:10" ht="25.5" x14ac:dyDescent="0.15">
      <c r="A19" s="98" t="s">
        <v>41</v>
      </c>
      <c r="B19" s="99"/>
      <c r="C19" s="100" t="s">
        <v>6</v>
      </c>
      <c r="D19" s="100"/>
      <c r="E19" s="100"/>
      <c r="F19" s="101" t="s">
        <v>5</v>
      </c>
      <c r="G19" s="102"/>
      <c r="H19" s="103"/>
      <c r="I19" s="16" t="s">
        <v>42</v>
      </c>
      <c r="J19" s="17" t="s">
        <v>4</v>
      </c>
    </row>
    <row r="20" spans="1:10" ht="14.1" customHeight="1" x14ac:dyDescent="0.2">
      <c r="A20" s="42" t="s">
        <v>43</v>
      </c>
      <c r="B20" s="43"/>
      <c r="C20" s="104" t="s">
        <v>84</v>
      </c>
      <c r="D20" s="104"/>
      <c r="E20" s="104"/>
      <c r="F20" s="83" t="s">
        <v>44</v>
      </c>
      <c r="G20" s="84"/>
      <c r="H20" s="85"/>
      <c r="I20" s="93" t="str">
        <f>IF(F20="Conform","PASS","FAIL")</f>
        <v>PASS</v>
      </c>
      <c r="J20" s="85" t="s">
        <v>45</v>
      </c>
    </row>
    <row r="21" spans="1:10" ht="14.1" customHeight="1" x14ac:dyDescent="0.15">
      <c r="A21" s="48" t="s">
        <v>46</v>
      </c>
      <c r="B21" s="49"/>
      <c r="C21" s="96" t="s">
        <v>47</v>
      </c>
      <c r="D21" s="96"/>
      <c r="E21" s="96"/>
      <c r="F21" s="97" t="s">
        <v>48</v>
      </c>
      <c r="G21" s="78"/>
      <c r="H21" s="87"/>
      <c r="I21" s="94"/>
      <c r="J21" s="95"/>
    </row>
    <row r="22" spans="1:10" ht="14.1" customHeight="1" x14ac:dyDescent="0.15">
      <c r="A22" s="42" t="s">
        <v>3</v>
      </c>
      <c r="B22" s="43"/>
      <c r="C22" s="88">
        <v>30</v>
      </c>
      <c r="D22" s="89"/>
      <c r="E22" s="43" t="s">
        <v>49</v>
      </c>
      <c r="F22" s="34">
        <v>17</v>
      </c>
      <c r="G22" s="34"/>
      <c r="H22" s="34"/>
      <c r="I22" s="64" t="str">
        <f>IF(F22&lt;=C22,"PASS","FAIL")</f>
        <v>PASS</v>
      </c>
      <c r="J22" s="65" t="s">
        <v>69</v>
      </c>
    </row>
    <row r="23" spans="1:10" ht="14.1" customHeight="1" x14ac:dyDescent="0.15">
      <c r="A23" s="48" t="s">
        <v>50</v>
      </c>
      <c r="B23" s="49"/>
      <c r="C23" s="90"/>
      <c r="D23" s="91"/>
      <c r="E23" s="49"/>
      <c r="F23" s="34"/>
      <c r="G23" s="34"/>
      <c r="H23" s="34"/>
      <c r="I23" s="64"/>
      <c r="J23" s="65"/>
    </row>
    <row r="24" spans="1:10" ht="14.1" customHeight="1" x14ac:dyDescent="0.15">
      <c r="A24" s="42" t="s">
        <v>51</v>
      </c>
      <c r="B24" s="43"/>
      <c r="C24" s="88">
        <v>278</v>
      </c>
      <c r="D24" s="92" t="s">
        <v>52</v>
      </c>
      <c r="E24" s="43">
        <v>282</v>
      </c>
      <c r="F24" s="39">
        <v>279</v>
      </c>
      <c r="G24" s="39"/>
      <c r="H24" s="39"/>
      <c r="I24" s="64" t="str">
        <f>IF(AND(F24&gt;=C24,F24&lt;=E24),"PASS","FAIL")</f>
        <v>PASS</v>
      </c>
      <c r="J24" s="65" t="s">
        <v>9</v>
      </c>
    </row>
    <row r="25" spans="1:10" ht="14.1" customHeight="1" x14ac:dyDescent="0.15">
      <c r="A25" s="48" t="s">
        <v>53</v>
      </c>
      <c r="B25" s="49"/>
      <c r="C25" s="90"/>
      <c r="D25" s="78"/>
      <c r="E25" s="49"/>
      <c r="F25" s="39"/>
      <c r="G25" s="39"/>
      <c r="H25" s="39"/>
      <c r="I25" s="64"/>
      <c r="J25" s="65"/>
    </row>
    <row r="26" spans="1:10" ht="14.1" customHeight="1" thickBot="1" x14ac:dyDescent="0.2">
      <c r="A26" s="42" t="s">
        <v>54</v>
      </c>
      <c r="B26" s="43"/>
      <c r="C26" s="76">
        <v>279</v>
      </c>
      <c r="D26" s="77" t="s">
        <v>52</v>
      </c>
      <c r="E26" s="75">
        <v>283</v>
      </c>
      <c r="F26" s="39">
        <v>280</v>
      </c>
      <c r="G26" s="39"/>
      <c r="H26" s="39"/>
      <c r="I26" s="64" t="str">
        <f>IF(AND(F26&gt;=C26,F26&lt;=E26),"PASS","FAIL")</f>
        <v>PASS</v>
      </c>
      <c r="J26" s="65" t="s">
        <v>70</v>
      </c>
    </row>
    <row r="27" spans="1:10" ht="14.1" customHeight="1" x14ac:dyDescent="0.15">
      <c r="A27" s="66" t="s">
        <v>55</v>
      </c>
      <c r="B27" s="67"/>
      <c r="C27" s="76"/>
      <c r="D27" s="78"/>
      <c r="E27" s="70"/>
      <c r="F27" s="39"/>
      <c r="G27" s="39"/>
      <c r="H27" s="39"/>
      <c r="I27" s="64"/>
      <c r="J27" s="65"/>
    </row>
    <row r="28" spans="1:10" ht="14.1" customHeight="1" thickBot="1" x14ac:dyDescent="0.2">
      <c r="A28" s="42" t="s">
        <v>56</v>
      </c>
      <c r="B28" s="43"/>
      <c r="C28" s="79">
        <v>0.5</v>
      </c>
      <c r="D28" s="80"/>
      <c r="E28" s="61" t="s">
        <v>49</v>
      </c>
      <c r="F28" s="83">
        <v>7.0000000000000007E-2</v>
      </c>
      <c r="G28" s="84"/>
      <c r="H28" s="85"/>
      <c r="I28" s="64" t="str">
        <f>IF(F28&lt;=C28,"PASS","FAIL")</f>
        <v>PASS</v>
      </c>
      <c r="J28" s="65" t="s">
        <v>10</v>
      </c>
    </row>
    <row r="29" spans="1:10" ht="14.1" customHeight="1" x14ac:dyDescent="0.15">
      <c r="A29" s="66" t="s">
        <v>57</v>
      </c>
      <c r="B29" s="67"/>
      <c r="C29" s="81"/>
      <c r="D29" s="82"/>
      <c r="E29" s="62"/>
      <c r="F29" s="86"/>
      <c r="G29" s="78"/>
      <c r="H29" s="87"/>
      <c r="I29" s="64"/>
      <c r="J29" s="65"/>
    </row>
    <row r="30" spans="1:10" ht="14.1" customHeight="1" thickBot="1" x14ac:dyDescent="0.2">
      <c r="A30" s="42" t="s">
        <v>58</v>
      </c>
      <c r="B30" s="43"/>
      <c r="C30" s="76">
        <v>42</v>
      </c>
      <c r="D30" s="77" t="s">
        <v>52</v>
      </c>
      <c r="E30" s="75">
        <v>44</v>
      </c>
      <c r="F30" s="39">
        <v>43</v>
      </c>
      <c r="G30" s="39"/>
      <c r="H30" s="39"/>
      <c r="I30" s="64" t="str">
        <f>IF(AND(F30&gt;=C30,F30&lt;=E30),"PASS","FAIL")</f>
        <v>PASS</v>
      </c>
      <c r="J30" s="65" t="s">
        <v>71</v>
      </c>
    </row>
    <row r="31" spans="1:10" ht="14.1" customHeight="1" x14ac:dyDescent="0.15">
      <c r="A31" s="66" t="s">
        <v>59</v>
      </c>
      <c r="B31" s="67"/>
      <c r="C31" s="76"/>
      <c r="D31" s="78"/>
      <c r="E31" s="70"/>
      <c r="F31" s="39"/>
      <c r="G31" s="39"/>
      <c r="H31" s="39"/>
      <c r="I31" s="64"/>
      <c r="J31" s="65"/>
    </row>
    <row r="32" spans="1:10" ht="14.1" customHeight="1" thickBot="1" x14ac:dyDescent="0.2">
      <c r="A32" s="42" t="s">
        <v>60</v>
      </c>
      <c r="B32" s="43"/>
      <c r="C32" s="57">
        <v>0.2</v>
      </c>
      <c r="D32" s="58"/>
      <c r="E32" s="61" t="s">
        <v>49</v>
      </c>
      <c r="F32" s="63">
        <v>3.5999999999999997E-2</v>
      </c>
      <c r="G32" s="63"/>
      <c r="H32" s="63"/>
      <c r="I32" s="64" t="str">
        <f>IF(F32&lt;=C32,"PASS","FAIL")</f>
        <v>PASS</v>
      </c>
      <c r="J32" s="65" t="s">
        <v>2</v>
      </c>
    </row>
    <row r="33" spans="1:10" ht="14.1" customHeight="1" x14ac:dyDescent="0.15">
      <c r="A33" s="66" t="s">
        <v>61</v>
      </c>
      <c r="B33" s="67"/>
      <c r="C33" s="59"/>
      <c r="D33" s="60"/>
      <c r="E33" s="62"/>
      <c r="F33" s="63"/>
      <c r="G33" s="63"/>
      <c r="H33" s="63"/>
      <c r="I33" s="64"/>
      <c r="J33" s="65"/>
    </row>
    <row r="34" spans="1:10" ht="14.1" customHeight="1" thickBot="1" x14ac:dyDescent="0.2">
      <c r="A34" s="42" t="s">
        <v>62</v>
      </c>
      <c r="B34" s="43"/>
      <c r="C34" s="57">
        <v>0.5</v>
      </c>
      <c r="D34" s="58"/>
      <c r="E34" s="61" t="s">
        <v>49</v>
      </c>
      <c r="F34" s="63">
        <v>0.02</v>
      </c>
      <c r="G34" s="63"/>
      <c r="H34" s="63"/>
      <c r="I34" s="64" t="str">
        <f>IF(F34&lt;=C34,"PASS","FAIL")</f>
        <v>PASS</v>
      </c>
      <c r="J34" s="65" t="s">
        <v>72</v>
      </c>
    </row>
    <row r="35" spans="1:10" ht="14.1" customHeight="1" x14ac:dyDescent="0.15">
      <c r="A35" s="73" t="s">
        <v>63</v>
      </c>
      <c r="B35" s="74"/>
      <c r="C35" s="68"/>
      <c r="D35" s="69"/>
      <c r="E35" s="70"/>
      <c r="F35" s="71"/>
      <c r="G35" s="71"/>
      <c r="H35" s="71"/>
      <c r="I35" s="72"/>
      <c r="J35" s="65"/>
    </row>
    <row r="36" spans="1:10" ht="14.1" customHeight="1" x14ac:dyDescent="0.2">
      <c r="A36" s="38" t="s">
        <v>64</v>
      </c>
      <c r="B36" s="38"/>
      <c r="C36" s="34" t="s">
        <v>65</v>
      </c>
      <c r="D36" s="34"/>
      <c r="E36" s="34"/>
      <c r="F36" s="36" t="s">
        <v>44</v>
      </c>
      <c r="G36" s="36"/>
      <c r="H36" s="36"/>
      <c r="I36" s="39" t="str">
        <f>IF(F36="Conform","PASS","FAIL")</f>
        <v>PASS</v>
      </c>
      <c r="J36" s="35" t="s">
        <v>66</v>
      </c>
    </row>
    <row r="37" spans="1:10" ht="14.1" customHeight="1" x14ac:dyDescent="0.15">
      <c r="A37" s="27" t="s">
        <v>67</v>
      </c>
      <c r="B37" s="27"/>
      <c r="C37" s="34"/>
      <c r="D37" s="34"/>
      <c r="E37" s="34"/>
      <c r="F37" s="37" t="s">
        <v>48</v>
      </c>
      <c r="G37" s="37"/>
      <c r="H37" s="37"/>
      <c r="I37" s="39"/>
      <c r="J37" s="34"/>
    </row>
    <row r="38" spans="1:10" ht="18.600000000000001" customHeight="1" x14ac:dyDescent="0.15">
      <c r="A38" s="50" t="s">
        <v>68</v>
      </c>
      <c r="B38" s="50"/>
      <c r="C38" s="50"/>
      <c r="D38" s="50"/>
      <c r="E38" s="50"/>
      <c r="F38" s="50"/>
      <c r="G38" s="50"/>
      <c r="H38" s="50"/>
      <c r="I38" s="50"/>
      <c r="J38" s="50"/>
    </row>
    <row r="39" spans="1:10" ht="15.95" customHeight="1" x14ac:dyDescent="0.15">
      <c r="A39" s="34" t="s">
        <v>73</v>
      </c>
      <c r="B39" s="34"/>
      <c r="C39" s="18">
        <v>1</v>
      </c>
      <c r="D39" s="51" t="s">
        <v>12</v>
      </c>
      <c r="E39" s="52"/>
      <c r="F39" s="28">
        <v>1</v>
      </c>
      <c r="G39" s="29"/>
      <c r="H39" s="30"/>
      <c r="I39" s="19" t="str">
        <f>IF(F39&lt;=C39,"PASS","FAIL")</f>
        <v>PASS</v>
      </c>
      <c r="J39" s="31" t="s">
        <v>11</v>
      </c>
    </row>
    <row r="40" spans="1:10" ht="15.95" customHeight="1" x14ac:dyDescent="0.15">
      <c r="A40" s="34" t="s">
        <v>74</v>
      </c>
      <c r="B40" s="34"/>
      <c r="C40" s="18">
        <v>99</v>
      </c>
      <c r="D40" s="51" t="s">
        <v>13</v>
      </c>
      <c r="E40" s="52"/>
      <c r="F40" s="28">
        <v>99</v>
      </c>
      <c r="G40" s="29"/>
      <c r="H40" s="30"/>
      <c r="I40" s="19" t="str">
        <f t="shared" ref="I40:I41" si="0">IF(F40&lt;=C40,"PASS","FAIL")</f>
        <v>PASS</v>
      </c>
      <c r="J40" s="32"/>
    </row>
    <row r="41" spans="1:10" ht="15.95" customHeight="1" x14ac:dyDescent="0.15">
      <c r="A41" s="34" t="s">
        <v>75</v>
      </c>
      <c r="B41" s="34"/>
      <c r="C41" s="18">
        <v>1</v>
      </c>
      <c r="D41" s="51" t="s">
        <v>14</v>
      </c>
      <c r="E41" s="53"/>
      <c r="F41" s="28">
        <v>1</v>
      </c>
      <c r="G41" s="29"/>
      <c r="H41" s="30"/>
      <c r="I41" s="19" t="str">
        <f t="shared" si="0"/>
        <v>PASS</v>
      </c>
      <c r="J41" s="33"/>
    </row>
    <row r="42" spans="1:10" ht="27" customHeight="1" x14ac:dyDescent="0.15">
      <c r="A42" s="42" t="s">
        <v>15</v>
      </c>
      <c r="B42" s="43"/>
      <c r="C42" s="54" t="s">
        <v>77</v>
      </c>
      <c r="D42" s="55"/>
      <c r="E42" s="55"/>
      <c r="F42" s="56" t="s">
        <v>76</v>
      </c>
      <c r="G42" s="56"/>
      <c r="H42" s="56"/>
      <c r="I42" s="56"/>
      <c r="J42" s="56"/>
    </row>
    <row r="43" spans="1:10" ht="16.5" customHeight="1" x14ac:dyDescent="0.15">
      <c r="A43" s="42" t="s">
        <v>1</v>
      </c>
      <c r="B43" s="43"/>
      <c r="C43" s="44" t="str">
        <f>IF(SUM(COUNTIF(I20:I41,"FAIL"))=0,"PASS","FAIL")</f>
        <v>PASS</v>
      </c>
      <c r="D43" s="44"/>
      <c r="E43" s="44"/>
      <c r="F43" s="44"/>
      <c r="G43" s="44"/>
      <c r="H43" s="44"/>
      <c r="I43" s="44"/>
      <c r="J43" s="45"/>
    </row>
    <row r="44" spans="1:10" ht="15" customHeight="1" x14ac:dyDescent="0.15">
      <c r="A44" s="48" t="s">
        <v>0</v>
      </c>
      <c r="B44" s="49"/>
      <c r="C44" s="46"/>
      <c r="D44" s="46"/>
      <c r="E44" s="46"/>
      <c r="F44" s="46"/>
      <c r="G44" s="46"/>
      <c r="H44" s="46"/>
      <c r="I44" s="46"/>
      <c r="J44" s="47"/>
    </row>
    <row r="45" spans="1:10" ht="4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" x14ac:dyDescent="0.2">
      <c r="A46" s="1" t="s">
        <v>78</v>
      </c>
      <c r="B46" s="2"/>
      <c r="C46" s="2"/>
      <c r="D46" s="2"/>
      <c r="E46" s="1"/>
      <c r="F46" s="1" t="s">
        <v>16</v>
      </c>
      <c r="G46" s="1"/>
      <c r="H46" s="1"/>
      <c r="I46" s="1"/>
      <c r="J46" s="1"/>
    </row>
    <row r="47" spans="1:10" ht="6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 x14ac:dyDescent="0.2">
      <c r="A48" s="1" t="s">
        <v>88</v>
      </c>
      <c r="B48" s="2"/>
      <c r="C48" s="2"/>
      <c r="D48" s="2"/>
      <c r="E48" s="1"/>
      <c r="F48" s="1" t="s">
        <v>17</v>
      </c>
      <c r="G48" s="1"/>
      <c r="H48" s="1"/>
      <c r="I48" s="1"/>
      <c r="J48" s="1"/>
    </row>
    <row r="49" spans="1:10" ht="6" customHeight="1" x14ac:dyDescent="0.2">
      <c r="A49" s="2"/>
      <c r="B49" s="2"/>
      <c r="C49" s="2"/>
      <c r="D49" s="2"/>
      <c r="E49" s="1"/>
      <c r="F49" s="1"/>
      <c r="G49" s="1"/>
      <c r="H49" s="1"/>
      <c r="I49" s="1"/>
      <c r="J49" s="1"/>
    </row>
    <row r="50" spans="1:10" s="4" customFormat="1" ht="11.25" x14ac:dyDescent="0.15">
      <c r="A50" s="20" t="s">
        <v>18</v>
      </c>
      <c r="B50" s="20"/>
      <c r="C50" s="20"/>
      <c r="D50" s="20"/>
      <c r="E50" s="20"/>
      <c r="F50" s="20"/>
      <c r="G50" s="20"/>
      <c r="H50" s="20"/>
      <c r="I50" s="20"/>
      <c r="J50" s="40"/>
    </row>
    <row r="51" spans="1:10" s="4" customFormat="1" ht="11.25" x14ac:dyDescent="0.15">
      <c r="A51" s="21" t="s">
        <v>19</v>
      </c>
      <c r="B51" s="21"/>
      <c r="C51" s="21"/>
      <c r="D51" s="21"/>
      <c r="E51" s="22"/>
      <c r="F51" s="22"/>
      <c r="G51" s="22"/>
      <c r="H51" s="22"/>
      <c r="I51" s="22"/>
      <c r="J51" s="41"/>
    </row>
    <row r="52" spans="1:10" s="4" customFormat="1" ht="11.25" x14ac:dyDescent="0.15">
      <c r="A52" s="23" t="s">
        <v>20</v>
      </c>
      <c r="B52" s="23"/>
      <c r="C52" s="23"/>
      <c r="D52" s="23"/>
      <c r="E52" s="24"/>
      <c r="F52" s="24"/>
      <c r="G52" s="24"/>
      <c r="H52" s="24"/>
      <c r="I52" s="24"/>
      <c r="J52" s="41"/>
    </row>
  </sheetData>
  <protectedRanges>
    <protectedRange sqref="H13:J15 F48 A46:B46 F46 A12:A15 A48:B48 F20:H35" name="区域1"/>
    <protectedRange sqref="J39:J41" name="区域1_1"/>
    <protectedRange sqref="H12:J12" name="区域1_2"/>
    <protectedRange sqref="B15:F15" name="区域1_3"/>
  </protectedRanges>
  <mergeCells count="108">
    <mergeCell ref="A2:J2"/>
    <mergeCell ref="B9:E9"/>
    <mergeCell ref="F9:J9"/>
    <mergeCell ref="A18:B18"/>
    <mergeCell ref="C18:E18"/>
    <mergeCell ref="F18:H18"/>
    <mergeCell ref="B13:E13"/>
    <mergeCell ref="F13:I13"/>
    <mergeCell ref="B14:E14"/>
    <mergeCell ref="F14:I14"/>
    <mergeCell ref="B10:E10"/>
    <mergeCell ref="F10:J10"/>
    <mergeCell ref="B11:E11"/>
    <mergeCell ref="F11:I11"/>
    <mergeCell ref="B12:E12"/>
    <mergeCell ref="F12:I12"/>
    <mergeCell ref="A3:J3"/>
    <mergeCell ref="A6:J6"/>
    <mergeCell ref="A7:J7"/>
    <mergeCell ref="B15:F15"/>
    <mergeCell ref="I20:I21"/>
    <mergeCell ref="J20:J21"/>
    <mergeCell ref="A21:B21"/>
    <mergeCell ref="C21:E21"/>
    <mergeCell ref="F21:H21"/>
    <mergeCell ref="A19:B19"/>
    <mergeCell ref="C19:E19"/>
    <mergeCell ref="F19:H19"/>
    <mergeCell ref="A20:B20"/>
    <mergeCell ref="C20:E20"/>
    <mergeCell ref="F20:H20"/>
    <mergeCell ref="A22:B22"/>
    <mergeCell ref="C22:D23"/>
    <mergeCell ref="E22:E23"/>
    <mergeCell ref="F22:H23"/>
    <mergeCell ref="I22:I23"/>
    <mergeCell ref="J22:J23"/>
    <mergeCell ref="A23:B23"/>
    <mergeCell ref="A24:B24"/>
    <mergeCell ref="E24:E25"/>
    <mergeCell ref="F24:H25"/>
    <mergeCell ref="I24:I25"/>
    <mergeCell ref="J24:J25"/>
    <mergeCell ref="A25:B25"/>
    <mergeCell ref="C24:C25"/>
    <mergeCell ref="D24:D25"/>
    <mergeCell ref="A30:B30"/>
    <mergeCell ref="E30:E31"/>
    <mergeCell ref="F30:H31"/>
    <mergeCell ref="I30:I31"/>
    <mergeCell ref="J30:J31"/>
    <mergeCell ref="A31:B31"/>
    <mergeCell ref="C30:C31"/>
    <mergeCell ref="D30:D31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32:B32"/>
    <mergeCell ref="C32:D33"/>
    <mergeCell ref="E32:E33"/>
    <mergeCell ref="F32:H33"/>
    <mergeCell ref="I32:I33"/>
    <mergeCell ref="J32:J33"/>
    <mergeCell ref="A33:B33"/>
    <mergeCell ref="A34:B34"/>
    <mergeCell ref="C34:D35"/>
    <mergeCell ref="E34:E35"/>
    <mergeCell ref="F34:H35"/>
    <mergeCell ref="I34:I35"/>
    <mergeCell ref="J34:J35"/>
    <mergeCell ref="A35:B35"/>
    <mergeCell ref="J50:J52"/>
    <mergeCell ref="A42:B42"/>
    <mergeCell ref="A43:B43"/>
    <mergeCell ref="C43:J44"/>
    <mergeCell ref="A44:B44"/>
    <mergeCell ref="A38:J38"/>
    <mergeCell ref="D39:E39"/>
    <mergeCell ref="D40:E40"/>
    <mergeCell ref="D41:E41"/>
    <mergeCell ref="C42:E42"/>
    <mergeCell ref="F42:J42"/>
    <mergeCell ref="A37:B37"/>
    <mergeCell ref="F39:H39"/>
    <mergeCell ref="F40:H40"/>
    <mergeCell ref="J39:J41"/>
    <mergeCell ref="A39:B39"/>
    <mergeCell ref="A40:B40"/>
    <mergeCell ref="A41:B41"/>
    <mergeCell ref="F41:H41"/>
    <mergeCell ref="C36:E37"/>
    <mergeCell ref="J36:J37"/>
    <mergeCell ref="F36:H36"/>
    <mergeCell ref="F37:H37"/>
    <mergeCell ref="A36:B36"/>
    <mergeCell ref="I36:I37"/>
  </mergeCells>
  <phoneticPr fontId="2" type="noConversion"/>
  <conditionalFormatting sqref="C43:D43 I36 I22 I20 I24 I28 I32 I34 I39:I41 I26 I30">
    <cfRule type="cellIs" dxfId="0" priority="2" stopIfTrue="1" operator="equal">
      <formula>"FAIL"</formula>
    </cfRule>
  </conditionalFormatting>
  <pageMargins left="0.56999999999999995" right="0.44" top="0.15748031496062992" bottom="0.15748031496062992" header="0.15748031496062992" footer="0.15748031496062992"/>
  <pageSetup paperSize="9" scale="9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LA-1299</vt:lpstr>
      <vt:lpstr>'LA-1299'!Print_Area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2014-09-24T07:50:20Z</cp:lastPrinted>
  <dcterms:created xsi:type="dcterms:W3CDTF">2014-09-24T03:24:59Z</dcterms:created>
  <dcterms:modified xsi:type="dcterms:W3CDTF">2017-07-05T05:36:57Z</dcterms:modified>
</cp:coreProperties>
</file>