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85" yWindow="90" windowWidth="15480" windowHeight="6000"/>
  </bookViews>
  <sheets>
    <sheet name="TB053" sheetId="36" r:id="rId1"/>
  </sheets>
  <calcPr calcId="125725"/>
</workbook>
</file>

<file path=xl/calcChain.xml><?xml version="1.0" encoding="utf-8"?>
<calcChain xmlns="http://schemas.openxmlformats.org/spreadsheetml/2006/main">
  <c r="O41" i="36"/>
  <c r="O42"/>
  <c r="O40"/>
  <c r="O39"/>
  <c r="O38"/>
  <c r="O37"/>
  <c r="O20"/>
  <c r="O22"/>
  <c r="O24"/>
  <c r="O26"/>
  <c r="O28"/>
  <c r="O30"/>
  <c r="O32"/>
  <c r="O34"/>
  <c r="P13"/>
  <c r="C44" l="1"/>
</calcChain>
</file>

<file path=xl/comments1.xml><?xml version="1.0" encoding="utf-8"?>
<comments xmlns="http://schemas.openxmlformats.org/spreadsheetml/2006/main">
  <authors>
    <author>oempc</author>
  </authors>
  <commentList>
    <comment ref="P13" authorId="0">
      <text>
        <r>
          <rPr>
            <sz val="9"/>
            <color indexed="81"/>
            <rFont val="宋体"/>
            <family val="3"/>
            <charset val="134"/>
          </rPr>
          <t>自动生成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5" authorId="0">
      <text>
        <r>
          <rPr>
            <sz val="9"/>
            <color indexed="81"/>
            <rFont val="宋体"/>
            <family val="3"/>
            <charset val="134"/>
          </rPr>
          <t>仓库发货前手工填写</t>
        </r>
      </text>
    </comment>
  </commentList>
</comments>
</file>

<file path=xl/sharedStrings.xml><?xml version="1.0" encoding="utf-8"?>
<sst xmlns="http://schemas.openxmlformats.org/spreadsheetml/2006/main" count="125" uniqueCount="115">
  <si>
    <t>指标</t>
  </si>
  <si>
    <t>结果</t>
  </si>
  <si>
    <t>[SPEC.]</t>
  </si>
  <si>
    <t>[Result]</t>
  </si>
  <si>
    <t>[Method of Analysis]</t>
  </si>
  <si>
    <t>AOCS Te 1a-64</t>
  </si>
  <si>
    <t>AOCS Tg 1a-64</t>
  </si>
  <si>
    <t>AOCS Ce 1e-91</t>
  </si>
  <si>
    <t>Conclusion</t>
  </si>
  <si>
    <t>结论</t>
  </si>
  <si>
    <t>CERTIFICATE OF ANALYSIS</t>
    <phoneticPr fontId="19" type="noConversion"/>
  </si>
  <si>
    <t xml:space="preserve">Dagang Road,Xugou Lianyungang City,Jiangsu Province,China,222042 </t>
    <phoneticPr fontId="22" type="noConversion"/>
  </si>
  <si>
    <t>TEL: +86 518-82387232    FAX: +86 518-82388310</t>
    <phoneticPr fontId="22" type="noConversion"/>
  </si>
  <si>
    <t>项目</t>
    <phoneticPr fontId="19" type="noConversion"/>
  </si>
  <si>
    <t>单项判定</t>
    <phoneticPr fontId="19" type="noConversion"/>
  </si>
  <si>
    <t>分析方法</t>
    <phoneticPr fontId="19" type="noConversion"/>
  </si>
  <si>
    <t>[Item]</t>
    <phoneticPr fontId="19" type="noConversion"/>
  </si>
  <si>
    <t>[Individual Judgment]</t>
    <phoneticPr fontId="19" type="noConversion"/>
  </si>
  <si>
    <t>Appearance</t>
    <phoneticPr fontId="19" type="noConversion"/>
  </si>
  <si>
    <t>Conform</t>
    <phoneticPr fontId="19" type="noConversion"/>
  </si>
  <si>
    <t>产品外观</t>
    <phoneticPr fontId="19" type="noConversion"/>
  </si>
  <si>
    <t>符合</t>
    <phoneticPr fontId="19" type="noConversion"/>
  </si>
  <si>
    <t>max</t>
    <phoneticPr fontId="19" type="noConversion"/>
  </si>
  <si>
    <t>Acid Value  (mgKOH/g)</t>
    <phoneticPr fontId="19" type="noConversion"/>
  </si>
  <si>
    <t>酸值</t>
    <phoneticPr fontId="19" type="noConversion"/>
  </si>
  <si>
    <t>Saponification Value  (mgKOH/g)</t>
    <phoneticPr fontId="19" type="noConversion"/>
  </si>
  <si>
    <t>AOCS Tl 1a-64</t>
    <phoneticPr fontId="19" type="noConversion"/>
  </si>
  <si>
    <t>皂化值</t>
    <phoneticPr fontId="19" type="noConversion"/>
  </si>
  <si>
    <t>碘值</t>
    <phoneticPr fontId="19" type="noConversion"/>
  </si>
  <si>
    <t>AOCS Tr 1a-64</t>
    <phoneticPr fontId="19" type="noConversion"/>
  </si>
  <si>
    <t>凝固点</t>
    <phoneticPr fontId="19" type="noConversion"/>
  </si>
  <si>
    <t xml:space="preserve">Packing </t>
    <phoneticPr fontId="19" type="noConversion"/>
  </si>
  <si>
    <t>---</t>
    <phoneticPr fontId="19" type="noConversion"/>
  </si>
  <si>
    <t>包装</t>
    <phoneticPr fontId="19" type="noConversion"/>
  </si>
  <si>
    <t>140916F169</t>
    <phoneticPr fontId="19" type="noConversion"/>
  </si>
  <si>
    <t>2014-2163</t>
    <phoneticPr fontId="19" type="noConversion"/>
  </si>
  <si>
    <t>-</t>
    <phoneticPr fontId="19" type="noConversion"/>
  </si>
  <si>
    <t>C12</t>
    <phoneticPr fontId="19" type="noConversion"/>
  </si>
  <si>
    <t xml:space="preserve">      Drum      Kg</t>
    <phoneticPr fontId="19" type="noConversion"/>
  </si>
  <si>
    <t>C14</t>
    <phoneticPr fontId="19" type="noConversion"/>
  </si>
  <si>
    <t>C16</t>
    <phoneticPr fontId="19" type="noConversion"/>
  </si>
  <si>
    <t>C18</t>
    <phoneticPr fontId="19" type="noConversion"/>
  </si>
  <si>
    <r>
      <t>产</t>
    </r>
    <r>
      <rPr>
        <sz val="12"/>
        <color indexed="8"/>
        <rFont val="Arial"/>
        <family val="2"/>
      </rPr>
      <t xml:space="preserve"> </t>
    </r>
    <r>
      <rPr>
        <sz val="12"/>
        <color indexed="8"/>
        <rFont val="宋体"/>
        <family val="3"/>
        <charset val="134"/>
      </rPr>
      <t>品</t>
    </r>
    <r>
      <rPr>
        <sz val="12"/>
        <color indexed="8"/>
        <rFont val="Arial"/>
        <family val="2"/>
      </rPr>
      <t xml:space="preserve"> </t>
    </r>
    <r>
      <rPr>
        <sz val="12"/>
        <color indexed="8"/>
        <rFont val="宋体"/>
        <family val="3"/>
        <charset val="134"/>
      </rPr>
      <t>质</t>
    </r>
    <r>
      <rPr>
        <sz val="12"/>
        <color indexed="8"/>
        <rFont val="Arial"/>
        <family val="2"/>
      </rPr>
      <t xml:space="preserve"> </t>
    </r>
    <r>
      <rPr>
        <sz val="12"/>
        <color indexed="8"/>
        <rFont val="宋体"/>
        <family val="3"/>
        <charset val="134"/>
      </rPr>
      <t>量</t>
    </r>
    <r>
      <rPr>
        <sz val="12"/>
        <color indexed="8"/>
        <rFont val="Arial"/>
        <family val="2"/>
      </rPr>
      <t xml:space="preserve"> </t>
    </r>
    <r>
      <rPr>
        <sz val="12"/>
        <color indexed="8"/>
        <rFont val="宋体"/>
        <family val="3"/>
        <charset val="134"/>
      </rPr>
      <t>检</t>
    </r>
    <r>
      <rPr>
        <sz val="12"/>
        <color indexed="8"/>
        <rFont val="Arial"/>
        <family val="2"/>
      </rPr>
      <t xml:space="preserve"> </t>
    </r>
    <r>
      <rPr>
        <sz val="12"/>
        <color indexed="8"/>
        <rFont val="宋体"/>
        <family val="3"/>
        <charset val="134"/>
      </rPr>
      <t>验</t>
    </r>
    <r>
      <rPr>
        <sz val="12"/>
        <color indexed="8"/>
        <rFont val="Arial"/>
        <family val="2"/>
      </rPr>
      <t xml:space="preserve"> </t>
    </r>
    <r>
      <rPr>
        <sz val="12"/>
        <color indexed="8"/>
        <rFont val="宋体"/>
        <family val="3"/>
        <charset val="134"/>
      </rPr>
      <t>报</t>
    </r>
    <r>
      <rPr>
        <sz val="12"/>
        <color indexed="8"/>
        <rFont val="Arial"/>
        <family val="2"/>
      </rPr>
      <t xml:space="preserve"> </t>
    </r>
    <r>
      <rPr>
        <sz val="12"/>
        <color indexed="8"/>
        <rFont val="宋体"/>
        <family val="3"/>
        <charset val="134"/>
      </rPr>
      <t>告</t>
    </r>
    <phoneticPr fontId="19" type="noConversion"/>
  </si>
  <si>
    <r>
      <t>委</t>
    </r>
    <r>
      <rPr>
        <sz val="10"/>
        <color indexed="8"/>
        <rFont val="Arial"/>
        <family val="2"/>
      </rPr>
      <t xml:space="preserve"> </t>
    </r>
    <r>
      <rPr>
        <sz val="10"/>
        <color indexed="8"/>
        <rFont val="宋体"/>
        <family val="3"/>
        <charset val="134"/>
      </rPr>
      <t>托</t>
    </r>
    <r>
      <rPr>
        <sz val="10"/>
        <color indexed="8"/>
        <rFont val="Arial"/>
        <family val="2"/>
      </rPr>
      <t xml:space="preserve"> </t>
    </r>
    <r>
      <rPr>
        <sz val="10"/>
        <color indexed="8"/>
        <rFont val="宋体"/>
        <family val="3"/>
        <charset val="134"/>
      </rPr>
      <t>方</t>
    </r>
    <r>
      <rPr>
        <sz val="10"/>
        <color indexed="8"/>
        <rFont val="Arial"/>
        <family val="2"/>
      </rPr>
      <t xml:space="preserve"> Principal</t>
    </r>
    <r>
      <rPr>
        <sz val="10"/>
        <color indexed="8"/>
        <rFont val="宋体"/>
        <family val="3"/>
        <charset val="134"/>
      </rPr>
      <t>：</t>
    </r>
    <r>
      <rPr>
        <sz val="10"/>
        <color indexed="8"/>
        <rFont val="Arial"/>
        <family val="2"/>
      </rPr>
      <t xml:space="preserve"> </t>
    </r>
    <phoneticPr fontId="19" type="noConversion"/>
  </si>
  <si>
    <r>
      <t>生</t>
    </r>
    <r>
      <rPr>
        <sz val="10"/>
        <color indexed="8"/>
        <rFont val="Arial"/>
        <family val="2"/>
      </rPr>
      <t xml:space="preserve"> </t>
    </r>
    <r>
      <rPr>
        <sz val="10"/>
        <color indexed="8"/>
        <rFont val="宋体"/>
        <family val="3"/>
        <charset val="134"/>
      </rPr>
      <t>产</t>
    </r>
    <r>
      <rPr>
        <sz val="10"/>
        <color indexed="8"/>
        <rFont val="Arial"/>
        <family val="2"/>
      </rPr>
      <t xml:space="preserve"> </t>
    </r>
    <r>
      <rPr>
        <sz val="10"/>
        <color indexed="8"/>
        <rFont val="宋体"/>
        <family val="3"/>
        <charset val="134"/>
      </rPr>
      <t>商</t>
    </r>
    <r>
      <rPr>
        <sz val="10"/>
        <color indexed="8"/>
        <rFont val="Arial"/>
        <family val="2"/>
      </rPr>
      <t xml:space="preserve"> Manufacturer</t>
    </r>
    <r>
      <rPr>
        <sz val="10"/>
        <color indexed="8"/>
        <rFont val="宋体"/>
        <family val="3"/>
        <charset val="134"/>
      </rPr>
      <t>：</t>
    </r>
    <phoneticPr fontId="19" type="noConversion"/>
  </si>
  <si>
    <r>
      <t>产品名称</t>
    </r>
    <r>
      <rPr>
        <sz val="10"/>
        <color indexed="8"/>
        <rFont val="Arial"/>
        <family val="2"/>
      </rPr>
      <t xml:space="preserve"> Product Name</t>
    </r>
    <r>
      <rPr>
        <sz val="10"/>
        <color indexed="8"/>
        <rFont val="宋体"/>
        <family val="3"/>
        <charset val="134"/>
      </rPr>
      <t>：</t>
    </r>
    <r>
      <rPr>
        <sz val="10"/>
        <color indexed="8"/>
        <rFont val="Arial"/>
        <family val="2"/>
      </rPr>
      <t xml:space="preserve"> </t>
    </r>
    <phoneticPr fontId="19" type="noConversion"/>
  </si>
  <si>
    <r>
      <t>产品型号</t>
    </r>
    <r>
      <rPr>
        <sz val="10"/>
        <color indexed="8"/>
        <rFont val="Arial"/>
        <family val="2"/>
      </rPr>
      <t xml:space="preserve"> Product Code</t>
    </r>
    <r>
      <rPr>
        <sz val="10"/>
        <color indexed="8"/>
        <rFont val="宋体"/>
        <family val="3"/>
        <charset val="134"/>
      </rPr>
      <t>：</t>
    </r>
    <phoneticPr fontId="19" type="noConversion"/>
  </si>
  <si>
    <r>
      <t>产品批号</t>
    </r>
    <r>
      <rPr>
        <sz val="10"/>
        <color indexed="8"/>
        <rFont val="Arial"/>
        <family val="2"/>
      </rPr>
      <t xml:space="preserve"> Batch Number</t>
    </r>
    <r>
      <rPr>
        <sz val="10"/>
        <color indexed="8"/>
        <rFont val="宋体"/>
        <family val="3"/>
        <charset val="134"/>
      </rPr>
      <t>：</t>
    </r>
    <phoneticPr fontId="19" type="noConversion"/>
  </si>
  <si>
    <r>
      <t>数</t>
    </r>
    <r>
      <rPr>
        <sz val="10"/>
        <color indexed="8"/>
        <rFont val="Arial"/>
        <family val="2"/>
      </rPr>
      <t xml:space="preserve">       </t>
    </r>
    <r>
      <rPr>
        <sz val="10"/>
        <color indexed="8"/>
        <rFont val="宋体"/>
        <family val="3"/>
        <charset val="134"/>
      </rPr>
      <t>量</t>
    </r>
    <r>
      <rPr>
        <sz val="10"/>
        <color indexed="8"/>
        <rFont val="Arial"/>
        <family val="2"/>
      </rPr>
      <t xml:space="preserve"> Quantity</t>
    </r>
    <r>
      <rPr>
        <sz val="10"/>
        <color indexed="8"/>
        <rFont val="宋体"/>
        <family val="3"/>
        <charset val="134"/>
      </rPr>
      <t>：</t>
    </r>
    <phoneticPr fontId="19" type="noConversion"/>
  </si>
  <si>
    <r>
      <t>生产日期</t>
    </r>
    <r>
      <rPr>
        <sz val="10"/>
        <color indexed="8"/>
        <rFont val="Arial"/>
        <family val="2"/>
      </rPr>
      <t xml:space="preserve"> Production Date</t>
    </r>
    <r>
      <rPr>
        <sz val="10"/>
        <color indexed="8"/>
        <rFont val="宋体"/>
        <family val="3"/>
        <charset val="134"/>
      </rPr>
      <t>：</t>
    </r>
    <phoneticPr fontId="19" type="noConversion"/>
  </si>
  <si>
    <r>
      <t>有效期至</t>
    </r>
    <r>
      <rPr>
        <sz val="10"/>
        <color indexed="8"/>
        <rFont val="Arial"/>
        <family val="2"/>
      </rPr>
      <t xml:space="preserve"> Exp. Date</t>
    </r>
    <r>
      <rPr>
        <sz val="10"/>
        <color indexed="8"/>
        <rFont val="宋体"/>
        <family val="3"/>
        <charset val="134"/>
      </rPr>
      <t>：</t>
    </r>
    <phoneticPr fontId="19" type="noConversion"/>
  </si>
  <si>
    <r>
      <t>报告单号</t>
    </r>
    <r>
      <rPr>
        <sz val="10"/>
        <color indexed="8"/>
        <rFont val="Arial"/>
        <family val="2"/>
      </rPr>
      <t xml:space="preserve"> Report No.</t>
    </r>
    <phoneticPr fontId="19" type="noConversion"/>
  </si>
  <si>
    <r>
      <t>分析日期</t>
    </r>
    <r>
      <rPr>
        <sz val="10"/>
        <color indexed="8"/>
        <rFont val="Arial"/>
        <family val="2"/>
      </rPr>
      <t xml:space="preserve"> Analysis Date</t>
    </r>
    <r>
      <rPr>
        <sz val="10"/>
        <color indexed="8"/>
        <rFont val="宋体"/>
        <family val="3"/>
        <charset val="134"/>
      </rPr>
      <t>：</t>
    </r>
    <phoneticPr fontId="19" type="noConversion"/>
  </si>
  <si>
    <r>
      <t>合</t>
    </r>
    <r>
      <rPr>
        <sz val="10"/>
        <color indexed="8"/>
        <rFont val="Arial"/>
        <family val="2"/>
      </rPr>
      <t xml:space="preserve"> </t>
    </r>
    <r>
      <rPr>
        <sz val="10"/>
        <color indexed="8"/>
        <rFont val="宋体"/>
        <family val="3"/>
        <charset val="134"/>
      </rPr>
      <t>同</t>
    </r>
    <r>
      <rPr>
        <sz val="10"/>
        <color indexed="8"/>
        <rFont val="Arial"/>
        <family val="2"/>
      </rPr>
      <t xml:space="preserve"> </t>
    </r>
    <r>
      <rPr>
        <sz val="10"/>
        <color indexed="8"/>
        <rFont val="宋体"/>
        <family val="3"/>
        <charset val="134"/>
      </rPr>
      <t>号</t>
    </r>
    <r>
      <rPr>
        <sz val="10"/>
        <color indexed="8"/>
        <rFont val="Arial"/>
        <family val="2"/>
      </rPr>
      <t xml:space="preserve"> Contract No.</t>
    </r>
    <phoneticPr fontId="19" type="noConversion"/>
  </si>
  <si>
    <r>
      <t>VISUAL</t>
    </r>
    <r>
      <rPr>
        <sz val="10"/>
        <color indexed="8"/>
        <rFont val="宋体"/>
        <family val="3"/>
        <charset val="134"/>
      </rPr>
      <t>目测</t>
    </r>
  </si>
  <si>
    <r>
      <t>Iodine Value  (gI</t>
    </r>
    <r>
      <rPr>
        <vertAlign val="sub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/100g)</t>
    </r>
    <phoneticPr fontId="19" type="noConversion"/>
  </si>
  <si>
    <r>
      <t>Titre  (</t>
    </r>
    <r>
      <rPr>
        <sz val="10"/>
        <color indexed="8"/>
        <rFont val="宋体"/>
        <family val="3"/>
        <charset val="134"/>
      </rPr>
      <t>℃</t>
    </r>
    <r>
      <rPr>
        <sz val="10"/>
        <color indexed="8"/>
        <rFont val="Arial"/>
        <family val="2"/>
      </rPr>
      <t>)</t>
    </r>
    <r>
      <rPr>
        <sz val="12"/>
        <rFont val="宋体"/>
        <family val="3"/>
        <charset val="134"/>
      </rPr>
      <t/>
    </r>
    <phoneticPr fontId="19" type="noConversion"/>
  </si>
  <si>
    <r>
      <t xml:space="preserve">FAC </t>
    </r>
    <r>
      <rPr>
        <sz val="10"/>
        <color indexed="8"/>
        <rFont val="宋体"/>
        <family val="3"/>
        <charset val="134"/>
      </rPr>
      <t>脂肪酸组成</t>
    </r>
    <r>
      <rPr>
        <sz val="10"/>
        <color indexed="8"/>
        <rFont val="Arial"/>
        <family val="2"/>
      </rPr>
      <t xml:space="preserve"> (%) </t>
    </r>
    <phoneticPr fontId="19" type="noConversion"/>
  </si>
  <si>
    <r>
      <t>C18</t>
    </r>
    <r>
      <rPr>
        <sz val="10"/>
        <color indexed="8"/>
        <rFont val="宋体"/>
        <family val="3"/>
        <charset val="134"/>
      </rPr>
      <t>：</t>
    </r>
    <r>
      <rPr>
        <sz val="10"/>
        <color indexed="8"/>
        <rFont val="Arial"/>
        <family val="2"/>
      </rPr>
      <t>1</t>
    </r>
    <phoneticPr fontId="19" type="noConversion"/>
  </si>
  <si>
    <r>
      <t>C18</t>
    </r>
    <r>
      <rPr>
        <sz val="10"/>
        <color indexed="8"/>
        <rFont val="宋体"/>
        <family val="3"/>
        <charset val="134"/>
      </rPr>
      <t>：</t>
    </r>
    <r>
      <rPr>
        <sz val="10"/>
        <color indexed="8"/>
        <rFont val="Arial"/>
        <family val="2"/>
      </rPr>
      <t>2</t>
    </r>
    <phoneticPr fontId="19" type="noConversion"/>
  </si>
  <si>
    <r>
      <t xml:space="preserve">Remark                                                  </t>
    </r>
    <r>
      <rPr>
        <sz val="10"/>
        <color indexed="8"/>
        <rFont val="宋体"/>
        <family val="3"/>
        <charset val="134"/>
      </rPr>
      <t>备注</t>
    </r>
    <phoneticPr fontId="19" type="noConversion"/>
  </si>
  <si>
    <r>
      <t>分析人</t>
    </r>
    <r>
      <rPr>
        <sz val="10"/>
        <color indexed="8"/>
        <rFont val="Arial"/>
        <family val="2"/>
      </rPr>
      <t xml:space="preserve">Analysis by: </t>
    </r>
    <r>
      <rPr>
        <sz val="10"/>
        <color indexed="8"/>
        <rFont val="宋体"/>
        <family val="3"/>
        <charset val="134"/>
      </rPr>
      <t>冯永涛</t>
    </r>
    <phoneticPr fontId="19" type="noConversion"/>
  </si>
  <si>
    <r>
      <t>审核人</t>
    </r>
    <r>
      <rPr>
        <sz val="10"/>
        <color indexed="8"/>
        <rFont val="Arial"/>
        <family val="2"/>
      </rPr>
      <t>Checked by:</t>
    </r>
    <phoneticPr fontId="19" type="noConversion"/>
  </si>
  <si>
    <r>
      <t>报告日期</t>
    </r>
    <r>
      <rPr>
        <sz val="10"/>
        <color indexed="8"/>
        <rFont val="Arial"/>
        <family val="2"/>
      </rPr>
      <t>Date: 2014-09-17</t>
    </r>
    <phoneticPr fontId="19" type="noConversion"/>
  </si>
  <si>
    <r>
      <t>审核日期</t>
    </r>
    <r>
      <rPr>
        <sz val="10"/>
        <color indexed="8"/>
        <rFont val="Arial"/>
        <family val="2"/>
      </rPr>
      <t>Date:</t>
    </r>
    <phoneticPr fontId="19" type="noConversion"/>
  </si>
  <si>
    <r>
      <t>江苏省连云港墟沟大港路</t>
    </r>
    <r>
      <rPr>
        <sz val="8"/>
        <color indexed="8"/>
        <rFont val="Arial"/>
        <family val="2"/>
      </rPr>
      <t xml:space="preserve">  </t>
    </r>
    <r>
      <rPr>
        <sz val="8"/>
        <color indexed="8"/>
        <rFont val="宋体"/>
        <family val="3"/>
        <charset val="134"/>
      </rPr>
      <t>邮编：</t>
    </r>
    <r>
      <rPr>
        <sz val="8"/>
        <color indexed="8"/>
        <rFont val="Arial"/>
        <family val="2"/>
      </rPr>
      <t>222042</t>
    </r>
    <phoneticPr fontId="22" type="noConversion"/>
  </si>
  <si>
    <t xml:space="preserve"> TB053</t>
    <phoneticPr fontId="19" type="noConversion"/>
  </si>
  <si>
    <t>TB053</t>
    <phoneticPr fontId="19" type="noConversion"/>
  </si>
  <si>
    <r>
      <t>执行标准</t>
    </r>
    <r>
      <rPr>
        <sz val="10"/>
        <color indexed="8"/>
        <rFont val="Arial"/>
        <family val="2"/>
      </rPr>
      <t>Standard</t>
    </r>
    <r>
      <rPr>
        <sz val="10"/>
        <color indexed="8"/>
        <rFont val="宋体"/>
        <family val="3"/>
        <charset val="134"/>
      </rPr>
      <t>：蓝月亮公司合同指标</t>
    </r>
    <phoneticPr fontId="19" type="noConversion"/>
  </si>
  <si>
    <t>AOCS Td 1b-64</t>
    <phoneticPr fontId="19" type="noConversion"/>
  </si>
  <si>
    <t xml:space="preserve">Colour  </t>
    <phoneticPr fontId="23" type="noConversion"/>
  </si>
  <si>
    <r>
      <rPr>
        <sz val="10"/>
        <color indexed="8"/>
        <rFont val="宋体"/>
        <family val="3"/>
        <charset val="134"/>
      </rPr>
      <t>色泽</t>
    </r>
    <r>
      <rPr>
        <sz val="10"/>
        <color indexed="8"/>
        <rFont val="Arial"/>
        <family val="2"/>
      </rPr>
      <t>(Hazen)</t>
    </r>
    <phoneticPr fontId="23" type="noConversion"/>
  </si>
  <si>
    <t xml:space="preserve">White or milk yellow solid waxy or liquid                                                 </t>
    <phoneticPr fontId="19" type="noConversion"/>
  </si>
  <si>
    <t>白色或乳黄色固体蜡状或液体</t>
    <phoneticPr fontId="19" type="noConversion"/>
  </si>
  <si>
    <t>乳黄色固体</t>
    <phoneticPr fontId="19" type="noConversion"/>
  </si>
  <si>
    <t>milk yellow solid</t>
    <phoneticPr fontId="19" type="noConversion"/>
  </si>
  <si>
    <r>
      <t xml:space="preserve">ISOTank                                                </t>
    </r>
    <r>
      <rPr>
        <sz val="10"/>
        <color theme="1"/>
        <rFont val="宋体"/>
        <family val="3"/>
        <charset val="134"/>
      </rPr>
      <t>散装</t>
    </r>
    <phoneticPr fontId="19" type="noConversion"/>
  </si>
  <si>
    <t xml:space="preserve">Odor  </t>
    <phoneticPr fontId="19" type="noConversion"/>
  </si>
  <si>
    <t>气味</t>
    <phoneticPr fontId="19" type="noConversion"/>
  </si>
  <si>
    <t xml:space="preserve">No peculiar smell </t>
    <phoneticPr fontId="19" type="noConversion"/>
  </si>
  <si>
    <t xml:space="preserve">无异味    </t>
    <phoneticPr fontId="19" type="noConversion"/>
  </si>
  <si>
    <t>Conform</t>
    <phoneticPr fontId="19" type="noConversion"/>
  </si>
  <si>
    <t>符合</t>
    <phoneticPr fontId="19" type="noConversion"/>
  </si>
  <si>
    <r>
      <t xml:space="preserve">Smell                                                  </t>
    </r>
    <r>
      <rPr>
        <sz val="10"/>
        <color indexed="8"/>
        <rFont val="宋体"/>
        <family val="3"/>
        <charset val="134"/>
      </rPr>
      <t>嗅觉</t>
    </r>
    <phoneticPr fontId="19" type="noConversion"/>
  </si>
  <si>
    <t>丰益油脂科技（连云港）有限公司</t>
    <phoneticPr fontId="19" type="noConversion"/>
  </si>
  <si>
    <t>Wilmar Oleo  (Lianyungang) Co., Ltd</t>
    <phoneticPr fontId="19" type="noConversion"/>
  </si>
  <si>
    <r>
      <t>丰益油脂科技有限公司</t>
    </r>
    <r>
      <rPr>
        <sz val="10"/>
        <color rgb="FFFF0000"/>
        <rFont val="Arial"/>
        <family val="2"/>
      </rPr>
      <t xml:space="preserve">              </t>
    </r>
    <phoneticPr fontId="19" type="noConversion"/>
  </si>
  <si>
    <r>
      <t>丰益油脂科技（连云港）有限公司</t>
    </r>
    <r>
      <rPr>
        <sz val="10"/>
        <color rgb="FFFF0000"/>
        <rFont val="Arial"/>
        <family val="2"/>
      </rPr>
      <t xml:space="preserve"> </t>
    </r>
    <phoneticPr fontId="19" type="noConversion"/>
  </si>
  <si>
    <t>Wilmar Oleo  (Lianyungang) Co., Ltd</t>
    <phoneticPr fontId="19" type="noConversion"/>
  </si>
  <si>
    <t>YHOC/QR-04-009-C-0</t>
    <phoneticPr fontId="22" type="noConversion"/>
  </si>
  <si>
    <t>内控指标</t>
    <phoneticPr fontId="19" type="noConversion"/>
  </si>
  <si>
    <t>结果</t>
    <phoneticPr fontId="19" type="noConversion"/>
  </si>
  <si>
    <t>C6</t>
    <phoneticPr fontId="19" type="noConversion"/>
  </si>
  <si>
    <t>0.05max</t>
    <phoneticPr fontId="19" type="noConversion"/>
  </si>
  <si>
    <t>C14</t>
    <phoneticPr fontId="19" type="noConversion"/>
  </si>
  <si>
    <t>C8</t>
    <phoneticPr fontId="19" type="noConversion"/>
  </si>
  <si>
    <t>C16</t>
    <phoneticPr fontId="19" type="noConversion"/>
  </si>
  <si>
    <t>C10</t>
    <phoneticPr fontId="19" type="noConversion"/>
  </si>
  <si>
    <t>C18</t>
    <phoneticPr fontId="19" type="noConversion"/>
  </si>
  <si>
    <t>C8+C10</t>
    <phoneticPr fontId="19" type="noConversion"/>
  </si>
  <si>
    <t>C12</t>
    <phoneticPr fontId="19" type="noConversion"/>
  </si>
  <si>
    <t>3.max</t>
    <phoneticPr fontId="19" type="noConversion"/>
  </si>
  <si>
    <t>C18：1</t>
    <phoneticPr fontId="19" type="noConversion"/>
  </si>
  <si>
    <t>6.5-9</t>
    <phoneticPr fontId="19" type="noConversion"/>
  </si>
  <si>
    <t>所有给蓝月亮的散货COA,如果是ISO TANK 罐，必须在备注中打 集装罐号，
如果是槽车，必须在备注中打槽车的挂车车号（不是车头号）</t>
    <phoneticPr fontId="19" type="noConversion"/>
  </si>
  <si>
    <t>C18：2</t>
    <phoneticPr fontId="19" type="noConversion"/>
  </si>
  <si>
    <t>2 max</t>
    <phoneticPr fontId="19" type="noConversion"/>
  </si>
  <si>
    <t>5-7.5</t>
    <phoneticPr fontId="19" type="noConversion"/>
  </si>
  <si>
    <t>47-51</t>
    <phoneticPr fontId="19" type="noConversion"/>
  </si>
  <si>
    <t>16.5-19</t>
    <phoneticPr fontId="19" type="noConversion"/>
  </si>
  <si>
    <t>7.0-12.0</t>
    <phoneticPr fontId="19" type="noConversion"/>
  </si>
  <si>
    <t>10.5-12.5</t>
    <phoneticPr fontId="19" type="noConversion"/>
  </si>
  <si>
    <r>
      <t>TO:</t>
    </r>
    <r>
      <rPr>
        <b/>
        <sz val="14"/>
        <color theme="1"/>
        <rFont val="宋体"/>
        <family val="3"/>
        <charset val="134"/>
      </rPr>
      <t>蓝月亮（）</t>
    </r>
    <phoneticPr fontId="19" type="noConversion"/>
  </si>
  <si>
    <t>必须输入</t>
    <phoneticPr fontId="19" type="noConversion"/>
  </si>
  <si>
    <r>
      <t xml:space="preserve">Wilmar </t>
    </r>
    <r>
      <rPr>
        <sz val="10"/>
        <color rgb="FFFF0000"/>
        <rFont val="宋体"/>
        <family val="3"/>
        <charset val="134"/>
      </rPr>
      <t>（</t>
    </r>
    <r>
      <rPr>
        <sz val="10"/>
        <color rgb="FFFF0000"/>
        <rFont val="Arial"/>
        <family val="2"/>
      </rPr>
      <t>China</t>
    </r>
    <r>
      <rPr>
        <sz val="10"/>
        <color rgb="FFFF0000"/>
        <rFont val="宋体"/>
        <family val="3"/>
        <charset val="134"/>
      </rPr>
      <t>）</t>
    </r>
    <r>
      <rPr>
        <sz val="10"/>
        <color rgb="FFFF0000"/>
        <rFont val="Arial"/>
        <family val="2"/>
      </rPr>
      <t>Oleo  Co., Ltd</t>
    </r>
    <phoneticPr fontId="19" type="noConversion"/>
  </si>
</sst>
</file>

<file path=xl/styles.xml><?xml version="1.0" encoding="utf-8"?>
<styleSheet xmlns="http://schemas.openxmlformats.org/spreadsheetml/2006/main">
  <numFmts count="5">
    <numFmt numFmtId="176" formatCode="0.0_ "/>
    <numFmt numFmtId="177" formatCode="0.00_ "/>
    <numFmt numFmtId="178" formatCode="0_ "/>
    <numFmt numFmtId="179" formatCode="0.00;_퀊"/>
    <numFmt numFmtId="180" formatCode="yyyy/m/d;@"/>
  </numFmts>
  <fonts count="49">
    <font>
      <sz val="12"/>
      <name val="宋体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2"/>
      <name val="宋体"/>
      <family val="3"/>
      <charset val="134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9"/>
      <name val="宋体"/>
      <family val="3"/>
      <charset val="134"/>
    </font>
    <font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0"/>
      <color indexed="8"/>
      <name val="Arial"/>
      <family val="2"/>
    </font>
    <font>
      <sz val="8"/>
      <color indexed="8"/>
      <name val="Arial"/>
      <family val="2"/>
    </font>
    <font>
      <sz val="12"/>
      <color indexed="8"/>
      <name val="宋体"/>
      <family val="3"/>
      <charset val="134"/>
    </font>
    <font>
      <sz val="12"/>
      <color indexed="8"/>
      <name val="Arial"/>
      <family val="2"/>
    </font>
    <font>
      <sz val="10"/>
      <color indexed="8"/>
      <name val="宋体"/>
      <family val="3"/>
      <charset val="134"/>
    </font>
    <font>
      <vertAlign val="subscript"/>
      <sz val="10"/>
      <color indexed="8"/>
      <name val="Arial"/>
      <family val="2"/>
    </font>
    <font>
      <sz val="8"/>
      <color indexed="8"/>
      <name val="宋体"/>
      <family val="3"/>
      <charset val="134"/>
    </font>
    <font>
      <sz val="10"/>
      <color theme="1"/>
      <name val="Arial"/>
      <family val="2"/>
    </font>
    <font>
      <sz val="8"/>
      <color theme="1"/>
      <name val="Arial"/>
      <family val="2"/>
    </font>
    <font>
      <b/>
      <sz val="9"/>
      <color theme="1"/>
      <name val="Arial"/>
      <family val="2"/>
    </font>
    <font>
      <sz val="12"/>
      <color theme="1"/>
      <name val="宋体"/>
      <family val="3"/>
      <charset val="134"/>
    </font>
    <font>
      <sz val="12"/>
      <color theme="1"/>
      <name val="Arial"/>
      <family val="2"/>
    </font>
    <font>
      <sz val="10"/>
      <color theme="1"/>
      <name val="宋体"/>
      <family val="3"/>
      <charset val="134"/>
    </font>
    <font>
      <sz val="8"/>
      <color theme="1"/>
      <name val="宋体"/>
      <family val="3"/>
      <charset val="134"/>
    </font>
    <font>
      <b/>
      <sz val="14"/>
      <color theme="1"/>
      <name val="宋体"/>
      <family val="3"/>
      <charset val="134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b/>
      <sz val="14"/>
      <color rgb="FFFF0000"/>
      <name val="宋体"/>
      <family val="3"/>
      <charset val="134"/>
    </font>
    <font>
      <b/>
      <sz val="11"/>
      <color rgb="FFFF0000"/>
      <name val="Arial"/>
      <family val="2"/>
    </font>
    <font>
      <sz val="10"/>
      <color rgb="FFFF0000"/>
      <name val="宋体"/>
      <family val="3"/>
      <charset val="134"/>
    </font>
    <font>
      <sz val="10"/>
      <color rgb="FFFF0000"/>
      <name val="Arial"/>
      <family val="2"/>
    </font>
    <font>
      <b/>
      <sz val="20"/>
      <color theme="1"/>
      <name val="宋体"/>
      <family val="3"/>
      <charset val="134"/>
    </font>
    <font>
      <b/>
      <sz val="10"/>
      <color theme="1"/>
      <name val="宋体"/>
      <family val="3"/>
      <charset val="134"/>
    </font>
    <font>
      <b/>
      <sz val="12"/>
      <color theme="1"/>
      <name val="宋体"/>
      <family val="3"/>
      <charset val="134"/>
    </font>
  </fonts>
  <fills count="2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16" borderId="5" applyNumberFormat="0" applyAlignment="0" applyProtection="0">
      <alignment vertical="center"/>
    </xf>
    <xf numFmtId="0" fontId="12" fillId="17" borderId="6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7" fillId="16" borderId="8" applyNumberFormat="0" applyAlignment="0" applyProtection="0">
      <alignment vertical="center"/>
    </xf>
    <xf numFmtId="0" fontId="18" fillId="7" borderId="5" applyNumberFormat="0" applyAlignment="0" applyProtection="0">
      <alignment vertical="center"/>
    </xf>
    <xf numFmtId="0" fontId="3" fillId="23" borderId="9" applyNumberFormat="0" applyFont="0" applyAlignment="0" applyProtection="0">
      <alignment vertical="center"/>
    </xf>
  </cellStyleXfs>
  <cellXfs count="122">
    <xf numFmtId="0" fontId="0" fillId="0" borderId="0" xfId="0"/>
    <xf numFmtId="0" fontId="31" fillId="0" borderId="0" xfId="0" applyFont="1" applyAlignment="1">
      <alignment vertical="center" wrapText="1"/>
    </xf>
    <xf numFmtId="180" fontId="31" fillId="0" borderId="0" xfId="0" applyNumberFormat="1" applyFont="1" applyAlignment="1">
      <alignment horizontal="left" vertical="center"/>
    </xf>
    <xf numFmtId="0" fontId="31" fillId="0" borderId="0" xfId="0" applyFont="1"/>
    <xf numFmtId="0" fontId="31" fillId="0" borderId="0" xfId="0" applyFont="1" applyBorder="1" applyAlignment="1"/>
    <xf numFmtId="0" fontId="31" fillId="0" borderId="0" xfId="0" applyFont="1" applyAlignment="1">
      <alignment vertical="center"/>
    </xf>
    <xf numFmtId="0" fontId="32" fillId="0" borderId="0" xfId="0" applyFont="1" applyBorder="1" applyAlignment="1">
      <alignment vertical="center"/>
    </xf>
    <xf numFmtId="0" fontId="32" fillId="0" borderId="0" xfId="0" applyFont="1" applyAlignment="1">
      <alignment vertical="center"/>
    </xf>
    <xf numFmtId="0" fontId="33" fillId="0" borderId="0" xfId="0" applyFont="1"/>
    <xf numFmtId="0" fontId="34" fillId="0" borderId="0" xfId="0" applyFont="1"/>
    <xf numFmtId="0" fontId="34" fillId="0" borderId="13" xfId="0" applyFont="1" applyBorder="1"/>
    <xf numFmtId="0" fontId="35" fillId="0" borderId="0" xfId="0" applyFont="1" applyAlignment="1">
      <alignment horizontal="center"/>
    </xf>
    <xf numFmtId="0" fontId="31" fillId="24" borderId="0" xfId="0" applyFont="1" applyFill="1" applyAlignment="1">
      <alignment horizontal="left" vertical="center"/>
    </xf>
    <xf numFmtId="14" fontId="31" fillId="0" borderId="0" xfId="0" applyNumberFormat="1" applyFont="1" applyAlignment="1">
      <alignment horizontal="left" vertical="center"/>
    </xf>
    <xf numFmtId="0" fontId="34" fillId="0" borderId="0" xfId="0" applyFont="1" applyAlignment="1">
      <alignment vertical="center"/>
    </xf>
    <xf numFmtId="0" fontId="31" fillId="0" borderId="14" xfId="0" quotePrefix="1" applyFont="1" applyBorder="1" applyAlignment="1">
      <alignment horizontal="center" vertical="center" wrapText="1"/>
    </xf>
    <xf numFmtId="0" fontId="36" fillId="0" borderId="0" xfId="0" applyFont="1" applyAlignment="1">
      <alignment vertical="center"/>
    </xf>
    <xf numFmtId="0" fontId="36" fillId="0" borderId="0" xfId="0" applyFont="1"/>
    <xf numFmtId="0" fontId="37" fillId="0" borderId="15" xfId="0" applyFont="1" applyBorder="1" applyAlignment="1">
      <alignment vertical="center"/>
    </xf>
    <xf numFmtId="0" fontId="37" fillId="0" borderId="0" xfId="0" applyFont="1"/>
    <xf numFmtId="0" fontId="37" fillId="0" borderId="0" xfId="0" applyFont="1" applyBorder="1" applyAlignment="1">
      <alignment vertical="center"/>
    </xf>
    <xf numFmtId="0" fontId="37" fillId="0" borderId="0" xfId="0" applyFont="1" applyAlignment="1">
      <alignment vertical="center"/>
    </xf>
    <xf numFmtId="0" fontId="36" fillId="0" borderId="0" xfId="0" applyFont="1" applyAlignment="1">
      <alignment horizontal="left" vertical="center" wrapText="1"/>
    </xf>
    <xf numFmtId="0" fontId="45" fillId="0" borderId="0" xfId="0" applyFont="1"/>
    <xf numFmtId="0" fontId="36" fillId="0" borderId="12" xfId="0" applyFont="1" applyBorder="1" applyAlignment="1">
      <alignment horizontal="center" vertical="center" wrapText="1"/>
    </xf>
    <xf numFmtId="0" fontId="31" fillId="0" borderId="11" xfId="0" applyFont="1" applyBorder="1" applyAlignment="1">
      <alignment horizontal="center" vertical="center" wrapText="1"/>
    </xf>
    <xf numFmtId="176" fontId="31" fillId="0" borderId="10" xfId="0" applyNumberFormat="1" applyFont="1" applyFill="1" applyBorder="1" applyAlignment="1">
      <alignment horizontal="center" vertical="center" wrapText="1"/>
    </xf>
    <xf numFmtId="176" fontId="31" fillId="0" borderId="10" xfId="0" applyNumberFormat="1" applyFont="1" applyBorder="1" applyAlignment="1">
      <alignment horizontal="center" vertical="center" wrapText="1"/>
    </xf>
    <xf numFmtId="0" fontId="36" fillId="0" borderId="0" xfId="0" applyFont="1" applyAlignment="1">
      <alignment horizontal="left" vertical="center"/>
    </xf>
    <xf numFmtId="0" fontId="31" fillId="0" borderId="0" xfId="0" applyFont="1" applyAlignment="1">
      <alignment horizontal="left" vertical="center"/>
    </xf>
    <xf numFmtId="0" fontId="36" fillId="0" borderId="10" xfId="0" applyFont="1" applyBorder="1"/>
    <xf numFmtId="0" fontId="36" fillId="27" borderId="10" xfId="0" applyFont="1" applyFill="1" applyBorder="1"/>
    <xf numFmtId="58" fontId="36" fillId="0" borderId="10" xfId="0" applyNumberFormat="1" applyFont="1" applyBorder="1"/>
    <xf numFmtId="0" fontId="47" fillId="26" borderId="10" xfId="0" applyFont="1" applyFill="1" applyBorder="1"/>
    <xf numFmtId="0" fontId="37" fillId="0" borderId="15" xfId="0" applyFont="1" applyBorder="1" applyAlignment="1">
      <alignment horizontal="center" vertical="center"/>
    </xf>
    <xf numFmtId="0" fontId="37" fillId="0" borderId="0" xfId="0" applyFont="1" applyBorder="1" applyAlignment="1">
      <alignment horizontal="center" vertical="center"/>
    </xf>
    <xf numFmtId="0" fontId="31" fillId="0" borderId="14" xfId="0" applyFont="1" applyBorder="1" applyAlignment="1">
      <alignment horizontal="left" vertical="center" wrapText="1"/>
    </xf>
    <xf numFmtId="0" fontId="31" fillId="0" borderId="21" xfId="0" applyFont="1" applyBorder="1" applyAlignment="1">
      <alignment horizontal="left" vertical="center" wrapText="1"/>
    </xf>
    <xf numFmtId="179" fontId="31" fillId="0" borderId="20" xfId="0" applyNumberFormat="1" applyFont="1" applyBorder="1" applyAlignment="1">
      <alignment horizontal="center" vertical="center" wrapText="1"/>
    </xf>
    <xf numFmtId="179" fontId="31" fillId="0" borderId="14" xfId="0" applyNumberFormat="1" applyFont="1" applyBorder="1" applyAlignment="1">
      <alignment horizontal="center" vertical="center" wrapText="1"/>
    </xf>
    <xf numFmtId="179" fontId="31" fillId="0" borderId="21" xfId="0" applyNumberFormat="1" applyFont="1" applyBorder="1" applyAlignment="1">
      <alignment horizontal="center" vertical="center" wrapText="1"/>
    </xf>
    <xf numFmtId="0" fontId="31" fillId="0" borderId="20" xfId="0" applyFont="1" applyBorder="1" applyAlignment="1">
      <alignment horizontal="left" vertical="center" wrapText="1"/>
    </xf>
    <xf numFmtId="0" fontId="41" fillId="0" borderId="20" xfId="0" applyFont="1" applyBorder="1" applyAlignment="1">
      <alignment horizontal="left" vertical="center" wrapText="1"/>
    </xf>
    <xf numFmtId="0" fontId="41" fillId="0" borderId="14" xfId="0" applyFont="1" applyBorder="1" applyAlignment="1">
      <alignment horizontal="left" vertical="center" wrapText="1"/>
    </xf>
    <xf numFmtId="0" fontId="41" fillId="0" borderId="21" xfId="0" applyFont="1" applyBorder="1" applyAlignment="1">
      <alignment horizontal="left" vertical="center" wrapText="1"/>
    </xf>
    <xf numFmtId="0" fontId="31" fillId="0" borderId="16" xfId="0" applyFont="1" applyBorder="1" applyAlignment="1">
      <alignment horizontal="left" vertical="center" wrapText="1"/>
    </xf>
    <xf numFmtId="0" fontId="31" fillId="0" borderId="18" xfId="0" applyFont="1" applyBorder="1" applyAlignment="1">
      <alignment horizontal="left" vertical="center" wrapText="1"/>
    </xf>
    <xf numFmtId="176" fontId="39" fillId="0" borderId="10" xfId="0" applyNumberFormat="1" applyFont="1" applyBorder="1" applyAlignment="1">
      <alignment horizontal="left" vertical="center" wrapText="1"/>
    </xf>
    <xf numFmtId="0" fontId="31" fillId="0" borderId="17" xfId="0" applyFont="1" applyBorder="1" applyAlignment="1">
      <alignment horizontal="left" vertical="center" wrapText="1"/>
    </xf>
    <xf numFmtId="0" fontId="31" fillId="0" borderId="19" xfId="0" applyFont="1" applyBorder="1" applyAlignment="1">
      <alignment horizontal="left" vertical="center" wrapText="1"/>
    </xf>
    <xf numFmtId="0" fontId="36" fillId="0" borderId="0" xfId="0" applyFont="1" applyAlignment="1">
      <alignment horizontal="left" vertical="center"/>
    </xf>
    <xf numFmtId="0" fontId="31" fillId="0" borderId="0" xfId="0" applyFont="1" applyAlignment="1">
      <alignment horizontal="left" vertical="center"/>
    </xf>
    <xf numFmtId="0" fontId="31" fillId="0" borderId="20" xfId="0" applyFont="1" applyBorder="1" applyAlignment="1">
      <alignment horizontal="justify" vertical="center" wrapText="1"/>
    </xf>
    <xf numFmtId="0" fontId="31" fillId="0" borderId="14" xfId="0" applyFont="1" applyBorder="1" applyAlignment="1">
      <alignment horizontal="justify" vertical="center" wrapText="1"/>
    </xf>
    <xf numFmtId="0" fontId="31" fillId="0" borderId="21" xfId="0" applyFont="1" applyBorder="1" applyAlignment="1">
      <alignment horizontal="justify" vertical="center" wrapText="1"/>
    </xf>
    <xf numFmtId="0" fontId="31" fillId="0" borderId="20" xfId="0" applyFont="1" applyBorder="1" applyAlignment="1">
      <alignment horizontal="center" vertical="center" wrapText="1"/>
    </xf>
    <xf numFmtId="0" fontId="31" fillId="0" borderId="21" xfId="0" applyFont="1" applyBorder="1" applyAlignment="1">
      <alignment horizontal="center" vertical="center" wrapText="1"/>
    </xf>
    <xf numFmtId="0" fontId="31" fillId="0" borderId="20" xfId="0" applyFont="1" applyBorder="1" applyAlignment="1">
      <alignment horizontal="right" vertical="center" wrapText="1"/>
    </xf>
    <xf numFmtId="0" fontId="31" fillId="0" borderId="14" xfId="0" applyFont="1" applyBorder="1" applyAlignment="1">
      <alignment horizontal="right" vertical="center" wrapText="1"/>
    </xf>
    <xf numFmtId="0" fontId="31" fillId="0" borderId="12" xfId="0" applyFont="1" applyBorder="1" applyAlignment="1">
      <alignment horizontal="center" vertical="center" wrapText="1"/>
    </xf>
    <xf numFmtId="0" fontId="31" fillId="0" borderId="22" xfId="0" applyFont="1" applyBorder="1" applyAlignment="1">
      <alignment horizontal="center" vertical="center" wrapText="1"/>
    </xf>
    <xf numFmtId="0" fontId="31" fillId="0" borderId="11" xfId="0" applyFont="1" applyBorder="1" applyAlignment="1">
      <alignment horizontal="center" vertical="center" wrapText="1"/>
    </xf>
    <xf numFmtId="0" fontId="31" fillId="0" borderId="16" xfId="0" applyFont="1" applyBorder="1" applyAlignment="1">
      <alignment horizontal="center" vertical="center" wrapText="1"/>
    </xf>
    <xf numFmtId="0" fontId="31" fillId="0" borderId="15" xfId="0" applyFont="1" applyBorder="1" applyAlignment="1">
      <alignment horizontal="center" vertical="center" wrapText="1"/>
    </xf>
    <xf numFmtId="0" fontId="31" fillId="0" borderId="18" xfId="0" applyFont="1" applyBorder="1" applyAlignment="1">
      <alignment horizontal="center" vertical="center" wrapText="1"/>
    </xf>
    <xf numFmtId="0" fontId="31" fillId="0" borderId="17" xfId="0" applyFont="1" applyBorder="1" applyAlignment="1">
      <alignment horizontal="center" vertical="center" wrapText="1"/>
    </xf>
    <xf numFmtId="0" fontId="31" fillId="0" borderId="13" xfId="0" applyFont="1" applyBorder="1" applyAlignment="1">
      <alignment horizontal="center" vertical="center" wrapText="1"/>
    </xf>
    <xf numFmtId="0" fontId="31" fillId="0" borderId="19" xfId="0" applyFont="1" applyBorder="1" applyAlignment="1">
      <alignment horizontal="center" vertical="center" wrapText="1"/>
    </xf>
    <xf numFmtId="0" fontId="31" fillId="0" borderId="16" xfId="0" applyFont="1" applyBorder="1" applyAlignment="1">
      <alignment horizontal="center" wrapText="1"/>
    </xf>
    <xf numFmtId="0" fontId="31" fillId="0" borderId="15" xfId="0" applyFont="1" applyBorder="1" applyAlignment="1">
      <alignment horizontal="center" wrapText="1"/>
    </xf>
    <xf numFmtId="0" fontId="31" fillId="0" borderId="18" xfId="0" applyFont="1" applyBorder="1" applyAlignment="1">
      <alignment horizontal="center" wrapText="1"/>
    </xf>
    <xf numFmtId="176" fontId="31" fillId="0" borderId="12" xfId="0" applyNumberFormat="1" applyFont="1" applyBorder="1" applyAlignment="1">
      <alignment horizontal="center" vertical="center" wrapText="1"/>
    </xf>
    <xf numFmtId="176" fontId="31" fillId="0" borderId="11" xfId="0" applyNumberFormat="1" applyFont="1" applyBorder="1" applyAlignment="1">
      <alignment horizontal="center" vertical="center" wrapText="1"/>
    </xf>
    <xf numFmtId="0" fontId="31" fillId="0" borderId="12" xfId="0" quotePrefix="1" applyFont="1" applyBorder="1" applyAlignment="1">
      <alignment horizontal="center" vertical="center" wrapText="1"/>
    </xf>
    <xf numFmtId="0" fontId="31" fillId="0" borderId="11" xfId="0" quotePrefix="1" applyFont="1" applyBorder="1" applyAlignment="1">
      <alignment horizontal="center" vertical="center" wrapText="1"/>
    </xf>
    <xf numFmtId="0" fontId="36" fillId="0" borderId="17" xfId="0" applyFont="1" applyBorder="1" applyAlignment="1">
      <alignment horizontal="left" vertical="center" wrapText="1"/>
    </xf>
    <xf numFmtId="0" fontId="36" fillId="0" borderId="19" xfId="0" applyFont="1" applyBorder="1" applyAlignment="1">
      <alignment horizontal="left" vertical="center" wrapText="1"/>
    </xf>
    <xf numFmtId="0" fontId="36" fillId="0" borderId="17" xfId="0" applyFont="1" applyBorder="1" applyAlignment="1">
      <alignment horizontal="center" vertical="top" wrapText="1"/>
    </xf>
    <xf numFmtId="0" fontId="36" fillId="0" borderId="13" xfId="0" applyFont="1" applyBorder="1" applyAlignment="1">
      <alignment horizontal="center" vertical="top" wrapText="1"/>
    </xf>
    <xf numFmtId="0" fontId="36" fillId="0" borderId="19" xfId="0" applyFont="1" applyBorder="1" applyAlignment="1">
      <alignment horizontal="center" vertical="top" wrapText="1"/>
    </xf>
    <xf numFmtId="0" fontId="31" fillId="0" borderId="16" xfId="0" applyFont="1" applyBorder="1" applyAlignment="1">
      <alignment horizontal="right" vertical="center" wrapText="1"/>
    </xf>
    <xf numFmtId="0" fontId="31" fillId="0" borderId="15" xfId="0" applyFont="1" applyBorder="1" applyAlignment="1">
      <alignment horizontal="right" vertical="center" wrapText="1"/>
    </xf>
    <xf numFmtId="0" fontId="31" fillId="0" borderId="17" xfId="0" applyFont="1" applyBorder="1" applyAlignment="1">
      <alignment horizontal="right" vertical="center" wrapText="1"/>
    </xf>
    <xf numFmtId="0" fontId="31" fillId="0" borderId="13" xfId="0" applyFont="1" applyBorder="1" applyAlignment="1">
      <alignment horizontal="right" vertical="center" wrapText="1"/>
    </xf>
    <xf numFmtId="0" fontId="31" fillId="0" borderId="15" xfId="0" quotePrefix="1" applyFont="1" applyBorder="1" applyAlignment="1">
      <alignment horizontal="center" vertical="center" wrapText="1"/>
    </xf>
    <xf numFmtId="0" fontId="31" fillId="0" borderId="13" xfId="0" quotePrefix="1" applyFont="1" applyBorder="1" applyAlignment="1">
      <alignment horizontal="center" vertical="center" wrapText="1"/>
    </xf>
    <xf numFmtId="0" fontId="31" fillId="0" borderId="15" xfId="0" applyFont="1" applyBorder="1" applyAlignment="1">
      <alignment horizontal="left" vertical="center" wrapText="1"/>
    </xf>
    <xf numFmtId="0" fontId="31" fillId="0" borderId="13" xfId="0" applyFont="1" applyBorder="1" applyAlignment="1">
      <alignment horizontal="left" vertical="center" wrapText="1"/>
    </xf>
    <xf numFmtId="177" fontId="31" fillId="24" borderId="16" xfId="0" applyNumberFormat="1" applyFont="1" applyFill="1" applyBorder="1" applyAlignment="1">
      <alignment horizontal="center" vertical="center" wrapText="1"/>
    </xf>
    <xf numFmtId="177" fontId="31" fillId="24" borderId="15" xfId="0" applyNumberFormat="1" applyFont="1" applyFill="1" applyBorder="1" applyAlignment="1">
      <alignment horizontal="center" vertical="center" wrapText="1"/>
    </xf>
    <xf numFmtId="177" fontId="31" fillId="24" borderId="18" xfId="0" applyNumberFormat="1" applyFont="1" applyFill="1" applyBorder="1" applyAlignment="1">
      <alignment horizontal="center" vertical="center" wrapText="1"/>
    </xf>
    <xf numFmtId="177" fontId="31" fillId="24" borderId="17" xfId="0" applyNumberFormat="1" applyFont="1" applyFill="1" applyBorder="1" applyAlignment="1">
      <alignment horizontal="center" vertical="center" wrapText="1"/>
    </xf>
    <xf numFmtId="177" fontId="31" fillId="24" borderId="13" xfId="0" applyNumberFormat="1" applyFont="1" applyFill="1" applyBorder="1" applyAlignment="1">
      <alignment horizontal="center" vertical="center" wrapText="1"/>
    </xf>
    <xf numFmtId="177" fontId="31" fillId="24" borderId="19" xfId="0" applyNumberFormat="1" applyFont="1" applyFill="1" applyBorder="1" applyAlignment="1">
      <alignment horizontal="center" vertical="center" wrapText="1"/>
    </xf>
    <xf numFmtId="176" fontId="31" fillId="0" borderId="12" xfId="0" applyNumberFormat="1" applyFont="1" applyFill="1" applyBorder="1" applyAlignment="1">
      <alignment horizontal="center" vertical="center" wrapText="1"/>
    </xf>
    <xf numFmtId="176" fontId="31" fillId="0" borderId="11" xfId="0" applyNumberFormat="1" applyFont="1" applyFill="1" applyBorder="1" applyAlignment="1">
      <alignment horizontal="center" vertical="center" wrapText="1"/>
    </xf>
    <xf numFmtId="178" fontId="31" fillId="24" borderId="16" xfId="0" applyNumberFormat="1" applyFont="1" applyFill="1" applyBorder="1" applyAlignment="1">
      <alignment horizontal="center" vertical="center" wrapText="1"/>
    </xf>
    <xf numFmtId="178" fontId="31" fillId="24" borderId="15" xfId="0" applyNumberFormat="1" applyFont="1" applyFill="1" applyBorder="1" applyAlignment="1">
      <alignment horizontal="center" vertical="center" wrapText="1"/>
    </xf>
    <xf numFmtId="178" fontId="31" fillId="24" borderId="18" xfId="0" applyNumberFormat="1" applyFont="1" applyFill="1" applyBorder="1" applyAlignment="1">
      <alignment horizontal="center" vertical="center" wrapText="1"/>
    </xf>
    <xf numFmtId="178" fontId="31" fillId="24" borderId="17" xfId="0" applyNumberFormat="1" applyFont="1" applyFill="1" applyBorder="1" applyAlignment="1">
      <alignment horizontal="center" vertical="center" wrapText="1"/>
    </xf>
    <xf numFmtId="178" fontId="31" fillId="24" borderId="13" xfId="0" applyNumberFormat="1" applyFont="1" applyFill="1" applyBorder="1" applyAlignment="1">
      <alignment horizontal="center" vertical="center" wrapText="1"/>
    </xf>
    <xf numFmtId="178" fontId="31" fillId="24" borderId="19" xfId="0" applyNumberFormat="1" applyFont="1" applyFill="1" applyBorder="1" applyAlignment="1">
      <alignment horizontal="center" vertical="center" wrapText="1"/>
    </xf>
    <xf numFmtId="0" fontId="24" fillId="0" borderId="17" xfId="0" applyFont="1" applyBorder="1" applyAlignment="1">
      <alignment horizontal="left" vertical="center" wrapText="1"/>
    </xf>
    <xf numFmtId="0" fontId="24" fillId="0" borderId="19" xfId="0" applyFont="1" applyBorder="1" applyAlignment="1">
      <alignment horizontal="left" vertical="center" wrapText="1"/>
    </xf>
    <xf numFmtId="0" fontId="46" fillId="28" borderId="0" xfId="0" applyFont="1" applyFill="1" applyAlignment="1">
      <alignment horizontal="center" wrapText="1"/>
    </xf>
    <xf numFmtId="0" fontId="47" fillId="26" borderId="10" xfId="0" applyFont="1" applyFill="1" applyBorder="1" applyAlignment="1">
      <alignment horizontal="center"/>
    </xf>
    <xf numFmtId="0" fontId="48" fillId="27" borderId="13" xfId="0" applyFont="1" applyFill="1" applyBorder="1" applyAlignment="1">
      <alignment horizontal="center"/>
    </xf>
    <xf numFmtId="0" fontId="42" fillId="0" borderId="0" xfId="0" applyFont="1" applyAlignment="1">
      <alignment horizontal="center"/>
    </xf>
    <xf numFmtId="0" fontId="43" fillId="0" borderId="0" xfId="0" applyFont="1" applyBorder="1" applyAlignment="1">
      <alignment horizontal="center"/>
    </xf>
    <xf numFmtId="0" fontId="34" fillId="0" borderId="0" xfId="0" applyFont="1" applyAlignment="1">
      <alignment horizontal="center"/>
    </xf>
    <xf numFmtId="0" fontId="40" fillId="0" borderId="0" xfId="0" applyFont="1" applyAlignment="1">
      <alignment horizontal="center"/>
    </xf>
    <xf numFmtId="0" fontId="44" fillId="0" borderId="0" xfId="0" applyFont="1" applyAlignment="1">
      <alignment horizontal="left" vertical="center" wrapText="1"/>
    </xf>
    <xf numFmtId="0" fontId="45" fillId="0" borderId="0" xfId="0" applyFont="1" applyAlignment="1">
      <alignment horizontal="left" vertical="center" wrapText="1"/>
    </xf>
    <xf numFmtId="0" fontId="31" fillId="0" borderId="0" xfId="0" applyFont="1" applyAlignment="1">
      <alignment horizontal="left" vertical="center" wrapText="1"/>
    </xf>
    <xf numFmtId="0" fontId="36" fillId="25" borderId="13" xfId="0" applyFont="1" applyFill="1" applyBorder="1" applyAlignment="1">
      <alignment horizontal="left" vertical="center" wrapText="1"/>
    </xf>
    <xf numFmtId="0" fontId="36" fillId="0" borderId="16" xfId="0" applyFont="1" applyBorder="1" applyAlignment="1">
      <alignment horizontal="center" vertical="center" wrapText="1"/>
    </xf>
    <xf numFmtId="0" fontId="36" fillId="0" borderId="18" xfId="0" applyFont="1" applyBorder="1" applyAlignment="1">
      <alignment horizontal="center" vertical="center" wrapText="1"/>
    </xf>
    <xf numFmtId="0" fontId="36" fillId="0" borderId="15" xfId="0" applyFont="1" applyBorder="1" applyAlignment="1">
      <alignment horizontal="center" vertical="center" wrapText="1"/>
    </xf>
    <xf numFmtId="0" fontId="31" fillId="0" borderId="17" xfId="0" applyFont="1" applyBorder="1" applyAlignment="1">
      <alignment horizontal="center" vertical="center"/>
    </xf>
    <xf numFmtId="0" fontId="31" fillId="0" borderId="19" xfId="0" applyFont="1" applyBorder="1" applyAlignment="1">
      <alignment horizontal="center" vertical="center"/>
    </xf>
    <xf numFmtId="0" fontId="24" fillId="0" borderId="0" xfId="0" applyFont="1" applyAlignment="1">
      <alignment horizontal="left" vertical="center" wrapText="1"/>
    </xf>
    <xf numFmtId="14" fontId="31" fillId="0" borderId="0" xfId="0" applyNumberFormat="1" applyFont="1" applyAlignment="1">
      <alignment horizontal="left" vertical="center" wrapText="1"/>
    </xf>
  </cellXfs>
  <cellStyles count="42">
    <cellStyle name="20% - 强调文字颜色 1" xfId="1" builtinId="30" customBuiltin="1"/>
    <cellStyle name="20% - 强调文字颜色 2" xfId="2" builtinId="34" customBuiltin="1"/>
    <cellStyle name="20% - 强调文字颜色 3" xfId="3" builtinId="38" customBuiltin="1"/>
    <cellStyle name="20% - 强调文字颜色 4" xfId="4" builtinId="42" customBuiltin="1"/>
    <cellStyle name="20% - 强调文字颜色 5" xfId="5" builtinId="46" customBuiltin="1"/>
    <cellStyle name="20% - 强调文字颜色 6" xfId="6" builtinId="50" customBuiltin="1"/>
    <cellStyle name="40% - 强调文字颜色 1" xfId="7" builtinId="31" customBuiltin="1"/>
    <cellStyle name="40% - 强调文字颜色 2" xfId="8" builtinId="35" customBuiltin="1"/>
    <cellStyle name="40% - 强调文字颜色 3" xfId="9" builtinId="39" customBuiltin="1"/>
    <cellStyle name="40% - 强调文字颜色 4" xfId="10" builtinId="43" customBuiltin="1"/>
    <cellStyle name="40% - 强调文字颜色 5" xfId="11" builtinId="47" customBuiltin="1"/>
    <cellStyle name="40% - 强调文字颜色 6" xfId="12" builtinId="51" customBuiltin="1"/>
    <cellStyle name="60% - 强调文字颜色 1" xfId="13" builtinId="32" customBuiltin="1"/>
    <cellStyle name="60% - 强调文字颜色 2" xfId="14" builtinId="36" customBuiltin="1"/>
    <cellStyle name="60% - 强调文字颜色 3" xfId="15" builtinId="40" customBuiltin="1"/>
    <cellStyle name="60% - 强调文字颜色 4" xfId="16" builtinId="44" customBuiltin="1"/>
    <cellStyle name="60% - 强调文字颜色 5" xfId="17" builtinId="48" customBuiltin="1"/>
    <cellStyle name="60% - 强调文字颜色 6" xfId="18" builtinId="52" customBuiltin="1"/>
    <cellStyle name="标题" xfId="19" builtinId="15" customBuiltin="1"/>
    <cellStyle name="标题 1" xfId="20" builtinId="16" customBuiltin="1"/>
    <cellStyle name="标题 2" xfId="21" builtinId="17" customBuiltin="1"/>
    <cellStyle name="标题 3" xfId="22" builtinId="18" customBuiltin="1"/>
    <cellStyle name="标题 4" xfId="23" builtinId="19" customBuiltin="1"/>
    <cellStyle name="差" xfId="24" builtinId="27" customBuiltin="1"/>
    <cellStyle name="常规" xfId="0" builtinId="0"/>
    <cellStyle name="好" xfId="25" builtinId="26" customBuiltin="1"/>
    <cellStyle name="汇总" xfId="26" builtinId="25" customBuiltin="1"/>
    <cellStyle name="计算" xfId="27" builtinId="22" customBuiltin="1"/>
    <cellStyle name="检查单元格" xfId="28" builtinId="23" customBuiltin="1"/>
    <cellStyle name="解释性文本" xfId="29" builtinId="53" customBuiltin="1"/>
    <cellStyle name="警告文本" xfId="30" builtinId="11" customBuiltin="1"/>
    <cellStyle name="链接单元格" xfId="31" builtinId="24" customBuiltin="1"/>
    <cellStyle name="强调文字颜色 1" xfId="32" builtinId="29" customBuiltin="1"/>
    <cellStyle name="强调文字颜色 2" xfId="33" builtinId="33" customBuiltin="1"/>
    <cellStyle name="强调文字颜色 3" xfId="34" builtinId="37" customBuiltin="1"/>
    <cellStyle name="强调文字颜色 4" xfId="35" builtinId="41" customBuiltin="1"/>
    <cellStyle name="强调文字颜色 5" xfId="36" builtinId="45" customBuiltin="1"/>
    <cellStyle name="强调文字颜色 6" xfId="37" builtinId="49" customBuiltin="1"/>
    <cellStyle name="适中" xfId="38" builtinId="28" customBuiltin="1"/>
    <cellStyle name="输出" xfId="39" builtinId="21" customBuiltin="1"/>
    <cellStyle name="输入" xfId="40" builtinId="20" customBuiltin="1"/>
    <cellStyle name="注释" xfId="41" builtinId="10" customBuiltin="1"/>
  </cellStyles>
  <dxfs count="4"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cid:image003.jpg@01D1372C.824FC690" TargetMode="External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476250</xdr:colOff>
      <xdr:row>1</xdr:row>
      <xdr:rowOff>38100</xdr:rowOff>
    </xdr:from>
    <xdr:to>
      <xdr:col>0</xdr:col>
      <xdr:colOff>1438275</xdr:colOff>
      <xdr:row>2</xdr:row>
      <xdr:rowOff>180975</xdr:rowOff>
    </xdr:to>
    <xdr:pic>
      <xdr:nvPicPr>
        <xdr:cNvPr id="2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76250" y="219075"/>
          <a:ext cx="962025" cy="38100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>
    <xdr:from>
      <xdr:col>16</xdr:col>
      <xdr:colOff>28575</xdr:colOff>
      <xdr:row>37</xdr:row>
      <xdr:rowOff>0</xdr:rowOff>
    </xdr:from>
    <xdr:to>
      <xdr:col>16</xdr:col>
      <xdr:colOff>619125</xdr:colOff>
      <xdr:row>37</xdr:row>
      <xdr:rowOff>19050</xdr:rowOff>
    </xdr:to>
    <xdr:cxnSp macro="">
      <xdr:nvCxnSpPr>
        <xdr:cNvPr id="5" name="直接箭头连接符 4"/>
        <xdr:cNvCxnSpPr/>
      </xdr:nvCxnSpPr>
      <xdr:spPr>
        <a:xfrm>
          <a:off x="6686550" y="6648450"/>
          <a:ext cx="590550" cy="19050"/>
        </a:xfrm>
        <a:prstGeom prst="straightConnector1">
          <a:avLst/>
        </a:prstGeom>
        <a:ln w="38100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15</xdr:col>
      <xdr:colOff>180975</xdr:colOff>
      <xdr:row>0</xdr:row>
      <xdr:rowOff>85725</xdr:rowOff>
    </xdr:from>
    <xdr:to>
      <xdr:col>15</xdr:col>
      <xdr:colOff>996182</xdr:colOff>
      <xdr:row>2</xdr:row>
      <xdr:rowOff>123825</xdr:rowOff>
    </xdr:to>
    <xdr:pic>
      <xdr:nvPicPr>
        <xdr:cNvPr id="6" name="图片 5" descr="cid:image003.jpg@01D1372C.824FC690"/>
        <xdr:cNvPicPr/>
      </xdr:nvPicPr>
      <xdr:blipFill>
        <a:blip xmlns:r="http://schemas.openxmlformats.org/officeDocument/2006/relationships" r:embed="rId2" r:link="rId3" cstate="print"/>
        <a:srcRect/>
        <a:stretch>
          <a:fillRect/>
        </a:stretch>
      </xdr:blipFill>
      <xdr:spPr bwMode="auto">
        <a:xfrm>
          <a:off x="5648325" y="85725"/>
          <a:ext cx="815207" cy="457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54"/>
  <sheetViews>
    <sheetView tabSelected="1" workbookViewId="0">
      <selection activeCell="S3" sqref="S3"/>
    </sheetView>
  </sheetViews>
  <sheetFormatPr defaultRowHeight="14.25"/>
  <cols>
    <col min="1" max="1" width="21.5" style="9" customWidth="1"/>
    <col min="2" max="2" width="3.875" style="9" customWidth="1"/>
    <col min="3" max="3" width="4.875" style="9" customWidth="1"/>
    <col min="4" max="4" width="2.75" style="9" customWidth="1"/>
    <col min="5" max="5" width="3.625" style="9" customWidth="1"/>
    <col min="6" max="6" width="2.75" style="9" customWidth="1"/>
    <col min="7" max="7" width="3.125" style="9" customWidth="1"/>
    <col min="8" max="8" width="5.625" style="9" customWidth="1"/>
    <col min="9" max="9" width="3.875" style="9" customWidth="1"/>
    <col min="10" max="11" width="1.625" style="9" customWidth="1"/>
    <col min="12" max="12" width="1" style="9" customWidth="1"/>
    <col min="13" max="13" width="3.625" style="9" customWidth="1"/>
    <col min="14" max="14" width="3.25" style="9" customWidth="1"/>
    <col min="15" max="15" width="8.625" style="9" customWidth="1"/>
    <col min="16" max="16" width="15.625" style="9" customWidth="1"/>
    <col min="17" max="16384" width="9" style="9"/>
  </cols>
  <sheetData>
    <row r="1" spans="1:20" ht="14.25" customHeight="1">
      <c r="A1" s="8"/>
    </row>
    <row r="2" spans="1:20" ht="18.75">
      <c r="A2" s="107" t="s">
        <v>84</v>
      </c>
      <c r="B2" s="107"/>
      <c r="C2" s="107"/>
      <c r="D2" s="107"/>
      <c r="E2" s="107"/>
      <c r="F2" s="107"/>
      <c r="G2" s="107"/>
      <c r="H2" s="107"/>
      <c r="I2" s="107"/>
      <c r="J2" s="107"/>
      <c r="K2" s="107"/>
      <c r="L2" s="107"/>
      <c r="M2" s="107"/>
      <c r="N2" s="107"/>
      <c r="O2" s="107"/>
      <c r="P2" s="107"/>
    </row>
    <row r="3" spans="1:20" ht="15.75">
      <c r="A3" s="108" t="s">
        <v>85</v>
      </c>
      <c r="B3" s="108"/>
      <c r="C3" s="108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</row>
    <row r="4" spans="1:20" ht="9" customHeight="1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</row>
    <row r="5" spans="1:20" ht="14.25" customHeight="1"/>
    <row r="6" spans="1:20" ht="15">
      <c r="A6" s="109" t="s">
        <v>42</v>
      </c>
      <c r="B6" s="109"/>
      <c r="C6" s="109"/>
      <c r="D6" s="109"/>
      <c r="E6" s="109"/>
      <c r="F6" s="109"/>
      <c r="G6" s="109"/>
      <c r="H6" s="109"/>
      <c r="I6" s="109"/>
      <c r="J6" s="109"/>
      <c r="K6" s="109"/>
      <c r="L6" s="109"/>
      <c r="M6" s="109"/>
      <c r="N6" s="109"/>
      <c r="O6" s="109"/>
      <c r="P6" s="109"/>
    </row>
    <row r="7" spans="1:20" ht="15.75">
      <c r="A7" s="110" t="s">
        <v>10</v>
      </c>
      <c r="B7" s="110"/>
      <c r="C7" s="110"/>
      <c r="D7" s="110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0"/>
    </row>
    <row r="8" spans="1:20" ht="9.6" customHeight="1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</row>
    <row r="9" spans="1:20" ht="14.1" customHeight="1">
      <c r="A9" s="22" t="s">
        <v>43</v>
      </c>
      <c r="B9" s="111" t="s">
        <v>86</v>
      </c>
      <c r="C9" s="111"/>
      <c r="D9" s="111"/>
      <c r="E9" s="111"/>
      <c r="F9" s="111"/>
      <c r="G9" s="111"/>
      <c r="H9" s="111"/>
      <c r="I9" s="112" t="s">
        <v>114</v>
      </c>
      <c r="J9" s="112"/>
      <c r="K9" s="112"/>
      <c r="L9" s="112"/>
      <c r="M9" s="112"/>
      <c r="N9" s="112"/>
      <c r="O9" s="112"/>
      <c r="P9" s="112"/>
      <c r="R9" s="104" t="s">
        <v>104</v>
      </c>
      <c r="S9" s="104"/>
      <c r="T9" s="104"/>
    </row>
    <row r="10" spans="1:20" ht="14.1" customHeight="1">
      <c r="A10" s="22" t="s">
        <v>44</v>
      </c>
      <c r="B10" s="111" t="s">
        <v>87</v>
      </c>
      <c r="C10" s="111"/>
      <c r="D10" s="111"/>
      <c r="E10" s="111"/>
      <c r="F10" s="111"/>
      <c r="G10" s="111"/>
      <c r="H10" s="111"/>
      <c r="I10" s="112" t="s">
        <v>88</v>
      </c>
      <c r="J10" s="112"/>
      <c r="K10" s="112"/>
      <c r="L10" s="112"/>
      <c r="M10" s="112"/>
      <c r="N10" s="112"/>
      <c r="O10" s="112"/>
      <c r="P10" s="112"/>
      <c r="R10" s="104"/>
      <c r="S10" s="104"/>
      <c r="T10" s="104"/>
    </row>
    <row r="11" spans="1:20" ht="14.25" customHeight="1">
      <c r="A11" s="28" t="s">
        <v>45</v>
      </c>
      <c r="B11" s="120" t="s">
        <v>67</v>
      </c>
      <c r="C11" s="120"/>
      <c r="D11" s="120"/>
      <c r="E11" s="120"/>
      <c r="F11" s="120"/>
      <c r="G11" s="120"/>
      <c r="H11" s="120"/>
      <c r="I11" s="28" t="s">
        <v>46</v>
      </c>
      <c r="J11" s="28"/>
      <c r="K11" s="28"/>
      <c r="L11" s="28"/>
      <c r="M11" s="28"/>
      <c r="N11" s="28"/>
      <c r="P11" s="29" t="s">
        <v>66</v>
      </c>
      <c r="R11" s="104"/>
      <c r="S11" s="104"/>
      <c r="T11" s="104"/>
    </row>
    <row r="12" spans="1:20" ht="14.25" customHeight="1">
      <c r="A12" s="22" t="s">
        <v>47</v>
      </c>
      <c r="B12" s="113" t="s">
        <v>34</v>
      </c>
      <c r="C12" s="113"/>
      <c r="D12" s="113"/>
      <c r="E12" s="113"/>
      <c r="F12" s="113"/>
      <c r="G12" s="1"/>
      <c r="H12" s="1"/>
      <c r="I12" s="28" t="s">
        <v>48</v>
      </c>
      <c r="J12" s="28"/>
      <c r="K12" s="28"/>
      <c r="L12" s="28"/>
      <c r="M12" s="28"/>
      <c r="N12" s="28"/>
      <c r="P12" s="12" t="s">
        <v>38</v>
      </c>
      <c r="R12" s="104"/>
      <c r="S12" s="104"/>
      <c r="T12" s="104"/>
    </row>
    <row r="13" spans="1:20" ht="14.25" customHeight="1">
      <c r="A13" s="22" t="s">
        <v>49</v>
      </c>
      <c r="B13" s="121">
        <v>41898</v>
      </c>
      <c r="C13" s="121"/>
      <c r="D13" s="121"/>
      <c r="E13" s="121"/>
      <c r="F13" s="121"/>
      <c r="G13" s="1"/>
      <c r="H13" s="1"/>
      <c r="I13" s="28" t="s">
        <v>50</v>
      </c>
      <c r="J13" s="28"/>
      <c r="K13" s="28"/>
      <c r="L13" s="28"/>
      <c r="M13" s="28"/>
      <c r="N13" s="28"/>
      <c r="P13" s="2">
        <f>DATE(YEAR(B13)+1,MONTH(B13),DAY(B13)-1)</f>
        <v>42262</v>
      </c>
      <c r="R13" s="104"/>
      <c r="S13" s="104"/>
      <c r="T13" s="104"/>
    </row>
    <row r="14" spans="1:20" ht="14.25" customHeight="1">
      <c r="A14" s="22" t="s">
        <v>51</v>
      </c>
      <c r="B14" s="113" t="s">
        <v>35</v>
      </c>
      <c r="C14" s="113"/>
      <c r="D14" s="113"/>
      <c r="E14" s="113"/>
      <c r="F14" s="113"/>
      <c r="G14" s="1"/>
      <c r="H14" s="1"/>
      <c r="I14" s="28" t="s">
        <v>52</v>
      </c>
      <c r="J14" s="28"/>
      <c r="K14" s="28"/>
      <c r="L14" s="28"/>
      <c r="M14" s="28"/>
      <c r="N14" s="28"/>
      <c r="P14" s="13">
        <v>41899</v>
      </c>
      <c r="R14" s="104"/>
      <c r="S14" s="104"/>
      <c r="T14" s="104"/>
    </row>
    <row r="15" spans="1:20" ht="14.1" customHeight="1">
      <c r="A15" s="22" t="s">
        <v>53</v>
      </c>
      <c r="B15" s="113"/>
      <c r="C15" s="113"/>
      <c r="D15" s="113"/>
      <c r="E15" s="113"/>
      <c r="F15" s="113"/>
      <c r="G15" s="14"/>
      <c r="H15" s="14"/>
      <c r="I15" s="14"/>
      <c r="J15" s="14"/>
      <c r="K15" s="14"/>
      <c r="L15" s="14"/>
      <c r="M15" s="14"/>
      <c r="N15" s="14"/>
      <c r="O15" s="14"/>
      <c r="P15" s="14"/>
      <c r="R15" s="104"/>
      <c r="S15" s="104"/>
      <c r="T15" s="104"/>
    </row>
    <row r="16" spans="1:20" ht="8.25" customHeight="1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R16" s="104"/>
      <c r="S16" s="104"/>
      <c r="T16" s="104"/>
    </row>
    <row r="17" spans="1:20" ht="15" customHeight="1">
      <c r="A17" s="114" t="s">
        <v>68</v>
      </c>
      <c r="B17" s="114"/>
      <c r="C17" s="114"/>
      <c r="D17" s="114"/>
      <c r="E17" s="114"/>
      <c r="F17" s="114"/>
      <c r="G17" s="114"/>
      <c r="H17" s="114"/>
      <c r="I17" s="114"/>
      <c r="J17" s="114"/>
      <c r="K17" s="114"/>
      <c r="L17" s="14"/>
      <c r="M17" s="14"/>
      <c r="N17" s="14"/>
      <c r="O17" s="23" t="s">
        <v>89</v>
      </c>
      <c r="P17" s="4"/>
      <c r="Q17" s="4"/>
      <c r="R17" s="104"/>
      <c r="S17" s="104"/>
      <c r="T17" s="104"/>
    </row>
    <row r="18" spans="1:20" ht="14.25" customHeight="1">
      <c r="A18" s="115" t="s">
        <v>13</v>
      </c>
      <c r="B18" s="116"/>
      <c r="C18" s="115" t="s">
        <v>0</v>
      </c>
      <c r="D18" s="117"/>
      <c r="E18" s="117"/>
      <c r="F18" s="117"/>
      <c r="G18" s="117"/>
      <c r="H18" s="116"/>
      <c r="I18" s="115" t="s">
        <v>1</v>
      </c>
      <c r="J18" s="117"/>
      <c r="K18" s="117"/>
      <c r="L18" s="117"/>
      <c r="M18" s="117"/>
      <c r="N18" s="116"/>
      <c r="O18" s="24" t="s">
        <v>14</v>
      </c>
      <c r="P18" s="24" t="s">
        <v>15</v>
      </c>
      <c r="R18" s="104"/>
      <c r="S18" s="104"/>
      <c r="T18" s="104"/>
    </row>
    <row r="19" spans="1:20" ht="27" customHeight="1">
      <c r="A19" s="118" t="s">
        <v>16</v>
      </c>
      <c r="B19" s="119"/>
      <c r="C19" s="65" t="s">
        <v>2</v>
      </c>
      <c r="D19" s="66"/>
      <c r="E19" s="66"/>
      <c r="F19" s="66"/>
      <c r="G19" s="66"/>
      <c r="H19" s="67"/>
      <c r="I19" s="65" t="s">
        <v>3</v>
      </c>
      <c r="J19" s="66"/>
      <c r="K19" s="66"/>
      <c r="L19" s="66"/>
      <c r="M19" s="66"/>
      <c r="N19" s="67"/>
      <c r="O19" s="25" t="s">
        <v>17</v>
      </c>
      <c r="P19" s="25" t="s">
        <v>4</v>
      </c>
      <c r="R19" s="104"/>
      <c r="S19" s="104"/>
      <c r="T19" s="104"/>
    </row>
    <row r="20" spans="1:20" ht="14.1" customHeight="1">
      <c r="A20" s="45" t="s">
        <v>18</v>
      </c>
      <c r="B20" s="46"/>
      <c r="C20" s="68" t="s">
        <v>72</v>
      </c>
      <c r="D20" s="69"/>
      <c r="E20" s="69"/>
      <c r="F20" s="69"/>
      <c r="G20" s="69"/>
      <c r="H20" s="70"/>
      <c r="I20" s="68" t="s">
        <v>75</v>
      </c>
      <c r="J20" s="69"/>
      <c r="K20" s="69"/>
      <c r="L20" s="69"/>
      <c r="M20" s="69"/>
      <c r="N20" s="70"/>
      <c r="O20" s="71" t="str">
        <f>IF(I21="乳黄色固体","PASS","FAIL")</f>
        <v>PASS</v>
      </c>
      <c r="P20" s="59" t="s">
        <v>54</v>
      </c>
      <c r="R20" s="104"/>
      <c r="S20" s="104"/>
      <c r="T20" s="104"/>
    </row>
    <row r="21" spans="1:20" ht="14.1" customHeight="1">
      <c r="A21" s="75" t="s">
        <v>20</v>
      </c>
      <c r="B21" s="76"/>
      <c r="C21" s="77" t="s">
        <v>73</v>
      </c>
      <c r="D21" s="78"/>
      <c r="E21" s="78"/>
      <c r="F21" s="78"/>
      <c r="G21" s="78"/>
      <c r="H21" s="79"/>
      <c r="I21" s="77" t="s">
        <v>74</v>
      </c>
      <c r="J21" s="78"/>
      <c r="K21" s="78"/>
      <c r="L21" s="78"/>
      <c r="M21" s="78"/>
      <c r="N21" s="79"/>
      <c r="O21" s="72"/>
      <c r="P21" s="61"/>
      <c r="R21" s="104"/>
      <c r="S21" s="104"/>
      <c r="T21" s="104"/>
    </row>
    <row r="22" spans="1:20" ht="14.1" customHeight="1">
      <c r="A22" s="45" t="s">
        <v>77</v>
      </c>
      <c r="B22" s="46"/>
      <c r="C22" s="68" t="s">
        <v>79</v>
      </c>
      <c r="D22" s="69"/>
      <c r="E22" s="69"/>
      <c r="F22" s="69"/>
      <c r="G22" s="69"/>
      <c r="H22" s="70"/>
      <c r="I22" s="68" t="s">
        <v>81</v>
      </c>
      <c r="J22" s="69"/>
      <c r="K22" s="69"/>
      <c r="L22" s="69"/>
      <c r="M22" s="69"/>
      <c r="N22" s="70"/>
      <c r="O22" s="71" t="str">
        <f>IF(I22="Conform","PASS","FAIL")</f>
        <v>PASS</v>
      </c>
      <c r="P22" s="59" t="s">
        <v>83</v>
      </c>
      <c r="R22" s="104"/>
      <c r="S22" s="104"/>
      <c r="T22" s="104"/>
    </row>
    <row r="23" spans="1:20" ht="14.1" customHeight="1">
      <c r="A23" s="75" t="s">
        <v>78</v>
      </c>
      <c r="B23" s="76"/>
      <c r="C23" s="77" t="s">
        <v>80</v>
      </c>
      <c r="D23" s="78"/>
      <c r="E23" s="78"/>
      <c r="F23" s="78"/>
      <c r="G23" s="78"/>
      <c r="H23" s="79"/>
      <c r="I23" s="77" t="s">
        <v>82</v>
      </c>
      <c r="J23" s="78"/>
      <c r="K23" s="78"/>
      <c r="L23" s="78"/>
      <c r="M23" s="78"/>
      <c r="N23" s="79"/>
      <c r="O23" s="72"/>
      <c r="P23" s="61"/>
      <c r="R23" s="104"/>
      <c r="S23" s="104"/>
      <c r="T23" s="104"/>
    </row>
    <row r="24" spans="1:20" ht="14.1" customHeight="1">
      <c r="A24" s="45" t="s">
        <v>70</v>
      </c>
      <c r="B24" s="46"/>
      <c r="C24" s="80">
        <v>125</v>
      </c>
      <c r="D24" s="81"/>
      <c r="E24" s="81"/>
      <c r="F24" s="86" t="s">
        <v>22</v>
      </c>
      <c r="G24" s="86"/>
      <c r="H24" s="46"/>
      <c r="I24" s="96"/>
      <c r="J24" s="97"/>
      <c r="K24" s="97"/>
      <c r="L24" s="97"/>
      <c r="M24" s="97"/>
      <c r="N24" s="98"/>
      <c r="O24" s="94" t="str">
        <f>IF(I24&lt;=C24,"PASS","FAIL")</f>
        <v>PASS</v>
      </c>
      <c r="P24" s="59" t="s">
        <v>69</v>
      </c>
      <c r="R24" s="104"/>
      <c r="S24" s="104"/>
      <c r="T24" s="104"/>
    </row>
    <row r="25" spans="1:20" ht="14.1" customHeight="1">
      <c r="A25" s="102" t="s">
        <v>71</v>
      </c>
      <c r="B25" s="103"/>
      <c r="C25" s="82"/>
      <c r="D25" s="83"/>
      <c r="E25" s="83"/>
      <c r="F25" s="87"/>
      <c r="G25" s="87"/>
      <c r="H25" s="49"/>
      <c r="I25" s="99"/>
      <c r="J25" s="100"/>
      <c r="K25" s="100"/>
      <c r="L25" s="100"/>
      <c r="M25" s="100"/>
      <c r="N25" s="101"/>
      <c r="O25" s="95"/>
      <c r="P25" s="61"/>
      <c r="R25" s="104"/>
      <c r="S25" s="104"/>
      <c r="T25" s="104"/>
    </row>
    <row r="26" spans="1:20" ht="14.1" customHeight="1">
      <c r="A26" s="45" t="s">
        <v>23</v>
      </c>
      <c r="B26" s="46"/>
      <c r="C26" s="80">
        <v>260</v>
      </c>
      <c r="D26" s="81"/>
      <c r="E26" s="84" t="s">
        <v>36</v>
      </c>
      <c r="F26" s="86">
        <v>275</v>
      </c>
      <c r="G26" s="86"/>
      <c r="H26" s="46"/>
      <c r="I26" s="88"/>
      <c r="J26" s="89"/>
      <c r="K26" s="89"/>
      <c r="L26" s="89"/>
      <c r="M26" s="89"/>
      <c r="N26" s="90"/>
      <c r="O26" s="94" t="str">
        <f>IF(AND(I26&gt;=C26,I26&lt;=F26),"PASS","FAIL")</f>
        <v>FAIL</v>
      </c>
      <c r="P26" s="59" t="s">
        <v>5</v>
      </c>
      <c r="R26" s="104"/>
      <c r="S26" s="104"/>
      <c r="T26" s="104"/>
    </row>
    <row r="27" spans="1:20" ht="14.1" customHeight="1">
      <c r="A27" s="75" t="s">
        <v>24</v>
      </c>
      <c r="B27" s="76"/>
      <c r="C27" s="82"/>
      <c r="D27" s="83"/>
      <c r="E27" s="85"/>
      <c r="F27" s="87"/>
      <c r="G27" s="87"/>
      <c r="H27" s="49"/>
      <c r="I27" s="91"/>
      <c r="J27" s="92"/>
      <c r="K27" s="92"/>
      <c r="L27" s="92"/>
      <c r="M27" s="92"/>
      <c r="N27" s="93"/>
      <c r="O27" s="95"/>
      <c r="P27" s="61"/>
      <c r="R27" s="104"/>
      <c r="S27" s="104"/>
      <c r="T27" s="104"/>
    </row>
    <row r="28" spans="1:20" ht="14.1" customHeight="1">
      <c r="A28" s="45" t="s">
        <v>25</v>
      </c>
      <c r="B28" s="46"/>
      <c r="C28" s="80">
        <v>261</v>
      </c>
      <c r="D28" s="81"/>
      <c r="E28" s="84" t="s">
        <v>36</v>
      </c>
      <c r="F28" s="86">
        <v>276</v>
      </c>
      <c r="G28" s="86"/>
      <c r="H28" s="46"/>
      <c r="I28" s="88"/>
      <c r="J28" s="89"/>
      <c r="K28" s="89"/>
      <c r="L28" s="89"/>
      <c r="M28" s="89"/>
      <c r="N28" s="90"/>
      <c r="O28" s="94" t="str">
        <f>IF(AND(I28&gt;=C28,I28&lt;=F28),"PASS","FAIL")</f>
        <v>FAIL</v>
      </c>
      <c r="P28" s="59" t="s">
        <v>26</v>
      </c>
      <c r="R28" s="104"/>
      <c r="S28" s="104"/>
      <c r="T28" s="104"/>
    </row>
    <row r="29" spans="1:20" ht="14.1" customHeight="1">
      <c r="A29" s="75" t="s">
        <v>27</v>
      </c>
      <c r="B29" s="76"/>
      <c r="C29" s="82"/>
      <c r="D29" s="83"/>
      <c r="E29" s="85"/>
      <c r="F29" s="87"/>
      <c r="G29" s="87"/>
      <c r="H29" s="49"/>
      <c r="I29" s="91"/>
      <c r="J29" s="92"/>
      <c r="K29" s="92"/>
      <c r="L29" s="92"/>
      <c r="M29" s="92"/>
      <c r="N29" s="93"/>
      <c r="O29" s="95"/>
      <c r="P29" s="61"/>
    </row>
    <row r="30" spans="1:20" ht="14.1" customHeight="1">
      <c r="A30" s="45" t="s">
        <v>55</v>
      </c>
      <c r="B30" s="46"/>
      <c r="C30" s="80">
        <v>6</v>
      </c>
      <c r="D30" s="81"/>
      <c r="E30" s="84" t="s">
        <v>36</v>
      </c>
      <c r="F30" s="86">
        <v>12</v>
      </c>
      <c r="G30" s="86"/>
      <c r="H30" s="46"/>
      <c r="I30" s="88"/>
      <c r="J30" s="89"/>
      <c r="K30" s="89"/>
      <c r="L30" s="89"/>
      <c r="M30" s="89"/>
      <c r="N30" s="90"/>
      <c r="O30" s="94" t="str">
        <f>IF(AND(I30&gt;=C30,I30&lt;=F30),"PASS","FAIL")</f>
        <v>FAIL</v>
      </c>
      <c r="P30" s="59" t="s">
        <v>6</v>
      </c>
    </row>
    <row r="31" spans="1:20" ht="14.1" customHeight="1">
      <c r="A31" s="75" t="s">
        <v>28</v>
      </c>
      <c r="B31" s="76"/>
      <c r="C31" s="82"/>
      <c r="D31" s="83"/>
      <c r="E31" s="85"/>
      <c r="F31" s="87"/>
      <c r="G31" s="87"/>
      <c r="H31" s="49"/>
      <c r="I31" s="91"/>
      <c r="J31" s="92"/>
      <c r="K31" s="92"/>
      <c r="L31" s="92"/>
      <c r="M31" s="92"/>
      <c r="N31" s="93"/>
      <c r="O31" s="95"/>
      <c r="P31" s="61"/>
    </row>
    <row r="32" spans="1:20" ht="14.1" customHeight="1">
      <c r="A32" s="45" t="s">
        <v>56</v>
      </c>
      <c r="B32" s="46"/>
      <c r="C32" s="80">
        <v>22</v>
      </c>
      <c r="D32" s="81"/>
      <c r="E32" s="84" t="s">
        <v>36</v>
      </c>
      <c r="F32" s="86">
        <v>26</v>
      </c>
      <c r="G32" s="86"/>
      <c r="H32" s="46"/>
      <c r="I32" s="88"/>
      <c r="J32" s="89"/>
      <c r="K32" s="89"/>
      <c r="L32" s="89"/>
      <c r="M32" s="89"/>
      <c r="N32" s="90"/>
      <c r="O32" s="94" t="str">
        <f>IF(AND(I32&gt;=C32,I32&lt;=F32),"PASS","FAIL")</f>
        <v>FAIL</v>
      </c>
      <c r="P32" s="59" t="s">
        <v>29</v>
      </c>
    </row>
    <row r="33" spans="1:20" ht="14.1" customHeight="1">
      <c r="A33" s="75" t="s">
        <v>30</v>
      </c>
      <c r="B33" s="76"/>
      <c r="C33" s="82"/>
      <c r="D33" s="83"/>
      <c r="E33" s="85"/>
      <c r="F33" s="87"/>
      <c r="G33" s="87"/>
      <c r="H33" s="49"/>
      <c r="I33" s="91"/>
      <c r="J33" s="92"/>
      <c r="K33" s="92"/>
      <c r="L33" s="92"/>
      <c r="M33" s="92"/>
      <c r="N33" s="93"/>
      <c r="O33" s="95"/>
      <c r="P33" s="61"/>
    </row>
    <row r="34" spans="1:20" ht="14.1" customHeight="1">
      <c r="A34" s="45" t="s">
        <v>31</v>
      </c>
      <c r="B34" s="46"/>
      <c r="C34" s="62" t="s">
        <v>76</v>
      </c>
      <c r="D34" s="63"/>
      <c r="E34" s="63"/>
      <c r="F34" s="63"/>
      <c r="G34" s="63"/>
      <c r="H34" s="64"/>
      <c r="I34" s="68" t="s">
        <v>19</v>
      </c>
      <c r="J34" s="69"/>
      <c r="K34" s="69"/>
      <c r="L34" s="69"/>
      <c r="M34" s="69"/>
      <c r="N34" s="70"/>
      <c r="O34" s="71" t="str">
        <f>IF(I34="Conform","PASS","FAIL")</f>
        <v>PASS</v>
      </c>
      <c r="P34" s="73" t="s">
        <v>32</v>
      </c>
    </row>
    <row r="35" spans="1:20" ht="14.1" customHeight="1">
      <c r="A35" s="75" t="s">
        <v>33</v>
      </c>
      <c r="B35" s="76"/>
      <c r="C35" s="65"/>
      <c r="D35" s="66"/>
      <c r="E35" s="66"/>
      <c r="F35" s="66"/>
      <c r="G35" s="66"/>
      <c r="H35" s="67"/>
      <c r="I35" s="77" t="s">
        <v>21</v>
      </c>
      <c r="J35" s="78"/>
      <c r="K35" s="78"/>
      <c r="L35" s="78"/>
      <c r="M35" s="78"/>
      <c r="N35" s="79"/>
      <c r="O35" s="72"/>
      <c r="P35" s="74"/>
    </row>
    <row r="36" spans="1:20" ht="18.600000000000001" customHeight="1">
      <c r="A36" s="52" t="s">
        <v>57</v>
      </c>
      <c r="B36" s="53"/>
      <c r="C36" s="53"/>
      <c r="D36" s="53"/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4"/>
      <c r="R36" s="106" t="s">
        <v>113</v>
      </c>
      <c r="S36" s="106"/>
      <c r="T36" s="106"/>
    </row>
    <row r="37" spans="1:20" ht="15.95" customHeight="1">
      <c r="A37" s="55" t="s">
        <v>37</v>
      </c>
      <c r="B37" s="56"/>
      <c r="C37" s="57">
        <v>45</v>
      </c>
      <c r="D37" s="58"/>
      <c r="E37" s="15" t="s">
        <v>36</v>
      </c>
      <c r="F37" s="36">
        <v>52</v>
      </c>
      <c r="G37" s="36"/>
      <c r="H37" s="37"/>
      <c r="I37" s="38">
        <v>45.1</v>
      </c>
      <c r="J37" s="39"/>
      <c r="K37" s="39"/>
      <c r="L37" s="39"/>
      <c r="M37" s="39"/>
      <c r="N37" s="40"/>
      <c r="O37" s="26" t="str">
        <f>IF(AND(I37&gt;=C37,I37&lt;=F37,T38&lt;=0.05,T39&gt;=5,T39&lt;=7.5,T40&gt;=5,T40&lt;=7.5,T41&gt;=10.5,T41&lt;=12.5),"PASS","FAIL")</f>
        <v>PASS</v>
      </c>
      <c r="P37" s="59" t="s">
        <v>7</v>
      </c>
      <c r="R37" s="105" t="s">
        <v>90</v>
      </c>
      <c r="S37" s="105"/>
      <c r="T37" s="33" t="s">
        <v>91</v>
      </c>
    </row>
    <row r="38" spans="1:20" ht="15.95" customHeight="1">
      <c r="A38" s="55" t="s">
        <v>39</v>
      </c>
      <c r="B38" s="56"/>
      <c r="C38" s="57">
        <v>15</v>
      </c>
      <c r="D38" s="58"/>
      <c r="E38" s="15" t="s">
        <v>36</v>
      </c>
      <c r="F38" s="36">
        <v>19.5</v>
      </c>
      <c r="G38" s="36"/>
      <c r="H38" s="37"/>
      <c r="I38" s="38">
        <v>15</v>
      </c>
      <c r="J38" s="39"/>
      <c r="K38" s="39"/>
      <c r="L38" s="39"/>
      <c r="M38" s="39"/>
      <c r="N38" s="40"/>
      <c r="O38" s="26" t="str">
        <f>IF(AND(I38&gt;=C38,I38&lt;=F38,T43&gt;=16.5,T43&lt;=19),"PASS","FAIL")</f>
        <v>PASS</v>
      </c>
      <c r="P38" s="60"/>
      <c r="R38" s="30" t="s">
        <v>92</v>
      </c>
      <c r="S38" s="30" t="s">
        <v>93</v>
      </c>
      <c r="T38" s="31">
        <v>0.04</v>
      </c>
    </row>
    <row r="39" spans="1:20" ht="15.95" customHeight="1">
      <c r="A39" s="55" t="s">
        <v>40</v>
      </c>
      <c r="B39" s="56"/>
      <c r="C39" s="57">
        <v>5</v>
      </c>
      <c r="D39" s="58"/>
      <c r="E39" s="15" t="s">
        <v>36</v>
      </c>
      <c r="F39" s="36">
        <v>13</v>
      </c>
      <c r="G39" s="36"/>
      <c r="H39" s="37"/>
      <c r="I39" s="38">
        <v>5.5</v>
      </c>
      <c r="J39" s="39"/>
      <c r="K39" s="39"/>
      <c r="L39" s="39"/>
      <c r="M39" s="39"/>
      <c r="N39" s="40"/>
      <c r="O39" s="26" t="str">
        <f>IF(AND(I39&gt;=C39,I39&lt;=F39,T44&gt;=7,T44&lt;=12),"PASS","FAIL")</f>
        <v>PASS</v>
      </c>
      <c r="P39" s="60"/>
      <c r="R39" s="30" t="s">
        <v>95</v>
      </c>
      <c r="S39" s="32" t="s">
        <v>107</v>
      </c>
      <c r="T39" s="31">
        <v>6.2</v>
      </c>
    </row>
    <row r="40" spans="1:20" ht="15.95" customHeight="1">
      <c r="A40" s="55" t="s">
        <v>41</v>
      </c>
      <c r="B40" s="56"/>
      <c r="C40" s="57">
        <v>4</v>
      </c>
      <c r="D40" s="58"/>
      <c r="E40" s="36" t="s">
        <v>22</v>
      </c>
      <c r="F40" s="36"/>
      <c r="G40" s="36"/>
      <c r="H40" s="37"/>
      <c r="I40" s="38">
        <v>1.2</v>
      </c>
      <c r="J40" s="39"/>
      <c r="K40" s="39"/>
      <c r="L40" s="39"/>
      <c r="M40" s="39"/>
      <c r="N40" s="40"/>
      <c r="O40" s="27" t="str">
        <f>IF(AND(I40&lt;=4,T45&lt;=3),"PASS","FAIL")</f>
        <v>PASS</v>
      </c>
      <c r="P40" s="60"/>
      <c r="R40" s="30" t="s">
        <v>97</v>
      </c>
      <c r="S40" s="30" t="s">
        <v>107</v>
      </c>
      <c r="T40" s="31">
        <v>5.6</v>
      </c>
    </row>
    <row r="41" spans="1:20" ht="15.95" customHeight="1">
      <c r="A41" s="55" t="s">
        <v>58</v>
      </c>
      <c r="B41" s="56"/>
      <c r="C41" s="57">
        <v>5</v>
      </c>
      <c r="D41" s="58"/>
      <c r="E41" s="15" t="s">
        <v>36</v>
      </c>
      <c r="F41" s="36">
        <v>11</v>
      </c>
      <c r="G41" s="36"/>
      <c r="H41" s="37"/>
      <c r="I41" s="38">
        <v>7</v>
      </c>
      <c r="J41" s="39"/>
      <c r="K41" s="39"/>
      <c r="L41" s="39"/>
      <c r="M41" s="39"/>
      <c r="N41" s="40"/>
      <c r="O41" s="26" t="str">
        <f>IF(AND(I41&gt;=C41,I41&lt;=F41,T46&gt;=6.5,T46&lt;=9),"PASS","FAIL")</f>
        <v>FAIL</v>
      </c>
      <c r="P41" s="60"/>
      <c r="R41" s="30" t="s">
        <v>99</v>
      </c>
      <c r="S41" s="30" t="s">
        <v>111</v>
      </c>
      <c r="T41" s="31">
        <v>11.8</v>
      </c>
    </row>
    <row r="42" spans="1:20" ht="15.95" customHeight="1">
      <c r="A42" s="55" t="s">
        <v>59</v>
      </c>
      <c r="B42" s="56"/>
      <c r="C42" s="57">
        <v>3</v>
      </c>
      <c r="D42" s="58"/>
      <c r="E42" s="36" t="s">
        <v>22</v>
      </c>
      <c r="F42" s="36"/>
      <c r="G42" s="36"/>
      <c r="H42" s="37"/>
      <c r="I42" s="38">
        <v>1.2</v>
      </c>
      <c r="J42" s="39"/>
      <c r="K42" s="39"/>
      <c r="L42" s="39"/>
      <c r="M42" s="39"/>
      <c r="N42" s="40"/>
      <c r="O42" s="27" t="str">
        <f>IF(AND(I42&lt;=3,T47&lt;=2),"PASS","FAIL")</f>
        <v>PASS</v>
      </c>
      <c r="P42" s="61"/>
      <c r="R42" s="30" t="s">
        <v>100</v>
      </c>
      <c r="S42" s="30" t="s">
        <v>108</v>
      </c>
      <c r="T42" s="31">
        <v>47</v>
      </c>
    </row>
    <row r="43" spans="1:20" ht="27.75" customHeight="1">
      <c r="A43" s="41" t="s">
        <v>60</v>
      </c>
      <c r="B43" s="37"/>
      <c r="C43" s="42" t="s">
        <v>112</v>
      </c>
      <c r="D43" s="43"/>
      <c r="E43" s="43"/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44"/>
      <c r="R43" s="30" t="s">
        <v>94</v>
      </c>
      <c r="S43" s="30" t="s">
        <v>109</v>
      </c>
      <c r="T43" s="31">
        <v>16.600000000000001</v>
      </c>
    </row>
    <row r="44" spans="1:20" ht="16.149999999999999" customHeight="1">
      <c r="A44" s="45" t="s">
        <v>8</v>
      </c>
      <c r="B44" s="46"/>
      <c r="C44" s="47" t="str">
        <f>IF(SUM(COUNTIF(O26:O35,"FAIL"),COUNTIF(O37:O42,"FAIL"))=0,"PASS","FAIL")</f>
        <v>FAIL</v>
      </c>
      <c r="D44" s="47"/>
      <c r="E44" s="47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R44" s="30" t="s">
        <v>96</v>
      </c>
      <c r="S44" s="30" t="s">
        <v>110</v>
      </c>
      <c r="T44" s="31">
        <v>7.1</v>
      </c>
    </row>
    <row r="45" spans="1:20" ht="16.149999999999999" customHeight="1">
      <c r="A45" s="48" t="s">
        <v>9</v>
      </c>
      <c r="B45" s="49"/>
      <c r="C45" s="47"/>
      <c r="D45" s="47"/>
      <c r="E45" s="47"/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47"/>
      <c r="R45" s="30" t="s">
        <v>98</v>
      </c>
      <c r="S45" s="30" t="s">
        <v>101</v>
      </c>
      <c r="T45" s="31">
        <v>1.2</v>
      </c>
    </row>
    <row r="46" spans="1:20" ht="9.75" customHeight="1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R46" s="30" t="s">
        <v>102</v>
      </c>
      <c r="S46" s="30" t="s">
        <v>103</v>
      </c>
      <c r="T46" s="31">
        <v>6</v>
      </c>
    </row>
    <row r="47" spans="1:20">
      <c r="A47" s="16" t="s">
        <v>61</v>
      </c>
      <c r="B47" s="5"/>
      <c r="C47" s="5"/>
      <c r="D47" s="5"/>
      <c r="E47" s="5"/>
      <c r="F47" s="5"/>
      <c r="G47" s="5"/>
      <c r="H47" s="14"/>
      <c r="I47" s="14"/>
      <c r="J47" s="14"/>
      <c r="K47" s="14"/>
      <c r="L47" s="14"/>
      <c r="M47" s="50" t="s">
        <v>62</v>
      </c>
      <c r="N47" s="51"/>
      <c r="O47" s="51"/>
      <c r="P47" s="51"/>
      <c r="R47" s="30" t="s">
        <v>105</v>
      </c>
      <c r="S47" s="30" t="s">
        <v>106</v>
      </c>
      <c r="T47" s="31">
        <v>1.2</v>
      </c>
    </row>
    <row r="48" spans="1:20" ht="7.15" customHeight="1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</row>
    <row r="49" spans="1:16">
      <c r="A49" s="16" t="s">
        <v>63</v>
      </c>
      <c r="B49" s="5"/>
      <c r="C49" s="5"/>
      <c r="D49" s="5"/>
      <c r="E49" s="5"/>
      <c r="F49" s="5"/>
      <c r="G49" s="5"/>
      <c r="H49" s="14"/>
      <c r="I49" s="14"/>
      <c r="J49" s="14"/>
      <c r="K49" s="14"/>
      <c r="L49" s="14"/>
      <c r="M49" s="50" t="s">
        <v>64</v>
      </c>
      <c r="N49" s="51"/>
      <c r="O49" s="51"/>
      <c r="P49" s="51"/>
    </row>
    <row r="50" spans="1:16" ht="8.25" customHeight="1">
      <c r="A50" s="3"/>
      <c r="B50" s="3"/>
      <c r="C50" s="3"/>
      <c r="D50" s="3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</row>
    <row r="51" spans="1:16" s="19" customFormat="1" ht="10.15" customHeight="1">
      <c r="A51" s="18" t="s">
        <v>65</v>
      </c>
      <c r="B51" s="18"/>
      <c r="C51" s="18"/>
      <c r="D51" s="18"/>
      <c r="E51" s="18"/>
      <c r="F51" s="18"/>
      <c r="G51" s="18"/>
      <c r="H51" s="18"/>
      <c r="I51" s="18"/>
      <c r="J51" s="34"/>
      <c r="K51" s="34"/>
      <c r="L51" s="34"/>
      <c r="M51" s="34"/>
      <c r="N51" s="34"/>
      <c r="O51" s="34"/>
      <c r="P51" s="34"/>
    </row>
    <row r="52" spans="1:16" s="19" customFormat="1" ht="10.15" customHeight="1">
      <c r="A52" s="6" t="s">
        <v>11</v>
      </c>
      <c r="B52" s="6"/>
      <c r="C52" s="6"/>
      <c r="D52" s="6"/>
      <c r="E52" s="20"/>
      <c r="F52" s="20"/>
      <c r="G52" s="20"/>
      <c r="H52" s="20"/>
      <c r="I52" s="20"/>
      <c r="J52" s="35"/>
      <c r="K52" s="35"/>
      <c r="L52" s="35"/>
      <c r="M52" s="35"/>
      <c r="N52" s="35"/>
      <c r="O52" s="35"/>
      <c r="P52" s="35"/>
    </row>
    <row r="53" spans="1:16" s="19" customFormat="1" ht="10.15" customHeight="1">
      <c r="A53" s="7" t="s">
        <v>12</v>
      </c>
      <c r="B53" s="7"/>
      <c r="C53" s="7"/>
      <c r="D53" s="7"/>
      <c r="E53" s="21"/>
      <c r="F53" s="21"/>
      <c r="G53" s="21"/>
      <c r="H53" s="21"/>
      <c r="I53" s="21"/>
      <c r="J53" s="35"/>
      <c r="K53" s="35"/>
      <c r="L53" s="35"/>
      <c r="M53" s="35"/>
      <c r="N53" s="35"/>
      <c r="O53" s="35"/>
      <c r="P53" s="35"/>
    </row>
    <row r="54" spans="1:16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</row>
  </sheetData>
  <mergeCells count="125">
    <mergeCell ref="R9:T28"/>
    <mergeCell ref="R37:S37"/>
    <mergeCell ref="R36:T36"/>
    <mergeCell ref="A2:P2"/>
    <mergeCell ref="A3:P3"/>
    <mergeCell ref="A6:P6"/>
    <mergeCell ref="A7:P7"/>
    <mergeCell ref="B9:H9"/>
    <mergeCell ref="I9:P9"/>
    <mergeCell ref="B15:F15"/>
    <mergeCell ref="A17:K17"/>
    <mergeCell ref="A18:B18"/>
    <mergeCell ref="C18:H18"/>
    <mergeCell ref="I18:N18"/>
    <mergeCell ref="A19:B19"/>
    <mergeCell ref="C19:H19"/>
    <mergeCell ref="I19:N19"/>
    <mergeCell ref="B10:H10"/>
    <mergeCell ref="I10:P10"/>
    <mergeCell ref="B11:H11"/>
    <mergeCell ref="B12:F12"/>
    <mergeCell ref="B13:F13"/>
    <mergeCell ref="B14:F14"/>
    <mergeCell ref="A24:B24"/>
    <mergeCell ref="C24:E25"/>
    <mergeCell ref="F24:H25"/>
    <mergeCell ref="I24:N25"/>
    <mergeCell ref="O24:O25"/>
    <mergeCell ref="P24:P25"/>
    <mergeCell ref="A25:B25"/>
    <mergeCell ref="A20:B20"/>
    <mergeCell ref="C20:H20"/>
    <mergeCell ref="I20:N20"/>
    <mergeCell ref="O20:O21"/>
    <mergeCell ref="P20:P21"/>
    <mergeCell ref="A21:B21"/>
    <mergeCell ref="C21:H21"/>
    <mergeCell ref="I21:N21"/>
    <mergeCell ref="A22:B22"/>
    <mergeCell ref="C22:H22"/>
    <mergeCell ref="I22:N22"/>
    <mergeCell ref="O22:O23"/>
    <mergeCell ref="P22:P23"/>
    <mergeCell ref="A23:B23"/>
    <mergeCell ref="C23:H23"/>
    <mergeCell ref="I23:N23"/>
    <mergeCell ref="P26:P27"/>
    <mergeCell ref="A27:B27"/>
    <mergeCell ref="A28:B28"/>
    <mergeCell ref="C28:D29"/>
    <mergeCell ref="E28:E29"/>
    <mergeCell ref="F28:H29"/>
    <mergeCell ref="I28:N29"/>
    <mergeCell ref="O28:O29"/>
    <mergeCell ref="P28:P29"/>
    <mergeCell ref="A29:B29"/>
    <mergeCell ref="A26:B26"/>
    <mergeCell ref="C26:D27"/>
    <mergeCell ref="E26:E27"/>
    <mergeCell ref="F26:H27"/>
    <mergeCell ref="I26:N27"/>
    <mergeCell ref="O26:O27"/>
    <mergeCell ref="P34:P35"/>
    <mergeCell ref="A35:B35"/>
    <mergeCell ref="I35:N35"/>
    <mergeCell ref="P30:P31"/>
    <mergeCell ref="A31:B31"/>
    <mergeCell ref="A32:B32"/>
    <mergeCell ref="C32:D33"/>
    <mergeCell ref="E32:E33"/>
    <mergeCell ref="F32:H33"/>
    <mergeCell ref="I32:N33"/>
    <mergeCell ref="O32:O33"/>
    <mergeCell ref="P32:P33"/>
    <mergeCell ref="A33:B33"/>
    <mergeCell ref="A30:B30"/>
    <mergeCell ref="C30:D31"/>
    <mergeCell ref="E30:E31"/>
    <mergeCell ref="F30:H31"/>
    <mergeCell ref="I30:N31"/>
    <mergeCell ref="O30:O31"/>
    <mergeCell ref="A39:B39"/>
    <mergeCell ref="C39:D39"/>
    <mergeCell ref="F39:H39"/>
    <mergeCell ref="I39:N39"/>
    <mergeCell ref="A40:B40"/>
    <mergeCell ref="A34:B34"/>
    <mergeCell ref="C34:H35"/>
    <mergeCell ref="I34:N34"/>
    <mergeCell ref="O34:O35"/>
    <mergeCell ref="C40:D40"/>
    <mergeCell ref="E40:H40"/>
    <mergeCell ref="A43:B43"/>
    <mergeCell ref="C43:P43"/>
    <mergeCell ref="A44:B44"/>
    <mergeCell ref="C44:P45"/>
    <mergeCell ref="A45:B45"/>
    <mergeCell ref="M47:P47"/>
    <mergeCell ref="M49:P49"/>
    <mergeCell ref="I40:N40"/>
    <mergeCell ref="A36:P36"/>
    <mergeCell ref="A37:B37"/>
    <mergeCell ref="C37:D37"/>
    <mergeCell ref="F37:H37"/>
    <mergeCell ref="I37:N37"/>
    <mergeCell ref="P37:P42"/>
    <mergeCell ref="A38:B38"/>
    <mergeCell ref="C38:D38"/>
    <mergeCell ref="F38:H38"/>
    <mergeCell ref="I38:N38"/>
    <mergeCell ref="A41:B41"/>
    <mergeCell ref="C41:D41"/>
    <mergeCell ref="F41:H41"/>
    <mergeCell ref="I41:N41"/>
    <mergeCell ref="A42:B42"/>
    <mergeCell ref="C42:D42"/>
    <mergeCell ref="J51:J53"/>
    <mergeCell ref="K51:K53"/>
    <mergeCell ref="L51:L53"/>
    <mergeCell ref="M51:M53"/>
    <mergeCell ref="N51:N53"/>
    <mergeCell ref="O51:O53"/>
    <mergeCell ref="P51:P53"/>
    <mergeCell ref="E42:H42"/>
    <mergeCell ref="I42:N42"/>
  </mergeCells>
  <phoneticPr fontId="19" type="noConversion"/>
  <conditionalFormatting sqref="C44 O34 O26 O28 O20 O30 O32 O24 O37:O42">
    <cfRule type="cellIs" dxfId="3" priority="4" stopIfTrue="1" operator="equal">
      <formula>"FAIL"</formula>
    </cfRule>
  </conditionalFormatting>
  <conditionalFormatting sqref="O22">
    <cfRule type="cellIs" dxfId="2" priority="3" stopIfTrue="1" operator="equal">
      <formula>"FAIL"</formula>
    </cfRule>
  </conditionalFormatting>
  <conditionalFormatting sqref="O22">
    <cfRule type="cellIs" dxfId="1" priority="2" stopIfTrue="1" operator="equal">
      <formula>"FAIL"</formula>
    </cfRule>
  </conditionalFormatting>
  <conditionalFormatting sqref="O37:O42">
    <cfRule type="cellIs" dxfId="0" priority="1" stopIfTrue="1" operator="equal">
      <formula>"FAIL"</formula>
    </cfRule>
  </conditionalFormatting>
  <pageMargins left="0.59055118110236227" right="0.43307086614173229" top="0.35433070866141736" bottom="0.19685039370078741" header="0.27559055118110237" footer="0.23622047244094491"/>
  <pageSetup paperSize="9" scale="95" orientation="portrait" r:id="rId1"/>
  <headerFooter alignWithMargins="0"/>
  <rowBreaks count="1" manualBreakCount="1">
    <brk id="53" max="16383" man="1"/>
  </row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TB053</vt:lpstr>
    </vt:vector>
  </TitlesOfParts>
  <Company>MSCD龙帝国技术社区 Htpp://Bbs.Mscode.Cc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kogadmin</dc:creator>
  <cp:lastModifiedBy>admin</cp:lastModifiedBy>
  <cp:lastPrinted>2016-03-01T01:02:19Z</cp:lastPrinted>
  <dcterms:created xsi:type="dcterms:W3CDTF">2012-12-20T09:04:03Z</dcterms:created>
  <dcterms:modified xsi:type="dcterms:W3CDTF">2016-03-09T09:05:03Z</dcterms:modified>
</cp:coreProperties>
</file>