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85" yWindow="120" windowWidth="15480" windowHeight="5970" activeTab="1"/>
  </bookViews>
  <sheets>
    <sheet name="170607新模板" sheetId="18" r:id="rId1"/>
    <sheet name="170725新模板" sheetId="19" r:id="rId2"/>
  </sheets>
  <calcPr calcId="145621"/>
</workbook>
</file>

<file path=xl/calcChain.xml><?xml version="1.0" encoding="utf-8"?>
<calcChain xmlns="http://schemas.openxmlformats.org/spreadsheetml/2006/main">
  <c r="C47" i="19" l="1"/>
  <c r="O45" i="19"/>
  <c r="O44" i="19"/>
  <c r="O43" i="19"/>
  <c r="O42" i="19"/>
  <c r="O41" i="19"/>
  <c r="O38" i="19"/>
  <c r="O36" i="19"/>
  <c r="O34" i="19"/>
  <c r="O32" i="19"/>
  <c r="O30" i="19"/>
  <c r="O28" i="19"/>
  <c r="O26" i="19"/>
  <c r="O24" i="19"/>
  <c r="O22" i="19"/>
  <c r="P13" i="19"/>
  <c r="O40" i="18" l="1"/>
  <c r="O43" i="18"/>
  <c r="O42" i="18"/>
  <c r="O41" i="18"/>
  <c r="O39" i="18"/>
  <c r="O36" i="18"/>
  <c r="O34" i="18"/>
  <c r="O32" i="18"/>
  <c r="O30" i="18"/>
  <c r="O28" i="18"/>
  <c r="O26" i="18"/>
  <c r="C45" i="18" s="1"/>
  <c r="O24" i="18"/>
  <c r="O22" i="18"/>
  <c r="O20" i="18"/>
  <c r="P13" i="18"/>
</calcChain>
</file>

<file path=xl/comments1.xml><?xml version="1.0" encoding="utf-8"?>
<comments xmlns="http://schemas.openxmlformats.org/spreadsheetml/2006/main">
  <authors>
    <author>oempc</author>
  </authors>
  <commentList>
    <comment ref="P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comments2.xml><?xml version="1.0" encoding="utf-8"?>
<comments xmlns="http://schemas.openxmlformats.org/spreadsheetml/2006/main">
  <authors>
    <author>oempc</author>
  </authors>
  <commentList>
    <comment ref="P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<sst xmlns="http://schemas.openxmlformats.org/spreadsheetml/2006/main" count="219" uniqueCount="178">
  <si>
    <t>指标</t>
  </si>
  <si>
    <t>结果</t>
  </si>
  <si>
    <t>[SPEC.]</t>
  </si>
  <si>
    <t>[Result]</t>
  </si>
  <si>
    <t>[Method of Analysis]</t>
  </si>
  <si>
    <t>AOCS Te 1a-64</t>
  </si>
  <si>
    <t>AOCS Tg 1a-64</t>
  </si>
  <si>
    <t>AOCS Ce 1e-91</t>
  </si>
  <si>
    <t>Conclusion</t>
  </si>
  <si>
    <t>结论</t>
  </si>
  <si>
    <t>CERTIFICATE OF ANALYSIS</t>
    <phoneticPr fontId="19" type="noConversion"/>
  </si>
  <si>
    <t xml:space="preserve">Dagang Road,Xugou Lianyungang City,Jiangsu Province,China,222042 </t>
    <phoneticPr fontId="22" type="noConversion"/>
  </si>
  <si>
    <t>TEL: +86 518-82387232    FAX: +86 518-82388310</t>
    <phoneticPr fontId="22" type="noConversion"/>
  </si>
  <si>
    <t>项目</t>
    <phoneticPr fontId="19" type="noConversion"/>
  </si>
  <si>
    <t>单项判定</t>
    <phoneticPr fontId="19" type="noConversion"/>
  </si>
  <si>
    <t>分析方法</t>
    <phoneticPr fontId="19" type="noConversion"/>
  </si>
  <si>
    <t>[Item]</t>
    <phoneticPr fontId="19" type="noConversion"/>
  </si>
  <si>
    <t>[Individual Judgment]</t>
    <phoneticPr fontId="19" type="noConversion"/>
  </si>
  <si>
    <t>Appearance</t>
    <phoneticPr fontId="19" type="noConversion"/>
  </si>
  <si>
    <t>Conform</t>
    <phoneticPr fontId="19" type="noConversion"/>
  </si>
  <si>
    <t>符合</t>
    <phoneticPr fontId="19" type="noConversion"/>
  </si>
  <si>
    <t>max</t>
    <phoneticPr fontId="19" type="noConversion"/>
  </si>
  <si>
    <t>Acid Value  (mgKOH/g)</t>
    <phoneticPr fontId="19" type="noConversion"/>
  </si>
  <si>
    <t>酸值</t>
    <phoneticPr fontId="19" type="noConversion"/>
  </si>
  <si>
    <t>Saponification Value  (mgKOH/g)</t>
    <phoneticPr fontId="19" type="noConversion"/>
  </si>
  <si>
    <t>AOCS Tl 1a-64</t>
    <phoneticPr fontId="19" type="noConversion"/>
  </si>
  <si>
    <t>皂化值</t>
    <phoneticPr fontId="19" type="noConversion"/>
  </si>
  <si>
    <t>碘值</t>
    <phoneticPr fontId="19" type="noConversion"/>
  </si>
  <si>
    <t xml:space="preserve">Packing </t>
    <phoneticPr fontId="19" type="noConversion"/>
  </si>
  <si>
    <t>---</t>
    <phoneticPr fontId="19" type="noConversion"/>
  </si>
  <si>
    <t>包装</t>
    <phoneticPr fontId="19" type="noConversion"/>
  </si>
  <si>
    <t>-</t>
    <phoneticPr fontId="19" type="noConversion"/>
  </si>
  <si>
    <t xml:space="preserve">      Drum      Kg</t>
    <phoneticPr fontId="19" type="noConversion"/>
  </si>
  <si>
    <r>
      <t>产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品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质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量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检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验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报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告</t>
    </r>
    <phoneticPr fontId="19" type="noConversion"/>
  </si>
  <si>
    <r>
      <t>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方</t>
    </r>
    <r>
      <rPr>
        <sz val="10"/>
        <color indexed="8"/>
        <rFont val="Arial"/>
        <family val="2"/>
      </rPr>
      <t xml:space="preserve"> Principal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</si>
  <si>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>生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产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商</t>
    </r>
    <r>
      <rPr>
        <sz val="10"/>
        <color indexed="8"/>
        <rFont val="Arial"/>
        <family val="2"/>
      </rPr>
      <t xml:space="preserve"> Manufacturer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</si>
  <si>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产品名称</t>
    </r>
    <r>
      <rPr>
        <sz val="10"/>
        <color indexed="8"/>
        <rFont val="Arial"/>
        <family val="2"/>
      </rPr>
      <t xml:space="preserve"> Product Name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</si>
  <si>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>产品型号</t>
    </r>
    <r>
      <rPr>
        <sz val="10"/>
        <color indexed="8"/>
        <rFont val="Arial"/>
        <family val="2"/>
      </rPr>
      <t xml:space="preserve"> Product Code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</si>
  <si>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产品批号</t>
    </r>
    <r>
      <rPr>
        <sz val="10"/>
        <color indexed="8"/>
        <rFont val="Arial"/>
        <family val="2"/>
      </rPr>
      <t xml:space="preserve"> Batch Number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</si>
  <si>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数</t>
    </r>
    <r>
      <rPr>
        <sz val="10"/>
        <color indexed="8"/>
        <rFont val="Arial"/>
        <family val="2"/>
      </rPr>
      <t xml:space="preserve">       </t>
    </r>
    <r>
      <rPr>
        <sz val="10"/>
        <color indexed="8"/>
        <rFont val="宋体"/>
        <family val="3"/>
        <charset val="134"/>
      </rPr>
      <t>量</t>
    </r>
    <r>
      <rPr>
        <sz val="10"/>
        <color indexed="8"/>
        <rFont val="Arial"/>
        <family val="2"/>
      </rPr>
      <t xml:space="preserve"> Quantity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</si>
  <si>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生产日期</t>
    </r>
    <r>
      <rPr>
        <sz val="10"/>
        <color indexed="8"/>
        <rFont val="Arial"/>
        <family val="2"/>
      </rPr>
      <t xml:space="preserve"> Production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</si>
  <si>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有效期至</t>
    </r>
    <r>
      <rPr>
        <sz val="10"/>
        <color indexed="8"/>
        <rFont val="Arial"/>
        <family val="2"/>
      </rPr>
      <t xml:space="preserve"> Exp.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</si>
  <si>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报告单号</t>
    </r>
    <r>
      <rPr>
        <sz val="10"/>
        <color indexed="8"/>
        <rFont val="Arial"/>
        <family val="2"/>
      </rPr>
      <t xml:space="preserve"> Report No.</t>
    </r>
    <phoneticPr fontId="19" type="noConversion"/>
  </si>
  <si>
    <r>
      <t>分析日期</t>
    </r>
    <r>
      <rPr>
        <sz val="10"/>
        <color indexed="8"/>
        <rFont val="Arial"/>
        <family val="2"/>
      </rPr>
      <t xml:space="preserve"> Analysis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</si>
  <si>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合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号</t>
    </r>
    <r>
      <rPr>
        <sz val="10"/>
        <color indexed="8"/>
        <rFont val="Arial"/>
        <family val="2"/>
      </rPr>
      <t xml:space="preserve"> Contract No.</t>
    </r>
    <phoneticPr fontId="19" type="noConversion"/>
  </si>
  <si>
    <r>
      <t>VISUAL</t>
    </r>
    <r>
      <rPr>
        <sz val="10"/>
        <color indexed="8"/>
        <rFont val="宋体"/>
        <family val="3"/>
        <charset val="134"/>
      </rPr>
      <t>目测</t>
    </r>
  </si>
  <si>
    <r>
      <t>Iodine Value  (gI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/100g)</t>
    </r>
    <phoneticPr fontId="19" type="noConversion"/>
  </si>
  <si>
    <r>
      <t>180KG PE Drum                                                  180KG</t>
    </r>
    <r>
      <rPr>
        <sz val="10"/>
        <color indexed="8"/>
        <rFont val="宋体"/>
        <family val="3"/>
        <charset val="134"/>
      </rPr>
      <t>塑料桶</t>
    </r>
    <phoneticPr fontId="19" type="noConversion"/>
  </si>
  <si>
    <r>
      <t xml:space="preserve">FAC </t>
    </r>
    <r>
      <rPr>
        <sz val="10"/>
        <color indexed="8"/>
        <rFont val="宋体"/>
        <family val="3"/>
        <charset val="134"/>
      </rPr>
      <t>脂肪酸组成</t>
    </r>
    <r>
      <rPr>
        <sz val="10"/>
        <color indexed="8"/>
        <rFont val="Arial"/>
        <family val="2"/>
      </rPr>
      <t xml:space="preserve"> (%) </t>
    </r>
    <phoneticPr fontId="19" type="noConversion"/>
  </si>
  <si>
    <r>
      <t xml:space="preserve">Remark                                                  </t>
    </r>
    <r>
      <rPr>
        <sz val="10"/>
        <color indexed="8"/>
        <rFont val="宋体"/>
        <family val="3"/>
        <charset val="134"/>
      </rPr>
      <t>备注</t>
    </r>
    <phoneticPr fontId="19" type="noConversion"/>
  </si>
  <si>
    <r>
      <t>审核人</t>
    </r>
    <r>
      <rPr>
        <sz val="10"/>
        <color indexed="8"/>
        <rFont val="Arial"/>
        <family val="2"/>
      </rPr>
      <t>Checked by:</t>
    </r>
    <phoneticPr fontId="19" type="noConversion"/>
  </si>
  <si>
    <r>
      <t>审核日期</t>
    </r>
    <r>
      <rPr>
        <sz val="10"/>
        <color indexed="8"/>
        <rFont val="Arial"/>
        <family val="2"/>
      </rPr>
      <t>Date:</t>
    </r>
    <phoneticPr fontId="19" type="noConversion"/>
  </si>
  <si>
    <r>
      <t>江苏省连云港墟沟大港路</t>
    </r>
    <r>
      <rPr>
        <sz val="8"/>
        <color indexed="8"/>
        <rFont val="Arial"/>
        <family val="2"/>
      </rPr>
      <t xml:space="preserve">  </t>
    </r>
    <r>
      <rPr>
        <sz val="8"/>
        <color indexed="8"/>
        <rFont val="宋体"/>
        <family val="3"/>
        <charset val="134"/>
      </rPr>
      <t>邮编：</t>
    </r>
    <r>
      <rPr>
        <sz val="8"/>
        <color indexed="8"/>
        <rFont val="Arial"/>
        <family val="2"/>
      </rPr>
      <t>222042</t>
    </r>
    <phoneticPr fontId="22" type="noConversion"/>
  </si>
  <si>
    <r>
      <t>执行标准</t>
    </r>
    <r>
      <rPr>
        <sz val="10"/>
        <color indexed="8"/>
        <rFont val="Arial"/>
        <family val="2"/>
      </rPr>
      <t>Standard</t>
    </r>
    <r>
      <rPr>
        <sz val="10"/>
        <color indexed="8"/>
        <rFont val="宋体"/>
        <family val="3"/>
        <charset val="134"/>
      </rPr>
      <t>：蓝月亮公司合同指标</t>
    </r>
    <phoneticPr fontId="19" type="noConversion"/>
  </si>
  <si>
    <r>
      <t>TO:</t>
    </r>
    <r>
      <rPr>
        <b/>
        <sz val="14"/>
        <color theme="1"/>
        <rFont val="宋体"/>
        <family val="3"/>
        <charset val="134"/>
      </rPr>
      <t>蓝月亮</t>
    </r>
    <phoneticPr fontId="19" type="noConversion"/>
  </si>
  <si>
    <t>AOCS Td 1b-64</t>
    <phoneticPr fontId="19" type="noConversion"/>
  </si>
  <si>
    <t xml:space="preserve">Colour  </t>
    <phoneticPr fontId="23" type="noConversion"/>
  </si>
  <si>
    <r>
      <rPr>
        <sz val="10"/>
        <color indexed="8"/>
        <rFont val="宋体"/>
        <family val="3"/>
        <charset val="134"/>
      </rPr>
      <t>色泽</t>
    </r>
    <r>
      <rPr>
        <sz val="10"/>
        <color indexed="8"/>
        <rFont val="Arial"/>
        <family val="2"/>
      </rPr>
      <t>(Hazen)</t>
    </r>
    <phoneticPr fontId="23" type="noConversion"/>
  </si>
  <si>
    <t xml:space="preserve"> TB105</t>
    <phoneticPr fontId="19" type="noConversion"/>
  </si>
  <si>
    <t>TB105</t>
    <phoneticPr fontId="19" type="noConversion"/>
  </si>
  <si>
    <t>YHOC/QR-04-009-D-00</t>
    <phoneticPr fontId="22" type="noConversion"/>
  </si>
  <si>
    <t>丰益油脂科技（连云港）有限公司</t>
    <phoneticPr fontId="42" type="noConversion"/>
  </si>
  <si>
    <t>Wilmar Oleo  (Lianyungang) Co., Ltd</t>
    <phoneticPr fontId="42" type="noConversion"/>
  </si>
  <si>
    <r>
      <t>丰益油脂科技有限公司</t>
    </r>
    <r>
      <rPr>
        <sz val="10"/>
        <color indexed="8"/>
        <rFont val="Arial"/>
        <family val="2"/>
      </rPr>
      <t xml:space="preserve">              </t>
    </r>
    <phoneticPr fontId="42" type="noConversion"/>
  </si>
  <si>
    <r>
      <t>丰益油脂科技（连云港）有限公司</t>
    </r>
    <r>
      <rPr>
        <sz val="10"/>
        <color indexed="8"/>
        <rFont val="Arial"/>
        <family val="2"/>
      </rPr>
      <t xml:space="preserve"> </t>
    </r>
    <phoneticPr fontId="42" type="noConversion"/>
  </si>
  <si>
    <r>
      <t xml:space="preserve">Wilmar 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China</t>
    </r>
    <r>
      <rPr>
        <sz val="10"/>
        <color indexed="8"/>
        <rFont val="宋体"/>
        <family val="3"/>
        <charset val="134"/>
      </rPr>
      <t>）</t>
    </r>
    <r>
      <rPr>
        <sz val="10"/>
        <color indexed="8"/>
        <rFont val="Arial"/>
        <family val="2"/>
      </rPr>
      <t>Oleo  Co., Ltd.</t>
    </r>
    <phoneticPr fontId="42" type="noConversion"/>
  </si>
  <si>
    <t>外观</t>
    <phoneticPr fontId="19" type="noConversion"/>
  </si>
  <si>
    <t>浅黄色/黄色液体</t>
    <phoneticPr fontId="19" type="noConversion"/>
  </si>
  <si>
    <t xml:space="preserve">Light Yellow/ Liquid </t>
    <phoneticPr fontId="19" type="noConversion"/>
  </si>
  <si>
    <t>浅黄色液体</t>
    <phoneticPr fontId="19" type="noConversion"/>
  </si>
  <si>
    <r>
      <t>Cloud point (</t>
    </r>
    <r>
      <rPr>
        <sz val="10"/>
        <color indexed="8"/>
        <rFont val="宋体"/>
        <family val="3"/>
        <charset val="134"/>
      </rPr>
      <t>℃</t>
    </r>
    <r>
      <rPr>
        <sz val="10"/>
        <color indexed="8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19" type="noConversion"/>
  </si>
  <si>
    <t>AOCS Cc 6-25</t>
    <phoneticPr fontId="19" type="noConversion"/>
  </si>
  <si>
    <t>雾点</t>
    <phoneticPr fontId="19" type="noConversion"/>
  </si>
  <si>
    <r>
      <t>Moisture (%</t>
    </r>
    <r>
      <rPr>
        <sz val="10"/>
        <color indexed="8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19" type="noConversion"/>
  </si>
  <si>
    <t>水分</t>
    <phoneticPr fontId="19" type="noConversion"/>
  </si>
  <si>
    <t>AOCS Tb 2-64</t>
    <phoneticPr fontId="19" type="noConversion"/>
  </si>
  <si>
    <t>AOCS Cc 13e-92</t>
    <phoneticPr fontId="19" type="noConversion"/>
  </si>
  <si>
    <t>R</t>
    <phoneticPr fontId="19" type="noConversion"/>
  </si>
  <si>
    <t>/</t>
    <phoneticPr fontId="19" type="noConversion"/>
  </si>
  <si>
    <t>Y</t>
    <phoneticPr fontId="19" type="noConversion"/>
  </si>
  <si>
    <t>Others</t>
    <phoneticPr fontId="19" type="noConversion"/>
  </si>
  <si>
    <t>C18:0&amp;Lower</t>
    <phoneticPr fontId="19" type="noConversion"/>
  </si>
  <si>
    <t>C18:1</t>
    <phoneticPr fontId="19" type="noConversion"/>
  </si>
  <si>
    <t>C18:2</t>
    <phoneticPr fontId="19" type="noConversion"/>
  </si>
  <si>
    <t>min</t>
    <phoneticPr fontId="19" type="noConversion"/>
  </si>
  <si>
    <t xml:space="preserve">Light Yellow/ Yellow Liquid                                                 </t>
    <phoneticPr fontId="19" type="noConversion"/>
  </si>
  <si>
    <t>170606F035</t>
    <phoneticPr fontId="19" type="noConversion"/>
  </si>
  <si>
    <t>2017-2386</t>
    <phoneticPr fontId="19" type="noConversion"/>
  </si>
  <si>
    <r>
      <t>报告日期</t>
    </r>
    <r>
      <rPr>
        <sz val="10"/>
        <color indexed="8"/>
        <rFont val="Arial"/>
        <family val="2"/>
      </rPr>
      <t>Date: 2017-06-07</t>
    </r>
    <phoneticPr fontId="19" type="noConversion"/>
  </si>
  <si>
    <r>
      <t>分析人</t>
    </r>
    <r>
      <rPr>
        <sz val="10"/>
        <color indexed="8"/>
        <rFont val="Arial"/>
        <family val="2"/>
      </rPr>
      <t>Analysis by:</t>
    </r>
    <r>
      <rPr>
        <sz val="10"/>
        <color indexed="8"/>
        <rFont val="宋体"/>
        <family val="3"/>
        <charset val="134"/>
      </rPr>
      <t>刘海英</t>
    </r>
    <phoneticPr fontId="19" type="noConversion"/>
  </si>
  <si>
    <t>max</t>
    <phoneticPr fontId="19" type="noConversion"/>
  </si>
  <si>
    <r>
      <t>C16+C18</t>
    </r>
    <r>
      <rPr>
        <b/>
        <sz val="10"/>
        <color rgb="FFFF0000"/>
        <rFont val="Arial"/>
        <family val="2"/>
      </rPr>
      <t>:0</t>
    </r>
    <phoneticPr fontId="19" type="noConversion"/>
  </si>
  <si>
    <r>
      <rPr>
        <sz val="10"/>
        <color indexed="8"/>
        <rFont val="宋体"/>
        <family val="3"/>
        <charset val="134"/>
      </rPr>
      <t>色泽</t>
    </r>
    <r>
      <rPr>
        <sz val="10"/>
        <color indexed="8"/>
        <rFont val="Arial"/>
        <family val="2"/>
      </rPr>
      <t>(5 1/4</t>
    </r>
    <r>
      <rPr>
        <sz val="10"/>
        <color indexed="8"/>
        <rFont val="宋体"/>
        <family val="3"/>
        <charset val="134"/>
      </rPr>
      <t>″</t>
    </r>
    <r>
      <rPr>
        <sz val="10"/>
        <color indexed="8"/>
        <rFont val="Arial"/>
        <family val="2"/>
      </rPr>
      <t>Lovibond</t>
    </r>
    <r>
      <rPr>
        <sz val="10"/>
        <color rgb="FFFF0000"/>
        <rFont val="Arial"/>
        <family val="2"/>
      </rPr>
      <t>)</t>
    </r>
    <phoneticPr fontId="23" type="noConversion"/>
  </si>
  <si>
    <r>
      <t>VISUAL</t>
    </r>
    <r>
      <rPr>
        <sz val="10"/>
        <color rgb="FF0000CC"/>
        <rFont val="宋体"/>
        <family val="3"/>
        <charset val="134"/>
      </rPr>
      <t>目测</t>
    </r>
  </si>
  <si>
    <t>丰益油脂科技（连云港）有限公司</t>
    <phoneticPr fontId="19" type="noConversion"/>
  </si>
  <si>
    <t>Wilmar Oleo  (Lianyungang) Co., Ltd</t>
    <phoneticPr fontId="19" type="noConversion"/>
  </si>
  <si>
    <r>
      <t>产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品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质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量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检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验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报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宋体"/>
        <family val="3"/>
        <charset val="134"/>
      </rPr>
      <t>告</t>
    </r>
    <phoneticPr fontId="19" type="noConversion"/>
  </si>
  <si>
    <t>CERTIFICATE OF ANALYSIS</t>
    <phoneticPr fontId="19" type="noConversion"/>
  </si>
  <si>
    <r>
      <t>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托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方</t>
    </r>
    <r>
      <rPr>
        <sz val="10"/>
        <color indexed="8"/>
        <rFont val="Arial"/>
        <family val="2"/>
      </rPr>
      <t xml:space="preserve"> Principal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</si>
  <si>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>丰益油脂科技有限公司</t>
    </r>
    <r>
      <rPr>
        <sz val="10"/>
        <color indexed="8"/>
        <rFont val="Arial"/>
        <family val="2"/>
      </rPr>
      <t xml:space="preserve">              </t>
    </r>
    <phoneticPr fontId="19" type="noConversion"/>
  </si>
  <si>
    <r>
      <t xml:space="preserve">Wilmar </t>
    </r>
    <r>
      <rPr>
        <sz val="10"/>
        <color indexed="8"/>
        <rFont val="宋体"/>
        <family val="3"/>
        <charset val="134"/>
      </rPr>
      <t>（</t>
    </r>
    <r>
      <rPr>
        <sz val="10"/>
        <color indexed="8"/>
        <rFont val="Arial"/>
        <family val="2"/>
      </rPr>
      <t>China</t>
    </r>
    <r>
      <rPr>
        <sz val="10"/>
        <color indexed="8"/>
        <rFont val="宋体"/>
        <family val="3"/>
        <charset val="134"/>
      </rPr>
      <t>）</t>
    </r>
    <r>
      <rPr>
        <sz val="10"/>
        <color indexed="8"/>
        <rFont val="Arial"/>
        <family val="2"/>
      </rPr>
      <t>Oleo  Co., Ltd.</t>
    </r>
    <phoneticPr fontId="19" type="noConversion"/>
  </si>
  <si>
    <r>
      <t>生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产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商</t>
    </r>
    <r>
      <rPr>
        <sz val="10"/>
        <color indexed="8"/>
        <rFont val="Arial"/>
        <family val="2"/>
      </rPr>
      <t xml:space="preserve"> Manufacturer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</si>
  <si>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丰益油脂科技（连云港）有限公司</t>
    </r>
    <r>
      <rPr>
        <sz val="10"/>
        <color indexed="8"/>
        <rFont val="Arial"/>
        <family val="2"/>
      </rPr>
      <t xml:space="preserve"> </t>
    </r>
    <phoneticPr fontId="19" type="noConversion"/>
  </si>
  <si>
    <r>
      <t>产品名称</t>
    </r>
    <r>
      <rPr>
        <sz val="10"/>
        <color indexed="8"/>
        <rFont val="Arial"/>
        <family val="2"/>
      </rPr>
      <t xml:space="preserve"> Product Name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19" type="noConversion"/>
  </si>
  <si>
    <t>TB105</t>
    <phoneticPr fontId="19" type="noConversion"/>
  </si>
  <si>
    <r>
      <t>产品型号</t>
    </r>
    <r>
      <rPr>
        <sz val="10"/>
        <color indexed="8"/>
        <rFont val="Arial"/>
        <family val="2"/>
      </rPr>
      <t xml:space="preserve"> Product Code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</si>
  <si>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t xml:space="preserve"> TB105</t>
    <phoneticPr fontId="19" type="noConversion"/>
  </si>
  <si>
    <r>
      <t>产品批号</t>
    </r>
    <r>
      <rPr>
        <sz val="10"/>
        <color indexed="8"/>
        <rFont val="Arial"/>
        <family val="2"/>
      </rPr>
      <t xml:space="preserve"> Batch Number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</si>
  <si>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t>170606F035</t>
    <phoneticPr fontId="19" type="noConversion"/>
  </si>
  <si>
    <r>
      <t>数</t>
    </r>
    <r>
      <rPr>
        <sz val="10"/>
        <color indexed="8"/>
        <rFont val="Arial"/>
        <family val="2"/>
      </rPr>
      <t xml:space="preserve">       </t>
    </r>
    <r>
      <rPr>
        <sz val="10"/>
        <color indexed="8"/>
        <rFont val="宋体"/>
        <family val="3"/>
        <charset val="134"/>
      </rPr>
      <t>量</t>
    </r>
    <r>
      <rPr>
        <sz val="10"/>
        <color indexed="8"/>
        <rFont val="Arial"/>
        <family val="2"/>
      </rPr>
      <t xml:space="preserve"> Quantity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</si>
  <si>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t xml:space="preserve">      Drum      Kg</t>
    <phoneticPr fontId="19" type="noConversion"/>
  </si>
  <si>
    <r>
      <t>生产日期</t>
    </r>
    <r>
      <rPr>
        <sz val="10"/>
        <color indexed="8"/>
        <rFont val="Arial"/>
        <family val="2"/>
      </rPr>
      <t xml:space="preserve"> Production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</si>
  <si>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有效期至</t>
    </r>
    <r>
      <rPr>
        <sz val="10"/>
        <color indexed="8"/>
        <rFont val="Arial"/>
        <family val="2"/>
      </rPr>
      <t xml:space="preserve"> Exp.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</si>
  <si>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报告单号</t>
    </r>
    <r>
      <rPr>
        <sz val="10"/>
        <color indexed="8"/>
        <rFont val="Arial"/>
        <family val="2"/>
      </rPr>
      <t xml:space="preserve"> Report No.</t>
    </r>
    <phoneticPr fontId="19" type="noConversion"/>
  </si>
  <si>
    <t>2017-2386</t>
    <phoneticPr fontId="19" type="noConversion"/>
  </si>
  <si>
    <r>
      <t>分析日期</t>
    </r>
    <r>
      <rPr>
        <sz val="10"/>
        <color indexed="8"/>
        <rFont val="Arial"/>
        <family val="2"/>
      </rPr>
      <t xml:space="preserve"> Analysis Date</t>
    </r>
    <r>
      <rPr>
        <sz val="10"/>
        <color indexed="8"/>
        <rFont val="宋体"/>
        <family val="3"/>
        <charset val="134"/>
      </rPr>
      <t>：</t>
    </r>
    <phoneticPr fontId="19" type="noConversion"/>
  </si>
  <si>
    <r>
      <t>合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号</t>
    </r>
    <r>
      <rPr>
        <sz val="10"/>
        <color indexed="8"/>
        <rFont val="Arial"/>
        <family val="2"/>
      </rPr>
      <t xml:space="preserve"> Contract No.</t>
    </r>
    <phoneticPr fontId="19" type="noConversion"/>
  </si>
  <si>
    <r>
      <t>执行标准</t>
    </r>
    <r>
      <rPr>
        <sz val="10"/>
        <color indexed="8"/>
        <rFont val="Arial"/>
        <family val="2"/>
      </rPr>
      <t>Standard</t>
    </r>
    <r>
      <rPr>
        <sz val="10"/>
        <color indexed="8"/>
        <rFont val="宋体"/>
        <family val="3"/>
        <charset val="134"/>
      </rPr>
      <t>：蓝月亮公司合同指标</t>
    </r>
    <phoneticPr fontId="19" type="noConversion"/>
  </si>
  <si>
    <t>YHOC/QR-04-009-D-00</t>
    <phoneticPr fontId="19" type="noConversion"/>
  </si>
  <si>
    <t>项目</t>
    <phoneticPr fontId="19" type="noConversion"/>
  </si>
  <si>
    <t>单项判定</t>
    <phoneticPr fontId="19" type="noConversion"/>
  </si>
  <si>
    <t>分析方法</t>
    <phoneticPr fontId="19" type="noConversion"/>
  </si>
  <si>
    <t>[Item]</t>
    <phoneticPr fontId="19" type="noConversion"/>
  </si>
  <si>
    <t>[Individual Judgment]</t>
    <phoneticPr fontId="19" type="noConversion"/>
  </si>
  <si>
    <t>Appearance</t>
    <phoneticPr fontId="19" type="noConversion"/>
  </si>
  <si>
    <r>
      <t xml:space="preserve">Light yellow to brownish yellow,transparent uniform liquid,no visible impurities           </t>
    </r>
    <r>
      <rPr>
        <sz val="10"/>
        <color rgb="FFFF0000"/>
        <rFont val="宋体"/>
        <family val="3"/>
        <charset val="134"/>
      </rPr>
      <t>浅黄色至棕黄色透明均一液体，无肉眼可见杂质</t>
    </r>
    <phoneticPr fontId="19" type="noConversion"/>
  </si>
  <si>
    <t>Conform</t>
    <phoneticPr fontId="19" type="noConversion"/>
  </si>
  <si>
    <t>PASS</t>
    <phoneticPr fontId="19" type="noConversion"/>
  </si>
  <si>
    <t>外观（(25±5)℃）</t>
    <phoneticPr fontId="19" type="noConversion"/>
  </si>
  <si>
    <t>符合</t>
    <phoneticPr fontId="19" type="noConversion"/>
  </si>
  <si>
    <t xml:space="preserve">Odor  </t>
    <phoneticPr fontId="19" type="noConversion"/>
  </si>
  <si>
    <t>Oil&amp;fats characteristic odor,no obvious smell</t>
    <phoneticPr fontId="19" type="noConversion"/>
  </si>
  <si>
    <r>
      <t xml:space="preserve">Smell                                                  </t>
    </r>
    <r>
      <rPr>
        <sz val="10"/>
        <color rgb="FF0000CC"/>
        <rFont val="宋体"/>
        <family val="3"/>
        <charset val="134"/>
      </rPr>
      <t>嗅觉</t>
    </r>
    <phoneticPr fontId="19" type="noConversion"/>
  </si>
  <si>
    <t>气味</t>
    <phoneticPr fontId="19" type="noConversion"/>
  </si>
  <si>
    <t>油脂特征气味，无明显异味</t>
    <phoneticPr fontId="19" type="noConversion"/>
  </si>
  <si>
    <t xml:space="preserve">Colour  </t>
    <phoneticPr fontId="19" type="noConversion"/>
  </si>
  <si>
    <t>max</t>
    <phoneticPr fontId="19" type="noConversion"/>
  </si>
  <si>
    <t>AOCS Td 1b-64</t>
    <phoneticPr fontId="19" type="noConversion"/>
  </si>
  <si>
    <r>
      <rPr>
        <sz val="10"/>
        <color indexed="8"/>
        <rFont val="宋体"/>
        <family val="3"/>
        <charset val="134"/>
      </rPr>
      <t>色泽</t>
    </r>
    <r>
      <rPr>
        <sz val="10"/>
        <color indexed="8"/>
        <rFont val="Arial"/>
        <family val="2"/>
      </rPr>
      <t>(Hazen)</t>
    </r>
    <phoneticPr fontId="19" type="noConversion"/>
  </si>
  <si>
    <t>R</t>
    <phoneticPr fontId="19" type="noConversion"/>
  </si>
  <si>
    <t>/</t>
    <phoneticPr fontId="19" type="noConversion"/>
  </si>
  <si>
    <t>Y</t>
    <phoneticPr fontId="19" type="noConversion"/>
  </si>
  <si>
    <t>AOCS Cc 13e-92</t>
    <phoneticPr fontId="19" type="noConversion"/>
  </si>
  <si>
    <r>
      <rPr>
        <sz val="10"/>
        <color indexed="8"/>
        <rFont val="宋体"/>
        <family val="3"/>
        <charset val="134"/>
      </rPr>
      <t>色泽</t>
    </r>
    <r>
      <rPr>
        <sz val="10"/>
        <color indexed="8"/>
        <rFont val="Arial"/>
        <family val="2"/>
      </rPr>
      <t>(5 1/4</t>
    </r>
    <r>
      <rPr>
        <sz val="10"/>
        <color indexed="8"/>
        <rFont val="宋体"/>
        <family val="3"/>
        <charset val="134"/>
      </rPr>
      <t>″</t>
    </r>
    <r>
      <rPr>
        <sz val="10"/>
        <color indexed="8"/>
        <rFont val="Arial"/>
        <family val="2"/>
      </rPr>
      <t>Lovibond</t>
    </r>
    <r>
      <rPr>
        <sz val="10"/>
        <color rgb="FFFF0000"/>
        <rFont val="Arial"/>
        <family val="2"/>
      </rPr>
      <t>)</t>
    </r>
    <phoneticPr fontId="19" type="noConversion"/>
  </si>
  <si>
    <t>Acid Value  (mgKOH/g)</t>
    <phoneticPr fontId="19" type="noConversion"/>
  </si>
  <si>
    <t>-</t>
    <phoneticPr fontId="19" type="noConversion"/>
  </si>
  <si>
    <t>酸值</t>
    <phoneticPr fontId="19" type="noConversion"/>
  </si>
  <si>
    <t>Saponification Value  (mgKOH/g)</t>
    <phoneticPr fontId="19" type="noConversion"/>
  </si>
  <si>
    <t>AOCS Tl 1a-64</t>
    <phoneticPr fontId="19" type="noConversion"/>
  </si>
  <si>
    <t>皂化值</t>
    <phoneticPr fontId="19" type="noConversion"/>
  </si>
  <si>
    <r>
      <t>Iodine Value  (gI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/100g)</t>
    </r>
    <phoneticPr fontId="19" type="noConversion"/>
  </si>
  <si>
    <t>碘值</t>
    <phoneticPr fontId="19" type="noConversion"/>
  </si>
  <si>
    <r>
      <t>Crystallization point (</t>
    </r>
    <r>
      <rPr>
        <sz val="10"/>
        <color rgb="FF0000CC"/>
        <rFont val="宋体"/>
        <family val="3"/>
        <charset val="134"/>
      </rPr>
      <t>℃</t>
    </r>
    <r>
      <rPr>
        <sz val="10"/>
        <color rgb="FF0000CC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19" type="noConversion"/>
  </si>
  <si>
    <t>GB/T 618</t>
    <phoneticPr fontId="19" type="noConversion"/>
  </si>
  <si>
    <t>结晶点</t>
    <phoneticPr fontId="19" type="noConversion"/>
  </si>
  <si>
    <r>
      <t>Moisture (%</t>
    </r>
    <r>
      <rPr>
        <sz val="10"/>
        <color indexed="8"/>
        <rFont val="Arial"/>
        <family val="2"/>
      </rPr>
      <t>)</t>
    </r>
    <r>
      <rPr>
        <sz val="12"/>
        <rFont val="宋体"/>
        <family val="3"/>
        <charset val="134"/>
      </rPr>
      <t/>
    </r>
    <phoneticPr fontId="19" type="noConversion"/>
  </si>
  <si>
    <t>AOCS Tb 2-64</t>
    <phoneticPr fontId="19" type="noConversion"/>
  </si>
  <si>
    <t>水分</t>
    <phoneticPr fontId="19" type="noConversion"/>
  </si>
  <si>
    <t xml:space="preserve">Packing </t>
    <phoneticPr fontId="19" type="noConversion"/>
  </si>
  <si>
    <r>
      <t>180KG PE Drum                                                  180KG</t>
    </r>
    <r>
      <rPr>
        <sz val="10"/>
        <color indexed="8"/>
        <rFont val="宋体"/>
        <family val="3"/>
        <charset val="134"/>
      </rPr>
      <t>塑料桶</t>
    </r>
    <phoneticPr fontId="19" type="noConversion"/>
  </si>
  <si>
    <t>---</t>
    <phoneticPr fontId="19" type="noConversion"/>
  </si>
  <si>
    <t>包装</t>
    <phoneticPr fontId="19" type="noConversion"/>
  </si>
  <si>
    <r>
      <t xml:space="preserve">FAC </t>
    </r>
    <r>
      <rPr>
        <sz val="10"/>
        <color indexed="8"/>
        <rFont val="宋体"/>
        <family val="3"/>
        <charset val="134"/>
      </rPr>
      <t>脂肪酸组成</t>
    </r>
    <r>
      <rPr>
        <sz val="10"/>
        <color indexed="8"/>
        <rFont val="Arial"/>
        <family val="2"/>
      </rPr>
      <t xml:space="preserve"> (%) </t>
    </r>
    <phoneticPr fontId="19" type="noConversion"/>
  </si>
  <si>
    <t>C14&amp;Lower</t>
    <phoneticPr fontId="19" type="noConversion"/>
  </si>
  <si>
    <r>
      <t>C16+C18</t>
    </r>
    <r>
      <rPr>
        <sz val="10"/>
        <color rgb="FFFF0000"/>
        <rFont val="Arial"/>
        <family val="2"/>
      </rPr>
      <t>:0</t>
    </r>
    <phoneticPr fontId="19" type="noConversion"/>
  </si>
  <si>
    <t>C18:1</t>
    <phoneticPr fontId="19" type="noConversion"/>
  </si>
  <si>
    <t>min</t>
    <phoneticPr fontId="19" type="noConversion"/>
  </si>
  <si>
    <t>C18:2</t>
    <phoneticPr fontId="19" type="noConversion"/>
  </si>
  <si>
    <t>Others</t>
    <phoneticPr fontId="19" type="noConversion"/>
  </si>
  <si>
    <r>
      <t xml:space="preserve">Remark                                                  </t>
    </r>
    <r>
      <rPr>
        <sz val="10"/>
        <color indexed="8"/>
        <rFont val="宋体"/>
        <family val="3"/>
        <charset val="134"/>
      </rPr>
      <t>备注</t>
    </r>
    <phoneticPr fontId="19" type="noConversion"/>
  </si>
  <si>
    <r>
      <t>TO:</t>
    </r>
    <r>
      <rPr>
        <b/>
        <sz val="14"/>
        <color theme="1"/>
        <rFont val="宋体"/>
        <family val="3"/>
        <charset val="134"/>
      </rPr>
      <t>蓝月亮</t>
    </r>
    <phoneticPr fontId="19" type="noConversion"/>
  </si>
  <si>
    <r>
      <t>分析人</t>
    </r>
    <r>
      <rPr>
        <sz val="10"/>
        <color indexed="8"/>
        <rFont val="Arial"/>
        <family val="2"/>
      </rPr>
      <t>Analysis by:</t>
    </r>
    <r>
      <rPr>
        <sz val="10"/>
        <color indexed="8"/>
        <rFont val="宋体"/>
        <family val="3"/>
        <charset val="134"/>
      </rPr>
      <t>刘海英</t>
    </r>
    <phoneticPr fontId="19" type="noConversion"/>
  </si>
  <si>
    <r>
      <t>审核人</t>
    </r>
    <r>
      <rPr>
        <sz val="10"/>
        <color indexed="8"/>
        <rFont val="Arial"/>
        <family val="2"/>
      </rPr>
      <t>Checked by:</t>
    </r>
    <phoneticPr fontId="19" type="noConversion"/>
  </si>
  <si>
    <r>
      <t>报告日期</t>
    </r>
    <r>
      <rPr>
        <sz val="10"/>
        <color indexed="8"/>
        <rFont val="Arial"/>
        <family val="2"/>
      </rPr>
      <t>Date: 2017-07-25</t>
    </r>
    <phoneticPr fontId="19" type="noConversion"/>
  </si>
  <si>
    <r>
      <t>审核日期</t>
    </r>
    <r>
      <rPr>
        <sz val="10"/>
        <color indexed="8"/>
        <rFont val="Arial"/>
        <family val="2"/>
      </rPr>
      <t>Date:</t>
    </r>
    <phoneticPr fontId="19" type="noConversion"/>
  </si>
  <si>
    <r>
      <t>江苏省连云港墟沟大港路</t>
    </r>
    <r>
      <rPr>
        <sz val="8"/>
        <color indexed="8"/>
        <rFont val="Arial"/>
        <family val="2"/>
      </rPr>
      <t xml:space="preserve">  </t>
    </r>
    <r>
      <rPr>
        <sz val="8"/>
        <color indexed="8"/>
        <rFont val="宋体"/>
        <family val="3"/>
        <charset val="134"/>
      </rPr>
      <t>邮编：</t>
    </r>
    <r>
      <rPr>
        <sz val="8"/>
        <color indexed="8"/>
        <rFont val="Arial"/>
        <family val="2"/>
      </rPr>
      <t>222042</t>
    </r>
    <phoneticPr fontId="19" type="noConversion"/>
  </si>
  <si>
    <t xml:space="preserve">Dagang Road,Xugou Lianyungang City,Jiangsu Province,China,222042 </t>
    <phoneticPr fontId="19" type="noConversion"/>
  </si>
  <si>
    <t>TEL: +86 518-82387232    FAX: +86 518-82388310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</si>
</sst>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_ "/>
    <numFmt numFmtId="177" formatCode="0.00_ "/>
    <numFmt numFmtId="178" formatCode="0_ "/>
    <numFmt numFmtId="179" formatCode="0.00;_퀊"/>
    <numFmt numFmtId="180" formatCode="yyyy/m/d;@"/>
    <numFmt numFmtId="181" formatCode="0.000_ "/>
  </numFmts>
  <fonts count="52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color indexed="8"/>
      <name val="Arial"/>
      <family val="2"/>
    </font>
    <font>
      <sz val="10"/>
      <color indexed="8"/>
      <name val="宋体"/>
      <family val="3"/>
      <charset val="134"/>
    </font>
    <font>
      <vertAlign val="subscript"/>
      <sz val="10"/>
      <color indexed="8"/>
      <name val="Arial"/>
      <family val="2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2"/>
      <color theme="1"/>
      <name val="宋体"/>
      <family val="3"/>
      <charset val="134"/>
    </font>
    <font>
      <sz val="12"/>
      <color theme="1"/>
      <name val="Arial"/>
      <family val="2"/>
    </font>
    <font>
      <sz val="10"/>
      <color theme="1"/>
      <name val="宋体"/>
      <family val="3"/>
      <charset val="134"/>
    </font>
    <font>
      <sz val="8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name val="宋体"/>
      <family val="3"/>
      <charset val="134"/>
    </font>
    <font>
      <b/>
      <sz val="14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Arial"/>
      <family val="2"/>
    </font>
    <font>
      <b/>
      <sz val="10"/>
      <color rgb="FF0000CC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0000CC"/>
      <name val="Arial"/>
      <family val="2"/>
    </font>
    <font>
      <sz val="10"/>
      <color rgb="FF0000CC"/>
      <name val="宋体"/>
      <family val="3"/>
      <charset val="134"/>
    </font>
    <font>
      <sz val="10"/>
      <color rgb="FFFF0000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20">
    <xf numFmtId="0" fontId="0" fillId="0" borderId="0" xfId="0"/>
    <xf numFmtId="0" fontId="31" fillId="0" borderId="0" xfId="0" applyFont="1" applyAlignment="1">
      <alignment vertical="center" wrapText="1"/>
    </xf>
    <xf numFmtId="180" fontId="31" fillId="0" borderId="0" xfId="0" applyNumberFormat="1" applyFont="1" applyAlignment="1">
      <alignment horizontal="left" vertical="center"/>
    </xf>
    <xf numFmtId="0" fontId="31" fillId="0" borderId="0" xfId="0" applyFont="1"/>
    <xf numFmtId="0" fontId="31" fillId="0" borderId="0" xfId="0" applyFont="1" applyBorder="1" applyAlignment="1"/>
    <xf numFmtId="0" fontId="31" fillId="0" borderId="0" xfId="0" applyFont="1" applyAlignment="1">
      <alignment vertical="center"/>
    </xf>
    <xf numFmtId="0" fontId="32" fillId="0" borderId="0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/>
    <xf numFmtId="0" fontId="34" fillId="0" borderId="0" xfId="0" applyFont="1"/>
    <xf numFmtId="0" fontId="34" fillId="0" borderId="13" xfId="0" applyFont="1" applyBorder="1"/>
    <xf numFmtId="0" fontId="35" fillId="0" borderId="0" xfId="0" applyFont="1" applyAlignment="1">
      <alignment horizontal="center"/>
    </xf>
    <xf numFmtId="0" fontId="36" fillId="0" borderId="0" xfId="0" applyFont="1" applyAlignment="1">
      <alignment horizontal="left" vertical="center" wrapText="1"/>
    </xf>
    <xf numFmtId="0" fontId="31" fillId="24" borderId="0" xfId="0" applyFont="1" applyFill="1" applyAlignment="1">
      <alignment horizontal="left" vertical="center"/>
    </xf>
    <xf numFmtId="14" fontId="31" fillId="0" borderId="0" xfId="0" applyNumberFormat="1" applyFont="1" applyAlignment="1">
      <alignment horizontal="left" vertical="center"/>
    </xf>
    <xf numFmtId="0" fontId="34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/>
    <xf numFmtId="0" fontId="37" fillId="0" borderId="15" xfId="0" applyFont="1" applyBorder="1" applyAlignment="1">
      <alignment vertical="center"/>
    </xf>
    <xf numFmtId="0" fontId="37" fillId="0" borderId="0" xfId="0" applyFont="1"/>
    <xf numFmtId="0" fontId="37" fillId="0" borderId="0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34" fillId="25" borderId="0" xfId="0" applyFont="1" applyFill="1"/>
    <xf numFmtId="176" fontId="31" fillId="25" borderId="10" xfId="0" applyNumberFormat="1" applyFont="1" applyFill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6" fillId="0" borderId="12" xfId="0" applyFont="1" applyBorder="1" applyAlignment="1">
      <alignment horizontal="center" vertical="center" wrapText="1"/>
    </xf>
    <xf numFmtId="176" fontId="31" fillId="25" borderId="10" xfId="0" applyNumberFormat="1" applyFont="1" applyFill="1" applyBorder="1" applyAlignment="1">
      <alignment horizontal="center" vertical="center" wrapText="1"/>
    </xf>
    <xf numFmtId="0" fontId="36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76" fontId="31" fillId="25" borderId="10" xfId="0" applyNumberFormat="1" applyFont="1" applyFill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39" fillId="0" borderId="0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4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46" fillId="25" borderId="20" xfId="0" applyFont="1" applyFill="1" applyBorder="1" applyAlignment="1">
      <alignment horizontal="center" vertical="center" wrapText="1"/>
    </xf>
    <xf numFmtId="0" fontId="46" fillId="25" borderId="21" xfId="0" applyFont="1" applyFill="1" applyBorder="1" applyAlignment="1">
      <alignment horizontal="center" vertical="center" wrapText="1"/>
    </xf>
    <xf numFmtId="0" fontId="46" fillId="25" borderId="20" xfId="0" applyFont="1" applyFill="1" applyBorder="1" applyAlignment="1">
      <alignment horizontal="right" vertical="center" wrapText="1"/>
    </xf>
    <xf numFmtId="0" fontId="46" fillId="25" borderId="14" xfId="0" applyFont="1" applyFill="1" applyBorder="1" applyAlignment="1">
      <alignment horizontal="right" vertical="center" wrapText="1"/>
    </xf>
    <xf numFmtId="0" fontId="46" fillId="25" borderId="14" xfId="0" applyFont="1" applyFill="1" applyBorder="1" applyAlignment="1">
      <alignment horizontal="left" vertical="center" wrapText="1"/>
    </xf>
    <xf numFmtId="0" fontId="46" fillId="25" borderId="21" xfId="0" applyFont="1" applyFill="1" applyBorder="1" applyAlignment="1">
      <alignment horizontal="left" vertical="center" wrapText="1"/>
    </xf>
    <xf numFmtId="179" fontId="45" fillId="0" borderId="20" xfId="0" applyNumberFormat="1" applyFont="1" applyBorder="1" applyAlignment="1">
      <alignment horizontal="center" vertical="center" wrapText="1"/>
    </xf>
    <xf numFmtId="179" fontId="45" fillId="0" borderId="14" xfId="0" applyNumberFormat="1" applyFont="1" applyBorder="1" applyAlignment="1">
      <alignment horizontal="center" vertical="center" wrapText="1"/>
    </xf>
    <xf numFmtId="0" fontId="36" fillId="25" borderId="0" xfId="0" applyFont="1" applyFill="1" applyAlignment="1">
      <alignment horizontal="left" vertical="center" wrapText="1"/>
    </xf>
    <xf numFmtId="0" fontId="31" fillId="25" borderId="0" xfId="0" applyFont="1" applyFill="1" applyAlignment="1">
      <alignment horizontal="left" vertical="center" wrapText="1"/>
    </xf>
    <xf numFmtId="0" fontId="36" fillId="0" borderId="16" xfId="0" applyFont="1" applyBorder="1" applyAlignment="1">
      <alignment horizontal="center" vertical="center" wrapText="1"/>
    </xf>
    <xf numFmtId="0" fontId="36" fillId="0" borderId="18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14" fontId="31" fillId="0" borderId="0" xfId="0" applyNumberFormat="1" applyFont="1" applyAlignment="1">
      <alignment horizontal="left" vertical="center" wrapText="1"/>
    </xf>
    <xf numFmtId="0" fontId="31" fillId="0" borderId="0" xfId="0" applyNumberFormat="1" applyFont="1" applyAlignment="1">
      <alignment horizontal="left" vertical="center" wrapText="1"/>
    </xf>
    <xf numFmtId="0" fontId="31" fillId="25" borderId="21" xfId="0" applyFont="1" applyFill="1" applyBorder="1" applyAlignment="1">
      <alignment horizontal="center" vertical="center" wrapText="1"/>
    </xf>
    <xf numFmtId="0" fontId="24" fillId="25" borderId="17" xfId="0" applyFont="1" applyFill="1" applyBorder="1" applyAlignment="1">
      <alignment horizontal="left" vertical="center" wrapText="1"/>
    </xf>
    <xf numFmtId="0" fontId="31" fillId="25" borderId="19" xfId="0" applyFont="1" applyFill="1" applyBorder="1" applyAlignment="1">
      <alignment horizontal="left" vertical="center" wrapText="1"/>
    </xf>
    <xf numFmtId="0" fontId="31" fillId="0" borderId="16" xfId="0" applyFont="1" applyBorder="1" applyAlignment="1">
      <alignment horizontal="left" vertical="center" wrapText="1"/>
    </xf>
    <xf numFmtId="0" fontId="31" fillId="0" borderId="18" xfId="0" applyFont="1" applyBorder="1" applyAlignment="1">
      <alignment horizontal="left" vertical="center" wrapText="1"/>
    </xf>
    <xf numFmtId="0" fontId="31" fillId="0" borderId="16" xfId="0" applyFont="1" applyBorder="1" applyAlignment="1">
      <alignment horizontal="center" wrapText="1"/>
    </xf>
    <xf numFmtId="0" fontId="31" fillId="0" borderId="15" xfId="0" applyFont="1" applyBorder="1" applyAlignment="1">
      <alignment horizontal="center" wrapText="1"/>
    </xf>
    <xf numFmtId="0" fontId="31" fillId="0" borderId="18" xfId="0" applyFont="1" applyBorder="1" applyAlignment="1">
      <alignment horizontal="center" wrapText="1"/>
    </xf>
    <xf numFmtId="176" fontId="31" fillId="0" borderId="10" xfId="0" applyNumberFormat="1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6" fillId="0" borderId="17" xfId="0" applyFont="1" applyBorder="1" applyAlignment="1">
      <alignment horizontal="left" vertical="center" wrapText="1"/>
    </xf>
    <xf numFmtId="0" fontId="36" fillId="0" borderId="19" xfId="0" applyFont="1" applyBorder="1" applyAlignment="1">
      <alignment horizontal="left" vertical="center" wrapText="1"/>
    </xf>
    <xf numFmtId="0" fontId="36" fillId="0" borderId="17" xfId="0" applyFont="1" applyBorder="1" applyAlignment="1">
      <alignment horizontal="center" vertical="top" wrapText="1"/>
    </xf>
    <xf numFmtId="0" fontId="36" fillId="0" borderId="13" xfId="0" applyFont="1" applyBorder="1" applyAlignment="1">
      <alignment horizontal="center" vertical="top" wrapText="1"/>
    </xf>
    <xf numFmtId="0" fontId="36" fillId="0" borderId="19" xfId="0" applyFont="1" applyBorder="1" applyAlignment="1">
      <alignment horizontal="center" vertical="top" wrapText="1"/>
    </xf>
    <xf numFmtId="0" fontId="31" fillId="0" borderId="15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31" fillId="0" borderId="13" xfId="0" quotePrefix="1" applyFont="1" applyBorder="1" applyAlignment="1">
      <alignment horizontal="center" vertical="center" wrapText="1"/>
    </xf>
    <xf numFmtId="0" fontId="31" fillId="25" borderId="16" xfId="0" applyFont="1" applyFill="1" applyBorder="1" applyAlignment="1">
      <alignment horizontal="left" vertical="center" wrapText="1"/>
    </xf>
    <xf numFmtId="0" fontId="31" fillId="25" borderId="18" xfId="0" applyFont="1" applyFill="1" applyBorder="1" applyAlignment="1">
      <alignment horizontal="left" vertical="center" wrapText="1"/>
    </xf>
    <xf numFmtId="0" fontId="31" fillId="25" borderId="16" xfId="0" applyFont="1" applyFill="1" applyBorder="1" applyAlignment="1">
      <alignment horizontal="right" vertical="center" wrapText="1"/>
    </xf>
    <xf numFmtId="0" fontId="31" fillId="25" borderId="15" xfId="0" applyFont="1" applyFill="1" applyBorder="1" applyAlignment="1">
      <alignment horizontal="right" vertical="center" wrapText="1"/>
    </xf>
    <xf numFmtId="0" fontId="31" fillId="25" borderId="17" xfId="0" applyFont="1" applyFill="1" applyBorder="1" applyAlignment="1">
      <alignment horizontal="right" vertical="center" wrapText="1"/>
    </xf>
    <xf numFmtId="0" fontId="31" fillId="25" borderId="13" xfId="0" applyFont="1" applyFill="1" applyBorder="1" applyAlignment="1">
      <alignment horizontal="right" vertical="center" wrapText="1"/>
    </xf>
    <xf numFmtId="0" fontId="31" fillId="25" borderId="15" xfId="0" applyFont="1" applyFill="1" applyBorder="1" applyAlignment="1">
      <alignment horizontal="left" vertical="center" wrapText="1"/>
    </xf>
    <xf numFmtId="0" fontId="31" fillId="25" borderId="13" xfId="0" applyFont="1" applyFill="1" applyBorder="1" applyAlignment="1">
      <alignment horizontal="left" vertical="center" wrapText="1"/>
    </xf>
    <xf numFmtId="178" fontId="31" fillId="25" borderId="16" xfId="0" applyNumberFormat="1" applyFont="1" applyFill="1" applyBorder="1" applyAlignment="1">
      <alignment horizontal="center" vertical="center" wrapText="1"/>
    </xf>
    <xf numFmtId="178" fontId="31" fillId="25" borderId="15" xfId="0" applyNumberFormat="1" applyFont="1" applyFill="1" applyBorder="1" applyAlignment="1">
      <alignment horizontal="center" vertical="center" wrapText="1"/>
    </xf>
    <xf numFmtId="178" fontId="31" fillId="25" borderId="18" xfId="0" applyNumberFormat="1" applyFont="1" applyFill="1" applyBorder="1" applyAlignment="1">
      <alignment horizontal="center" vertical="center" wrapText="1"/>
    </xf>
    <xf numFmtId="178" fontId="31" fillId="25" borderId="17" xfId="0" applyNumberFormat="1" applyFont="1" applyFill="1" applyBorder="1" applyAlignment="1">
      <alignment horizontal="center" vertical="center" wrapText="1"/>
    </xf>
    <xf numFmtId="178" fontId="31" fillId="25" borderId="13" xfId="0" applyNumberFormat="1" applyFont="1" applyFill="1" applyBorder="1" applyAlignment="1">
      <alignment horizontal="center" vertical="center" wrapText="1"/>
    </xf>
    <xf numFmtId="178" fontId="31" fillId="25" borderId="19" xfId="0" applyNumberFormat="1" applyFont="1" applyFill="1" applyBorder="1" applyAlignment="1">
      <alignment horizontal="center" vertical="center" wrapText="1"/>
    </xf>
    <xf numFmtId="176" fontId="31" fillId="25" borderId="10" xfId="0" applyNumberFormat="1" applyFont="1" applyFill="1" applyBorder="1" applyAlignment="1">
      <alignment horizontal="center" vertical="center" wrapText="1"/>
    </xf>
    <xf numFmtId="0" fontId="36" fillId="25" borderId="17" xfId="0" applyFont="1" applyFill="1" applyBorder="1" applyAlignment="1">
      <alignment horizontal="left" vertical="center" wrapText="1"/>
    </xf>
    <xf numFmtId="0" fontId="36" fillId="25" borderId="19" xfId="0" applyFont="1" applyFill="1" applyBorder="1" applyAlignment="1">
      <alignment horizontal="left" vertical="center" wrapText="1"/>
    </xf>
    <xf numFmtId="0" fontId="31" fillId="25" borderId="15" xfId="0" quotePrefix="1" applyFont="1" applyFill="1" applyBorder="1" applyAlignment="1">
      <alignment horizontal="center" vertical="center" wrapText="1"/>
    </xf>
    <xf numFmtId="0" fontId="31" fillId="25" borderId="13" xfId="0" quotePrefix="1" applyFont="1" applyFill="1" applyBorder="1" applyAlignment="1">
      <alignment horizontal="center" vertical="center" wrapText="1"/>
    </xf>
    <xf numFmtId="177" fontId="31" fillId="25" borderId="10" xfId="0" applyNumberFormat="1" applyFont="1" applyFill="1" applyBorder="1" applyAlignment="1">
      <alignment horizontal="center" vertical="center" wrapText="1"/>
    </xf>
    <xf numFmtId="176" fontId="31" fillId="0" borderId="12" xfId="0" applyNumberFormat="1" applyFont="1" applyBorder="1" applyAlignment="1">
      <alignment horizontal="center" vertical="center" wrapText="1"/>
    </xf>
    <xf numFmtId="176" fontId="31" fillId="0" borderId="11" xfId="0" applyNumberFormat="1" applyFont="1" applyBorder="1" applyAlignment="1">
      <alignment horizontal="center" vertical="center" wrapText="1"/>
    </xf>
    <xf numFmtId="0" fontId="24" fillId="25" borderId="19" xfId="0" applyFont="1" applyFill="1" applyBorder="1" applyAlignment="1">
      <alignment horizontal="left" vertical="center" wrapText="1"/>
    </xf>
    <xf numFmtId="176" fontId="31" fillId="25" borderId="11" xfId="0" applyNumberFormat="1" applyFont="1" applyFill="1" applyBorder="1" applyAlignment="1">
      <alignment horizontal="center" vertical="center" wrapText="1"/>
    </xf>
    <xf numFmtId="0" fontId="31" fillId="25" borderId="10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176" fontId="31" fillId="24" borderId="16" xfId="0" applyNumberFormat="1" applyFont="1" applyFill="1" applyBorder="1" applyAlignment="1">
      <alignment horizontal="center" vertical="center" wrapText="1"/>
    </xf>
    <xf numFmtId="176" fontId="31" fillId="24" borderId="17" xfId="0" applyNumberFormat="1" applyFont="1" applyFill="1" applyBorder="1" applyAlignment="1">
      <alignment horizontal="center" vertical="center" wrapText="1"/>
    </xf>
    <xf numFmtId="177" fontId="31" fillId="24" borderId="15" xfId="0" applyNumberFormat="1" applyFont="1" applyFill="1" applyBorder="1" applyAlignment="1">
      <alignment vertical="center" wrapText="1"/>
    </xf>
    <xf numFmtId="177" fontId="31" fillId="24" borderId="13" xfId="0" applyNumberFormat="1" applyFont="1" applyFill="1" applyBorder="1" applyAlignment="1">
      <alignment vertical="center" wrapText="1"/>
    </xf>
    <xf numFmtId="176" fontId="31" fillId="24" borderId="15" xfId="0" applyNumberFormat="1" applyFont="1" applyFill="1" applyBorder="1" applyAlignment="1">
      <alignment horizontal="center" vertical="center" wrapText="1"/>
    </xf>
    <xf numFmtId="176" fontId="31" fillId="24" borderId="13" xfId="0" applyNumberFormat="1" applyFont="1" applyFill="1" applyBorder="1" applyAlignment="1">
      <alignment horizontal="center" vertical="center" wrapText="1"/>
    </xf>
    <xf numFmtId="177" fontId="31" fillId="24" borderId="15" xfId="0" applyNumberFormat="1" applyFont="1" applyFill="1" applyBorder="1" applyAlignment="1">
      <alignment horizontal="center" vertical="center" wrapText="1"/>
    </xf>
    <xf numFmtId="177" fontId="31" fillId="24" borderId="13" xfId="0" applyNumberFormat="1" applyFont="1" applyFill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76" fontId="31" fillId="25" borderId="16" xfId="0" applyNumberFormat="1" applyFont="1" applyFill="1" applyBorder="1" applyAlignment="1">
      <alignment horizontal="center" vertical="center" wrapText="1"/>
    </xf>
    <xf numFmtId="176" fontId="31" fillId="25" borderId="15" xfId="0" applyNumberFormat="1" applyFont="1" applyFill="1" applyBorder="1" applyAlignment="1">
      <alignment horizontal="center" vertical="center" wrapText="1"/>
    </xf>
    <xf numFmtId="176" fontId="31" fillId="25" borderId="18" xfId="0" applyNumberFormat="1" applyFont="1" applyFill="1" applyBorder="1" applyAlignment="1">
      <alignment horizontal="center" vertical="center" wrapText="1"/>
    </xf>
    <xf numFmtId="176" fontId="31" fillId="25" borderId="17" xfId="0" applyNumberFormat="1" applyFont="1" applyFill="1" applyBorder="1" applyAlignment="1">
      <alignment horizontal="center" vertical="center" wrapText="1"/>
    </xf>
    <xf numFmtId="176" fontId="31" fillId="25" borderId="13" xfId="0" applyNumberFormat="1" applyFont="1" applyFill="1" applyBorder="1" applyAlignment="1">
      <alignment horizontal="center" vertical="center" wrapText="1"/>
    </xf>
    <xf numFmtId="176" fontId="31" fillId="25" borderId="19" xfId="0" applyNumberFormat="1" applyFont="1" applyFill="1" applyBorder="1" applyAlignment="1">
      <alignment horizontal="center" vertical="center" wrapText="1"/>
    </xf>
    <xf numFmtId="0" fontId="31" fillId="25" borderId="16" xfId="0" applyFont="1" applyFill="1" applyBorder="1" applyAlignment="1">
      <alignment horizontal="center" vertical="center" wrapText="1"/>
    </xf>
    <xf numFmtId="0" fontId="31" fillId="25" borderId="15" xfId="0" applyFont="1" applyFill="1" applyBorder="1" applyAlignment="1">
      <alignment horizontal="center" vertical="center" wrapText="1"/>
    </xf>
    <xf numFmtId="0" fontId="31" fillId="25" borderId="18" xfId="0" applyFont="1" applyFill="1" applyBorder="1" applyAlignment="1">
      <alignment horizontal="center" vertical="center" wrapText="1"/>
    </xf>
    <xf numFmtId="0" fontId="31" fillId="25" borderId="17" xfId="0" applyFont="1" applyFill="1" applyBorder="1" applyAlignment="1">
      <alignment horizontal="center" vertical="center" wrapText="1"/>
    </xf>
    <xf numFmtId="0" fontId="31" fillId="25" borderId="13" xfId="0" applyFont="1" applyFill="1" applyBorder="1" applyAlignment="1">
      <alignment horizontal="center" vertical="center" wrapText="1"/>
    </xf>
    <xf numFmtId="0" fontId="31" fillId="25" borderId="19" xfId="0" applyFont="1" applyFill="1" applyBorder="1" applyAlignment="1">
      <alignment horizontal="center" vertical="center" wrapText="1"/>
    </xf>
    <xf numFmtId="0" fontId="31" fillId="25" borderId="16" xfId="0" applyFont="1" applyFill="1" applyBorder="1" applyAlignment="1">
      <alignment horizontal="center" wrapText="1"/>
    </xf>
    <xf numFmtId="0" fontId="31" fillId="25" borderId="15" xfId="0" applyFont="1" applyFill="1" applyBorder="1" applyAlignment="1">
      <alignment horizontal="center" wrapText="1"/>
    </xf>
    <xf numFmtId="0" fontId="31" fillId="25" borderId="18" xfId="0" applyFont="1" applyFill="1" applyBorder="1" applyAlignment="1">
      <alignment horizontal="center" wrapText="1"/>
    </xf>
    <xf numFmtId="176" fontId="31" fillId="25" borderId="12" xfId="0" applyNumberFormat="1" applyFont="1" applyFill="1" applyBorder="1" applyAlignment="1">
      <alignment horizontal="center" vertical="center" wrapText="1"/>
    </xf>
    <xf numFmtId="0" fontId="31" fillId="25" borderId="12" xfId="0" quotePrefix="1" applyFont="1" applyFill="1" applyBorder="1" applyAlignment="1">
      <alignment horizontal="center" vertical="center" wrapText="1"/>
    </xf>
    <xf numFmtId="0" fontId="31" fillId="25" borderId="11" xfId="0" quotePrefix="1" applyFont="1" applyFill="1" applyBorder="1" applyAlignment="1">
      <alignment horizontal="center" vertical="center" wrapText="1"/>
    </xf>
    <xf numFmtId="0" fontId="36" fillId="25" borderId="17" xfId="0" applyFont="1" applyFill="1" applyBorder="1" applyAlignment="1">
      <alignment horizontal="center" vertical="top" wrapText="1"/>
    </xf>
    <xf numFmtId="0" fontId="36" fillId="25" borderId="13" xfId="0" applyFont="1" applyFill="1" applyBorder="1" applyAlignment="1">
      <alignment horizontal="center" vertical="top" wrapText="1"/>
    </xf>
    <xf numFmtId="0" fontId="36" fillId="25" borderId="19" xfId="0" applyFont="1" applyFill="1" applyBorder="1" applyAlignment="1">
      <alignment horizontal="center" vertical="top" wrapText="1"/>
    </xf>
    <xf numFmtId="177" fontId="31" fillId="25" borderId="16" xfId="0" applyNumberFormat="1" applyFont="1" applyFill="1" applyBorder="1" applyAlignment="1">
      <alignment horizontal="right" vertical="center" wrapText="1"/>
    </xf>
    <xf numFmtId="177" fontId="31" fillId="25" borderId="15" xfId="0" applyNumberFormat="1" applyFont="1" applyFill="1" applyBorder="1" applyAlignment="1">
      <alignment horizontal="right" vertical="center" wrapText="1"/>
    </xf>
    <xf numFmtId="177" fontId="31" fillId="25" borderId="17" xfId="0" applyNumberFormat="1" applyFont="1" applyFill="1" applyBorder="1" applyAlignment="1">
      <alignment horizontal="right" vertical="center" wrapText="1"/>
    </xf>
    <xf numFmtId="177" fontId="31" fillId="25" borderId="13" xfId="0" applyNumberFormat="1" applyFont="1" applyFill="1" applyBorder="1" applyAlignment="1">
      <alignment horizontal="right" vertical="center" wrapText="1"/>
    </xf>
    <xf numFmtId="181" fontId="31" fillId="25" borderId="16" xfId="0" applyNumberFormat="1" applyFont="1" applyFill="1" applyBorder="1" applyAlignment="1">
      <alignment horizontal="center" vertical="center" wrapText="1"/>
    </xf>
    <xf numFmtId="181" fontId="31" fillId="25" borderId="15" xfId="0" applyNumberFormat="1" applyFont="1" applyFill="1" applyBorder="1" applyAlignment="1">
      <alignment horizontal="center" vertical="center" wrapText="1"/>
    </xf>
    <xf numFmtId="181" fontId="31" fillId="25" borderId="18" xfId="0" applyNumberFormat="1" applyFont="1" applyFill="1" applyBorder="1" applyAlignment="1">
      <alignment horizontal="center" vertical="center" wrapText="1"/>
    </xf>
    <xf numFmtId="181" fontId="31" fillId="25" borderId="17" xfId="0" applyNumberFormat="1" applyFont="1" applyFill="1" applyBorder="1" applyAlignment="1">
      <alignment horizontal="center" vertical="center" wrapText="1"/>
    </xf>
    <xf numFmtId="181" fontId="31" fillId="25" borderId="13" xfId="0" applyNumberFormat="1" applyFont="1" applyFill="1" applyBorder="1" applyAlignment="1">
      <alignment horizontal="center" vertical="center" wrapText="1"/>
    </xf>
    <xf numFmtId="181" fontId="31" fillId="25" borderId="19" xfId="0" applyNumberFormat="1" applyFont="1" applyFill="1" applyBorder="1" applyAlignment="1">
      <alignment horizontal="center" vertical="center" wrapText="1"/>
    </xf>
    <xf numFmtId="0" fontId="31" fillId="25" borderId="20" xfId="0" applyFont="1" applyFill="1" applyBorder="1" applyAlignment="1">
      <alignment horizontal="center" vertical="center" wrapText="1"/>
    </xf>
    <xf numFmtId="0" fontId="31" fillId="25" borderId="20" xfId="0" applyFont="1" applyFill="1" applyBorder="1" applyAlignment="1">
      <alignment horizontal="right" vertical="center" wrapText="1"/>
    </xf>
    <xf numFmtId="0" fontId="31" fillId="25" borderId="14" xfId="0" applyFont="1" applyFill="1" applyBorder="1" applyAlignment="1">
      <alignment horizontal="right" vertical="center" wrapText="1"/>
    </xf>
    <xf numFmtId="0" fontId="31" fillId="25" borderId="14" xfId="0" applyFont="1" applyFill="1" applyBorder="1" applyAlignment="1">
      <alignment horizontal="left" vertical="center" wrapText="1"/>
    </xf>
    <xf numFmtId="0" fontId="31" fillId="25" borderId="21" xfId="0" applyFont="1" applyFill="1" applyBorder="1" applyAlignment="1">
      <alignment horizontal="left" vertical="center" wrapText="1"/>
    </xf>
    <xf numFmtId="0" fontId="31" fillId="25" borderId="10" xfId="0" applyFont="1" applyFill="1" applyBorder="1" applyAlignment="1">
      <alignment horizontal="justify" vertical="center" wrapText="1"/>
    </xf>
    <xf numFmtId="0" fontId="31" fillId="25" borderId="12" xfId="0" applyFont="1" applyFill="1" applyBorder="1" applyAlignment="1">
      <alignment horizontal="justify" vertical="center" wrapText="1"/>
    </xf>
    <xf numFmtId="0" fontId="36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7" fillId="0" borderId="15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1" fillId="0" borderId="20" xfId="0" applyFont="1" applyBorder="1" applyAlignment="1">
      <alignment horizontal="left" vertical="center" wrapText="1"/>
    </xf>
    <xf numFmtId="0" fontId="31" fillId="0" borderId="21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 wrapText="1"/>
    </xf>
    <xf numFmtId="176" fontId="39" fillId="0" borderId="10" xfId="0" applyNumberFormat="1" applyFont="1" applyBorder="1" applyAlignment="1">
      <alignment horizontal="left" vertical="center" wrapText="1"/>
    </xf>
    <xf numFmtId="0" fontId="31" fillId="0" borderId="17" xfId="0" applyFont="1" applyBorder="1" applyAlignment="1">
      <alignment horizontal="left" vertical="center" wrapText="1"/>
    </xf>
    <xf numFmtId="0" fontId="31" fillId="0" borderId="19" xfId="0" applyFont="1" applyBorder="1" applyAlignment="1">
      <alignment horizontal="left" vertical="center" wrapText="1"/>
    </xf>
    <xf numFmtId="0" fontId="50" fillId="0" borderId="17" xfId="0" applyFont="1" applyBorder="1" applyAlignment="1">
      <alignment horizontal="center" vertical="top" wrapText="1"/>
    </xf>
    <xf numFmtId="0" fontId="50" fillId="0" borderId="13" xfId="0" applyFont="1" applyBorder="1" applyAlignment="1">
      <alignment horizontal="center" vertical="top" wrapText="1"/>
    </xf>
    <xf numFmtId="0" fontId="50" fillId="0" borderId="19" xfId="0" applyFont="1" applyBorder="1" applyAlignment="1">
      <alignment horizontal="center" vertical="top" wrapText="1"/>
    </xf>
    <xf numFmtId="0" fontId="49" fillId="0" borderId="16" xfId="0" applyFont="1" applyBorder="1" applyAlignment="1">
      <alignment horizontal="left" vertical="center" wrapText="1"/>
    </xf>
    <xf numFmtId="0" fontId="49" fillId="0" borderId="18" xfId="0" applyFont="1" applyBorder="1" applyAlignment="1">
      <alignment horizontal="left" vertical="center" wrapText="1"/>
    </xf>
    <xf numFmtId="0" fontId="49" fillId="0" borderId="16" xfId="0" applyFont="1" applyBorder="1" applyAlignment="1">
      <alignment horizontal="center" wrapText="1"/>
    </xf>
    <xf numFmtId="0" fontId="49" fillId="0" borderId="15" xfId="0" applyFont="1" applyBorder="1" applyAlignment="1">
      <alignment horizontal="center" wrapText="1"/>
    </xf>
    <xf numFmtId="0" fontId="49" fillId="0" borderId="18" xfId="0" applyFont="1" applyBorder="1" applyAlignment="1">
      <alignment horizontal="center" wrapText="1"/>
    </xf>
    <xf numFmtId="176" fontId="49" fillId="0" borderId="12" xfId="0" applyNumberFormat="1" applyFont="1" applyBorder="1" applyAlignment="1">
      <alignment horizontal="center" vertical="center" wrapText="1"/>
    </xf>
    <xf numFmtId="176" fontId="49" fillId="0" borderId="11" xfId="0" applyNumberFormat="1" applyFont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 wrapText="1"/>
    </xf>
    <xf numFmtId="0" fontId="49" fillId="0" borderId="11" xfId="0" applyFont="1" applyBorder="1" applyAlignment="1">
      <alignment horizontal="center" vertical="center" wrapText="1"/>
    </xf>
    <xf numFmtId="0" fontId="50" fillId="0" borderId="17" xfId="0" applyFont="1" applyBorder="1" applyAlignment="1">
      <alignment horizontal="left" vertical="center" wrapText="1"/>
    </xf>
    <xf numFmtId="0" fontId="50" fillId="0" borderId="19" xfId="0" applyFont="1" applyBorder="1" applyAlignment="1">
      <alignment horizontal="left" vertical="center" wrapText="1"/>
    </xf>
    <xf numFmtId="0" fontId="49" fillId="25" borderId="20" xfId="0" applyFont="1" applyFill="1" applyBorder="1" applyAlignment="1">
      <alignment horizontal="center" vertical="center" wrapText="1"/>
    </xf>
    <xf numFmtId="0" fontId="49" fillId="25" borderId="21" xfId="0" applyFont="1" applyFill="1" applyBorder="1" applyAlignment="1">
      <alignment horizontal="center" vertical="center" wrapText="1"/>
    </xf>
    <xf numFmtId="0" fontId="49" fillId="25" borderId="20" xfId="0" applyFont="1" applyFill="1" applyBorder="1" applyAlignment="1">
      <alignment horizontal="right" vertical="center" wrapText="1"/>
    </xf>
    <xf numFmtId="0" fontId="49" fillId="25" borderId="14" xfId="0" applyFont="1" applyFill="1" applyBorder="1" applyAlignment="1">
      <alignment horizontal="right" vertical="center" wrapText="1"/>
    </xf>
    <xf numFmtId="0" fontId="49" fillId="25" borderId="14" xfId="0" applyFont="1" applyFill="1" applyBorder="1" applyAlignment="1">
      <alignment horizontal="left" vertical="center" wrapText="1"/>
    </xf>
    <xf numFmtId="0" fontId="49" fillId="25" borderId="21" xfId="0" applyFont="1" applyFill="1" applyBorder="1" applyAlignment="1">
      <alignment horizontal="left" vertical="center" wrapText="1"/>
    </xf>
    <xf numFmtId="0" fontId="49" fillId="25" borderId="10" xfId="0" applyFont="1" applyFill="1" applyBorder="1" applyAlignment="1">
      <alignment horizontal="center" vertical="center" wrapText="1"/>
    </xf>
    <xf numFmtId="0" fontId="50" fillId="25" borderId="17" xfId="0" applyFont="1" applyFill="1" applyBorder="1" applyAlignment="1">
      <alignment horizontal="left" vertical="center" wrapText="1"/>
    </xf>
    <xf numFmtId="0" fontId="50" fillId="25" borderId="19" xfId="0" applyFont="1" applyFill="1" applyBorder="1" applyAlignment="1">
      <alignment horizontal="left" vertical="center" wrapText="1"/>
    </xf>
    <xf numFmtId="176" fontId="49" fillId="25" borderId="16" xfId="0" applyNumberFormat="1" applyFont="1" applyFill="1" applyBorder="1" applyAlignment="1">
      <alignment horizontal="right" vertical="center" wrapText="1"/>
    </xf>
    <xf numFmtId="176" fontId="49" fillId="25" borderId="15" xfId="0" applyNumberFormat="1" applyFont="1" applyFill="1" applyBorder="1" applyAlignment="1">
      <alignment horizontal="right" vertical="center" wrapText="1"/>
    </xf>
    <xf numFmtId="176" fontId="49" fillId="25" borderId="17" xfId="0" applyNumberFormat="1" applyFont="1" applyFill="1" applyBorder="1" applyAlignment="1">
      <alignment horizontal="right" vertical="center" wrapText="1"/>
    </xf>
    <xf numFmtId="176" fontId="49" fillId="25" borderId="13" xfId="0" applyNumberFormat="1" applyFont="1" applyFill="1" applyBorder="1" applyAlignment="1">
      <alignment horizontal="right" vertical="center" wrapText="1"/>
    </xf>
    <xf numFmtId="0" fontId="49" fillId="25" borderId="16" xfId="0" applyFont="1" applyFill="1" applyBorder="1" applyAlignment="1">
      <alignment horizontal="left" vertical="center" wrapText="1"/>
    </xf>
    <xf numFmtId="0" fontId="49" fillId="25" borderId="18" xfId="0" applyFont="1" applyFill="1" applyBorder="1" applyAlignment="1">
      <alignment horizontal="left" vertical="center" wrapText="1"/>
    </xf>
    <xf numFmtId="176" fontId="49" fillId="0" borderId="10" xfId="0" applyNumberFormat="1" applyFont="1" applyBorder="1" applyAlignment="1">
      <alignment horizontal="center" vertical="center" wrapText="1"/>
    </xf>
    <xf numFmtId="0" fontId="49" fillId="0" borderId="10" xfId="0" applyFont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36" fillId="0" borderId="0" xfId="0" applyFont="1" applyAlignment="1">
      <alignment horizontal="left" vertical="center" wrapText="1"/>
    </xf>
    <xf numFmtId="0" fontId="48" fillId="0" borderId="16" xfId="0" applyFont="1" applyBorder="1" applyAlignment="1">
      <alignment horizontal="center" vertical="top" wrapText="1"/>
    </xf>
    <xf numFmtId="0" fontId="48" fillId="0" borderId="15" xfId="0" applyFont="1" applyBorder="1" applyAlignment="1">
      <alignment horizontal="center" vertical="top" wrapText="1"/>
    </xf>
    <xf numFmtId="0" fontId="48" fillId="0" borderId="18" xfId="0" applyFont="1" applyBorder="1" applyAlignment="1">
      <alignment horizontal="center" vertical="top" wrapText="1"/>
    </xf>
    <xf numFmtId="0" fontId="48" fillId="0" borderId="17" xfId="0" applyFont="1" applyBorder="1" applyAlignment="1">
      <alignment horizontal="center" vertical="top" wrapText="1"/>
    </xf>
    <xf numFmtId="0" fontId="48" fillId="0" borderId="13" xfId="0" applyFont="1" applyBorder="1" applyAlignment="1">
      <alignment horizontal="center" vertical="top" wrapText="1"/>
    </xf>
    <xf numFmtId="0" fontId="48" fillId="0" borderId="19" xfId="0" applyFont="1" applyBorder="1" applyAlignment="1">
      <alignment horizontal="center" vertical="top" wrapText="1"/>
    </xf>
    <xf numFmtId="0" fontId="48" fillId="0" borderId="16" xfId="0" applyFont="1" applyBorder="1" applyAlignment="1">
      <alignment horizontal="center" wrapText="1"/>
    </xf>
    <xf numFmtId="0" fontId="48" fillId="0" borderId="15" xfId="0" applyFont="1" applyBorder="1" applyAlignment="1">
      <alignment horizontal="center" wrapText="1"/>
    </xf>
    <xf numFmtId="0" fontId="48" fillId="0" borderId="18" xfId="0" applyFont="1" applyBorder="1" applyAlignment="1">
      <alignment horizontal="center" wrapText="1"/>
    </xf>
    <xf numFmtId="0" fontId="51" fillId="0" borderId="17" xfId="0" applyFont="1" applyBorder="1" applyAlignment="1">
      <alignment horizontal="center" vertical="top" wrapText="1"/>
    </xf>
    <xf numFmtId="0" fontId="51" fillId="0" borderId="13" xfId="0" applyFont="1" applyBorder="1" applyAlignment="1">
      <alignment horizontal="center" vertical="top" wrapText="1"/>
    </xf>
    <xf numFmtId="0" fontId="51" fillId="0" borderId="19" xfId="0" applyFont="1" applyBorder="1" applyAlignment="1">
      <alignment horizontal="center" vertical="top" wrapText="1"/>
    </xf>
    <xf numFmtId="176" fontId="48" fillId="0" borderId="15" xfId="0" applyNumberFormat="1" applyFont="1" applyBorder="1" applyAlignment="1">
      <alignment horizontal="center" vertical="center" wrapText="1"/>
    </xf>
    <xf numFmtId="176" fontId="48" fillId="0" borderId="13" xfId="0" applyNumberFormat="1" applyFont="1" applyBorder="1" applyAlignment="1">
      <alignment horizontal="center" vertical="center" wrapText="1"/>
    </xf>
    <xf numFmtId="176" fontId="48" fillId="25" borderId="16" xfId="0" applyNumberFormat="1" applyFont="1" applyFill="1" applyBorder="1" applyAlignment="1">
      <alignment horizontal="right" vertical="center" wrapText="1"/>
    </xf>
    <xf numFmtId="176" fontId="48" fillId="25" borderId="15" xfId="0" applyNumberFormat="1" applyFont="1" applyFill="1" applyBorder="1" applyAlignment="1">
      <alignment horizontal="right" vertical="center" wrapText="1"/>
    </xf>
    <xf numFmtId="0" fontId="48" fillId="25" borderId="15" xfId="0" quotePrefix="1" applyFont="1" applyFill="1" applyBorder="1" applyAlignment="1">
      <alignment horizontal="center" vertical="center" wrapText="1"/>
    </xf>
    <xf numFmtId="176" fontId="48" fillId="25" borderId="15" xfId="0" applyNumberFormat="1" applyFont="1" applyFill="1" applyBorder="1" applyAlignment="1">
      <alignment horizontal="left" vertical="center" wrapText="1"/>
    </xf>
    <xf numFmtId="176" fontId="48" fillId="25" borderId="18" xfId="0" applyNumberFormat="1" applyFont="1" applyFill="1" applyBorder="1" applyAlignment="1">
      <alignment horizontal="left" vertical="center" wrapText="1"/>
    </xf>
    <xf numFmtId="176" fontId="48" fillId="25" borderId="17" xfId="0" applyNumberFormat="1" applyFont="1" applyFill="1" applyBorder="1" applyAlignment="1">
      <alignment horizontal="right" vertical="center" wrapText="1"/>
    </xf>
    <xf numFmtId="176" fontId="48" fillId="25" borderId="13" xfId="0" applyNumberFormat="1" applyFont="1" applyFill="1" applyBorder="1" applyAlignment="1">
      <alignment horizontal="right" vertical="center" wrapText="1"/>
    </xf>
    <xf numFmtId="0" fontId="48" fillId="25" borderId="13" xfId="0" quotePrefix="1" applyFont="1" applyFill="1" applyBorder="1" applyAlignment="1">
      <alignment horizontal="center" vertical="center" wrapText="1"/>
    </xf>
    <xf numFmtId="176" fontId="48" fillId="25" borderId="13" xfId="0" applyNumberFormat="1" applyFont="1" applyFill="1" applyBorder="1" applyAlignment="1">
      <alignment horizontal="left" vertical="center" wrapText="1"/>
    </xf>
    <xf numFmtId="176" fontId="48" fillId="25" borderId="19" xfId="0" applyNumberFormat="1" applyFont="1" applyFill="1" applyBorder="1" applyAlignment="1">
      <alignment horizontal="left" vertical="center" wrapText="1"/>
    </xf>
    <xf numFmtId="0" fontId="48" fillId="25" borderId="20" xfId="0" applyFont="1" applyFill="1" applyBorder="1" applyAlignment="1">
      <alignment horizontal="center" vertical="center" wrapText="1"/>
    </xf>
  </cellXfs>
  <cellStyles count="47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/>
    <cellStyle name="常规 2 4" xfId="44"/>
    <cellStyle name="常规 5" xfId="45"/>
    <cellStyle name="常规 7" xfId="46"/>
    <cellStyle name="常规 8" xfId="43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1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</xdr:row>
      <xdr:rowOff>38100</xdr:rowOff>
    </xdr:from>
    <xdr:to>
      <xdr:col>0</xdr:col>
      <xdr:colOff>1438275</xdr:colOff>
      <xdr:row>2</xdr:row>
      <xdr:rowOff>180975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219075"/>
          <a:ext cx="962025" cy="381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590550</xdr:colOff>
      <xdr:row>1</xdr:row>
      <xdr:rowOff>9525</xdr:rowOff>
    </xdr:from>
    <xdr:to>
      <xdr:col>15</xdr:col>
      <xdr:colOff>752475</xdr:colOff>
      <xdr:row>3</xdr:row>
      <xdr:rowOff>28575</xdr:rowOff>
    </xdr:to>
    <xdr:pic>
      <xdr:nvPicPr>
        <xdr:cNvPr id="3" name="图片 2" descr="cid:image003.jpg@01D1372C.824FC690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276850" y="190500"/>
          <a:ext cx="8191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476250</xdr:colOff>
      <xdr:row>1</xdr:row>
      <xdr:rowOff>38100</xdr:rowOff>
    </xdr:from>
    <xdr:to>
      <xdr:col>0</xdr:col>
      <xdr:colOff>1438275</xdr:colOff>
      <xdr:row>2</xdr:row>
      <xdr:rowOff>180975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219075"/>
          <a:ext cx="962025" cy="381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523875</xdr:colOff>
      <xdr:row>1</xdr:row>
      <xdr:rowOff>9525</xdr:rowOff>
    </xdr:from>
    <xdr:to>
      <xdr:col>15</xdr:col>
      <xdr:colOff>685800</xdr:colOff>
      <xdr:row>3</xdr:row>
      <xdr:rowOff>28575</xdr:rowOff>
    </xdr:to>
    <xdr:pic>
      <xdr:nvPicPr>
        <xdr:cNvPr id="5" name="图片 2" descr="cid:image003.jpg@01D1372C.824FC690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210175" y="190500"/>
          <a:ext cx="8191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</xdr:row>
      <xdr:rowOff>38100</xdr:rowOff>
    </xdr:from>
    <xdr:to>
      <xdr:col>0</xdr:col>
      <xdr:colOff>1438275</xdr:colOff>
      <xdr:row>2</xdr:row>
      <xdr:rowOff>180975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219075"/>
          <a:ext cx="962025" cy="381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590550</xdr:colOff>
      <xdr:row>1</xdr:row>
      <xdr:rowOff>9525</xdr:rowOff>
    </xdr:from>
    <xdr:to>
      <xdr:col>15</xdr:col>
      <xdr:colOff>752475</xdr:colOff>
      <xdr:row>3</xdr:row>
      <xdr:rowOff>28575</xdr:rowOff>
    </xdr:to>
    <xdr:pic>
      <xdr:nvPicPr>
        <xdr:cNvPr id="3" name="图片 2" descr="cid:image003.jpg@01D1372C.824FC690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276850" y="190500"/>
          <a:ext cx="8191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476250</xdr:colOff>
      <xdr:row>1</xdr:row>
      <xdr:rowOff>38100</xdr:rowOff>
    </xdr:from>
    <xdr:to>
      <xdr:col>0</xdr:col>
      <xdr:colOff>1438275</xdr:colOff>
      <xdr:row>2</xdr:row>
      <xdr:rowOff>180975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219075"/>
          <a:ext cx="962025" cy="381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523875</xdr:colOff>
      <xdr:row>1</xdr:row>
      <xdr:rowOff>9525</xdr:rowOff>
    </xdr:from>
    <xdr:to>
      <xdr:col>15</xdr:col>
      <xdr:colOff>685800</xdr:colOff>
      <xdr:row>3</xdr:row>
      <xdr:rowOff>28575</xdr:rowOff>
    </xdr:to>
    <xdr:pic>
      <xdr:nvPicPr>
        <xdr:cNvPr id="5" name="图片 2" descr="cid:image003.jpg@01D1372C.824FC690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210175" y="190500"/>
          <a:ext cx="8191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476250</xdr:colOff>
      <xdr:row>1</xdr:row>
      <xdr:rowOff>38100</xdr:rowOff>
    </xdr:from>
    <xdr:to>
      <xdr:col>0</xdr:col>
      <xdr:colOff>1438275</xdr:colOff>
      <xdr:row>2</xdr:row>
      <xdr:rowOff>180975</xdr:rowOff>
    </xdr:to>
    <xdr:pic>
      <xdr:nvPicPr>
        <xdr:cNvPr id="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152400"/>
          <a:ext cx="962025" cy="381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590550</xdr:colOff>
      <xdr:row>1</xdr:row>
      <xdr:rowOff>9525</xdr:rowOff>
    </xdr:from>
    <xdr:to>
      <xdr:col>15</xdr:col>
      <xdr:colOff>752475</xdr:colOff>
      <xdr:row>3</xdr:row>
      <xdr:rowOff>28575</xdr:rowOff>
    </xdr:to>
    <xdr:pic>
      <xdr:nvPicPr>
        <xdr:cNvPr id="7" name="图片 6" descr="cid:image003.jpg@01D1372C.824FC690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429250" y="123825"/>
          <a:ext cx="8191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476250</xdr:colOff>
      <xdr:row>1</xdr:row>
      <xdr:rowOff>38100</xdr:rowOff>
    </xdr:from>
    <xdr:to>
      <xdr:col>0</xdr:col>
      <xdr:colOff>1438275</xdr:colOff>
      <xdr:row>2</xdr:row>
      <xdr:rowOff>180975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" y="152400"/>
          <a:ext cx="962025" cy="381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523875</xdr:colOff>
      <xdr:row>1</xdr:row>
      <xdr:rowOff>9525</xdr:rowOff>
    </xdr:from>
    <xdr:to>
      <xdr:col>15</xdr:col>
      <xdr:colOff>685800</xdr:colOff>
      <xdr:row>3</xdr:row>
      <xdr:rowOff>28575</xdr:rowOff>
    </xdr:to>
    <xdr:pic>
      <xdr:nvPicPr>
        <xdr:cNvPr id="9" name="图片 2" descr="cid:image003.jpg@01D1372C.824FC690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362575" y="123825"/>
          <a:ext cx="81915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5"/>
  <sheetViews>
    <sheetView topLeftCell="A28" workbookViewId="0">
      <selection activeCell="B58" sqref="B58"/>
    </sheetView>
  </sheetViews>
  <sheetFormatPr defaultRowHeight="14.25" x14ac:dyDescent="0.15"/>
  <cols>
    <col min="1" max="1" width="21.5" style="9" customWidth="1"/>
    <col min="2" max="2" width="3.875" style="9" customWidth="1"/>
    <col min="3" max="3" width="4.125" style="9" customWidth="1"/>
    <col min="4" max="4" width="2" style="9" customWidth="1"/>
    <col min="5" max="5" width="3.25" style="9" customWidth="1"/>
    <col min="6" max="6" width="3.875" style="9" customWidth="1"/>
    <col min="7" max="7" width="3.125" style="9" customWidth="1"/>
    <col min="8" max="8" width="4.75" style="9" customWidth="1"/>
    <col min="9" max="9" width="3.875" style="9" customWidth="1"/>
    <col min="10" max="11" width="1.625" style="9" customWidth="1"/>
    <col min="12" max="12" width="1" style="9" customWidth="1"/>
    <col min="13" max="13" width="3.625" style="9" customWidth="1"/>
    <col min="14" max="14" width="3.25" style="9" customWidth="1"/>
    <col min="15" max="15" width="8.625" style="9" customWidth="1"/>
    <col min="16" max="16" width="15.625" style="9" customWidth="1"/>
    <col min="17" max="16384" width="9" style="9"/>
  </cols>
  <sheetData>
    <row r="1" spans="1:16" ht="14.25" customHeight="1" x14ac:dyDescent="0.2">
      <c r="A1" s="8"/>
    </row>
    <row r="2" spans="1:16" ht="18.75" x14ac:dyDescent="0.25">
      <c r="A2" s="34" t="s">
        <v>61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ht="15.75" x14ac:dyDescent="0.25">
      <c r="A3" s="35" t="s">
        <v>62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 ht="9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ht="14.25" customHeight="1" x14ac:dyDescent="0.15"/>
    <row r="6" spans="1:16" ht="15" x14ac:dyDescent="0.2">
      <c r="A6" s="36" t="s">
        <v>33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1:16" ht="15.75" x14ac:dyDescent="0.25">
      <c r="A7" s="37" t="s">
        <v>10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</row>
    <row r="8" spans="1:16" ht="9.6" customHeight="1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ht="14.1" customHeight="1" x14ac:dyDescent="0.15">
      <c r="A9" s="12" t="s">
        <v>34</v>
      </c>
      <c r="B9" s="38" t="s">
        <v>63</v>
      </c>
      <c r="C9" s="38"/>
      <c r="D9" s="38"/>
      <c r="E9" s="38"/>
      <c r="F9" s="38"/>
      <c r="G9" s="38"/>
      <c r="H9" s="38"/>
      <c r="I9" s="39" t="s">
        <v>65</v>
      </c>
      <c r="J9" s="39"/>
      <c r="K9" s="39"/>
      <c r="L9" s="39"/>
      <c r="M9" s="39"/>
      <c r="N9" s="39"/>
      <c r="O9" s="39"/>
      <c r="P9" s="39"/>
    </row>
    <row r="10" spans="1:16" ht="14.1" customHeight="1" x14ac:dyDescent="0.15">
      <c r="A10" s="12" t="s">
        <v>35</v>
      </c>
      <c r="B10" s="38" t="s">
        <v>64</v>
      </c>
      <c r="C10" s="38"/>
      <c r="D10" s="38"/>
      <c r="E10" s="38"/>
      <c r="F10" s="38"/>
      <c r="G10" s="38"/>
      <c r="H10" s="38"/>
      <c r="I10" s="39" t="s">
        <v>62</v>
      </c>
      <c r="J10" s="39"/>
      <c r="K10" s="39"/>
      <c r="L10" s="39"/>
      <c r="M10" s="39"/>
      <c r="N10" s="39"/>
      <c r="O10" s="39"/>
      <c r="P10" s="39"/>
    </row>
    <row r="11" spans="1:16" ht="14.25" customHeight="1" x14ac:dyDescent="0.15">
      <c r="A11" s="25" t="s">
        <v>36</v>
      </c>
      <c r="B11" s="56" t="s">
        <v>59</v>
      </c>
      <c r="C11" s="39"/>
      <c r="D11" s="39"/>
      <c r="E11" s="39"/>
      <c r="F11" s="39"/>
      <c r="G11" s="39"/>
      <c r="H11" s="39"/>
      <c r="I11" s="25" t="s">
        <v>37</v>
      </c>
      <c r="J11" s="25"/>
      <c r="K11" s="25"/>
      <c r="L11" s="25"/>
      <c r="M11" s="25"/>
      <c r="N11" s="25"/>
      <c r="P11" s="26" t="s">
        <v>58</v>
      </c>
    </row>
    <row r="12" spans="1:16" ht="14.25" customHeight="1" x14ac:dyDescent="0.15">
      <c r="A12" s="12" t="s">
        <v>38</v>
      </c>
      <c r="B12" s="39" t="s">
        <v>86</v>
      </c>
      <c r="C12" s="39"/>
      <c r="D12" s="39"/>
      <c r="E12" s="39"/>
      <c r="F12" s="39"/>
      <c r="G12" s="1"/>
      <c r="H12" s="1"/>
      <c r="I12" s="25" t="s">
        <v>39</v>
      </c>
      <c r="J12" s="25"/>
      <c r="K12" s="25"/>
      <c r="L12" s="25"/>
      <c r="M12" s="25"/>
      <c r="N12" s="25"/>
      <c r="P12" s="13" t="s">
        <v>32</v>
      </c>
    </row>
    <row r="13" spans="1:16" ht="14.25" customHeight="1" x14ac:dyDescent="0.15">
      <c r="A13" s="12" t="s">
        <v>40</v>
      </c>
      <c r="B13" s="57">
        <v>42892</v>
      </c>
      <c r="C13" s="58"/>
      <c r="D13" s="58"/>
      <c r="E13" s="58"/>
      <c r="F13" s="58"/>
      <c r="G13" s="1"/>
      <c r="H13" s="1"/>
      <c r="I13" s="25" t="s">
        <v>41</v>
      </c>
      <c r="J13" s="25"/>
      <c r="K13" s="25"/>
      <c r="L13" s="25"/>
      <c r="M13" s="25"/>
      <c r="N13" s="25"/>
      <c r="P13" s="2">
        <f>DATE(YEAR(B13)+1,MONTH(B13),DAY(B13)-1)</f>
        <v>43256</v>
      </c>
    </row>
    <row r="14" spans="1:16" ht="14.25" customHeight="1" x14ac:dyDescent="0.15">
      <c r="A14" s="12" t="s">
        <v>42</v>
      </c>
      <c r="B14" s="39" t="s">
        <v>87</v>
      </c>
      <c r="C14" s="39"/>
      <c r="D14" s="39"/>
      <c r="E14" s="39"/>
      <c r="F14" s="39"/>
      <c r="G14" s="1"/>
      <c r="H14" s="1"/>
      <c r="I14" s="25" t="s">
        <v>43</v>
      </c>
      <c r="J14" s="25"/>
      <c r="K14" s="25"/>
      <c r="L14" s="25"/>
      <c r="M14" s="25"/>
      <c r="N14" s="25"/>
      <c r="P14" s="14">
        <v>42892</v>
      </c>
    </row>
    <row r="15" spans="1:16" ht="14.1" customHeight="1" x14ac:dyDescent="0.15">
      <c r="A15" s="12" t="s">
        <v>44</v>
      </c>
      <c r="B15" s="39"/>
      <c r="C15" s="39"/>
      <c r="D15" s="39"/>
      <c r="E15" s="39"/>
      <c r="F15" s="39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8.25" customHeight="1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7" ht="15" customHeight="1" x14ac:dyDescent="0.2">
      <c r="A17" s="48" t="s">
        <v>53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15"/>
      <c r="M17" s="15"/>
      <c r="N17" s="15"/>
      <c r="O17" s="3" t="s">
        <v>60</v>
      </c>
      <c r="P17" s="4"/>
      <c r="Q17" s="4"/>
    </row>
    <row r="18" spans="1:17" ht="14.25" customHeight="1" x14ac:dyDescent="0.15">
      <c r="A18" s="50" t="s">
        <v>13</v>
      </c>
      <c r="B18" s="51"/>
      <c r="C18" s="52" t="s">
        <v>0</v>
      </c>
      <c r="D18" s="52"/>
      <c r="E18" s="52"/>
      <c r="F18" s="52"/>
      <c r="G18" s="52"/>
      <c r="H18" s="52"/>
      <c r="I18" s="52" t="s">
        <v>1</v>
      </c>
      <c r="J18" s="52"/>
      <c r="K18" s="52"/>
      <c r="L18" s="52"/>
      <c r="M18" s="52"/>
      <c r="N18" s="52"/>
      <c r="O18" s="27" t="s">
        <v>14</v>
      </c>
      <c r="P18" s="27" t="s">
        <v>15</v>
      </c>
    </row>
    <row r="19" spans="1:17" ht="27" customHeight="1" x14ac:dyDescent="0.15">
      <c r="A19" s="53" t="s">
        <v>16</v>
      </c>
      <c r="B19" s="54"/>
      <c r="C19" s="55" t="s">
        <v>2</v>
      </c>
      <c r="D19" s="55"/>
      <c r="E19" s="55"/>
      <c r="F19" s="55"/>
      <c r="G19" s="55"/>
      <c r="H19" s="55"/>
      <c r="I19" s="55" t="s">
        <v>3</v>
      </c>
      <c r="J19" s="55"/>
      <c r="K19" s="55"/>
      <c r="L19" s="55"/>
      <c r="M19" s="55"/>
      <c r="N19" s="55"/>
      <c r="O19" s="24" t="s">
        <v>17</v>
      </c>
      <c r="P19" s="24" t="s">
        <v>4</v>
      </c>
    </row>
    <row r="20" spans="1:17" ht="14.1" customHeight="1" x14ac:dyDescent="0.2">
      <c r="A20" s="62" t="s">
        <v>18</v>
      </c>
      <c r="B20" s="63"/>
      <c r="C20" s="64" t="s">
        <v>85</v>
      </c>
      <c r="D20" s="65"/>
      <c r="E20" s="65"/>
      <c r="F20" s="65"/>
      <c r="G20" s="65"/>
      <c r="H20" s="66"/>
      <c r="I20" s="64" t="s">
        <v>68</v>
      </c>
      <c r="J20" s="65"/>
      <c r="K20" s="65"/>
      <c r="L20" s="65"/>
      <c r="M20" s="65"/>
      <c r="N20" s="66"/>
      <c r="O20" s="67" t="str">
        <f>IF(I21="浅黄色液体","PASS","FAIL")</f>
        <v>PASS</v>
      </c>
      <c r="P20" s="68" t="s">
        <v>45</v>
      </c>
    </row>
    <row r="21" spans="1:17" ht="14.1" customHeight="1" x14ac:dyDescent="0.15">
      <c r="A21" s="69" t="s">
        <v>66</v>
      </c>
      <c r="B21" s="70"/>
      <c r="C21" s="71" t="s">
        <v>67</v>
      </c>
      <c r="D21" s="72"/>
      <c r="E21" s="72"/>
      <c r="F21" s="72"/>
      <c r="G21" s="72"/>
      <c r="H21" s="73"/>
      <c r="I21" s="71" t="s">
        <v>69</v>
      </c>
      <c r="J21" s="72"/>
      <c r="K21" s="72"/>
      <c r="L21" s="72"/>
      <c r="M21" s="72"/>
      <c r="N21" s="73"/>
      <c r="O21" s="67"/>
      <c r="P21" s="68"/>
    </row>
    <row r="22" spans="1:17" s="22" customFormat="1" ht="14.1" customHeight="1" x14ac:dyDescent="0.15">
      <c r="A22" s="77" t="s">
        <v>56</v>
      </c>
      <c r="B22" s="78"/>
      <c r="C22" s="79">
        <v>150</v>
      </c>
      <c r="D22" s="80"/>
      <c r="E22" s="80"/>
      <c r="F22" s="83" t="s">
        <v>21</v>
      </c>
      <c r="G22" s="83"/>
      <c r="H22" s="78"/>
      <c r="I22" s="85">
        <v>94</v>
      </c>
      <c r="J22" s="86"/>
      <c r="K22" s="86"/>
      <c r="L22" s="86"/>
      <c r="M22" s="86"/>
      <c r="N22" s="87"/>
      <c r="O22" s="91" t="str">
        <f>IF(I22&lt;=C22,"PASS","FAIL")</f>
        <v>PASS</v>
      </c>
      <c r="P22" s="59" t="s">
        <v>55</v>
      </c>
    </row>
    <row r="23" spans="1:17" s="22" customFormat="1" ht="14.1" customHeight="1" x14ac:dyDescent="0.15">
      <c r="A23" s="60" t="s">
        <v>57</v>
      </c>
      <c r="B23" s="61"/>
      <c r="C23" s="81"/>
      <c r="D23" s="82"/>
      <c r="E23" s="82"/>
      <c r="F23" s="84"/>
      <c r="G23" s="84"/>
      <c r="H23" s="61"/>
      <c r="I23" s="88"/>
      <c r="J23" s="89"/>
      <c r="K23" s="89"/>
      <c r="L23" s="89"/>
      <c r="M23" s="89"/>
      <c r="N23" s="90"/>
      <c r="O23" s="91"/>
      <c r="P23" s="59"/>
    </row>
    <row r="24" spans="1:17" s="22" customFormat="1" ht="14.1" customHeight="1" x14ac:dyDescent="0.15">
      <c r="A24" s="77" t="s">
        <v>56</v>
      </c>
      <c r="B24" s="78"/>
      <c r="C24" s="112">
        <v>1.5</v>
      </c>
      <c r="D24" s="74" t="s">
        <v>77</v>
      </c>
      <c r="E24" s="74" t="s">
        <v>78</v>
      </c>
      <c r="F24" s="74">
        <v>15</v>
      </c>
      <c r="G24" s="74" t="s">
        <v>79</v>
      </c>
      <c r="H24" s="102" t="s">
        <v>21</v>
      </c>
      <c r="I24" s="104">
        <v>0.5</v>
      </c>
      <c r="J24" s="106" t="s">
        <v>77</v>
      </c>
      <c r="K24" s="74" t="s">
        <v>78</v>
      </c>
      <c r="L24" s="74"/>
      <c r="M24" s="108">
        <v>2.8</v>
      </c>
      <c r="N24" s="110" t="s">
        <v>79</v>
      </c>
      <c r="O24" s="97" t="str">
        <f>IF(AND(I24&lt;=C24,M24&lt;=F24),"PASS","FAIL")</f>
        <v>PASS</v>
      </c>
      <c r="P24" s="59" t="s">
        <v>76</v>
      </c>
    </row>
    <row r="25" spans="1:17" s="22" customFormat="1" ht="14.1" customHeight="1" x14ac:dyDescent="0.15">
      <c r="A25" s="60" t="s">
        <v>92</v>
      </c>
      <c r="B25" s="99"/>
      <c r="C25" s="113"/>
      <c r="D25" s="75"/>
      <c r="E25" s="76"/>
      <c r="F25" s="75"/>
      <c r="G25" s="75"/>
      <c r="H25" s="103"/>
      <c r="I25" s="105"/>
      <c r="J25" s="107"/>
      <c r="K25" s="75"/>
      <c r="L25" s="75"/>
      <c r="M25" s="109"/>
      <c r="N25" s="111"/>
      <c r="O25" s="98"/>
      <c r="P25" s="59"/>
    </row>
    <row r="26" spans="1:17" ht="14.1" customHeight="1" x14ac:dyDescent="0.15">
      <c r="A26" s="77" t="s">
        <v>22</v>
      </c>
      <c r="B26" s="78"/>
      <c r="C26" s="79">
        <v>195</v>
      </c>
      <c r="D26" s="80"/>
      <c r="E26" s="94" t="s">
        <v>31</v>
      </c>
      <c r="F26" s="83">
        <v>205</v>
      </c>
      <c r="G26" s="83"/>
      <c r="H26" s="78"/>
      <c r="I26" s="96">
        <v>197.87</v>
      </c>
      <c r="J26" s="96"/>
      <c r="K26" s="96"/>
      <c r="L26" s="96"/>
      <c r="M26" s="96"/>
      <c r="N26" s="96"/>
      <c r="O26" s="100" t="str">
        <f>IF(AND(I26&gt;=C26,I26&lt;=F26),"PASS","FAIL")</f>
        <v>PASS</v>
      </c>
      <c r="P26" s="101" t="s">
        <v>5</v>
      </c>
    </row>
    <row r="27" spans="1:17" ht="14.1" customHeight="1" x14ac:dyDescent="0.15">
      <c r="A27" s="92" t="s">
        <v>23</v>
      </c>
      <c r="B27" s="93"/>
      <c r="C27" s="81"/>
      <c r="D27" s="82"/>
      <c r="E27" s="95"/>
      <c r="F27" s="84"/>
      <c r="G27" s="84"/>
      <c r="H27" s="61"/>
      <c r="I27" s="96"/>
      <c r="J27" s="96"/>
      <c r="K27" s="96"/>
      <c r="L27" s="96"/>
      <c r="M27" s="96"/>
      <c r="N27" s="96"/>
      <c r="O27" s="91"/>
      <c r="P27" s="101"/>
    </row>
    <row r="28" spans="1:17" ht="14.1" customHeight="1" x14ac:dyDescent="0.15">
      <c r="A28" s="77" t="s">
        <v>24</v>
      </c>
      <c r="B28" s="78"/>
      <c r="C28" s="79">
        <v>196</v>
      </c>
      <c r="D28" s="80"/>
      <c r="E28" s="94" t="s">
        <v>31</v>
      </c>
      <c r="F28" s="83">
        <v>206</v>
      </c>
      <c r="G28" s="83"/>
      <c r="H28" s="78"/>
      <c r="I28" s="96">
        <v>199.78</v>
      </c>
      <c r="J28" s="96"/>
      <c r="K28" s="96"/>
      <c r="L28" s="96"/>
      <c r="M28" s="96"/>
      <c r="N28" s="96"/>
      <c r="O28" s="91" t="str">
        <f>IF(AND(I28&gt;=C28,I28&lt;=F28),"PASS","FAIL")</f>
        <v>PASS</v>
      </c>
      <c r="P28" s="101" t="s">
        <v>25</v>
      </c>
    </row>
    <row r="29" spans="1:17" ht="14.1" customHeight="1" x14ac:dyDescent="0.15">
      <c r="A29" s="92" t="s">
        <v>26</v>
      </c>
      <c r="B29" s="93"/>
      <c r="C29" s="81"/>
      <c r="D29" s="82"/>
      <c r="E29" s="95"/>
      <c r="F29" s="84"/>
      <c r="G29" s="84"/>
      <c r="H29" s="61"/>
      <c r="I29" s="96"/>
      <c r="J29" s="96"/>
      <c r="K29" s="96"/>
      <c r="L29" s="96"/>
      <c r="M29" s="96"/>
      <c r="N29" s="96"/>
      <c r="O29" s="91"/>
      <c r="P29" s="101"/>
    </row>
    <row r="30" spans="1:17" s="22" customFormat="1" ht="14.1" customHeight="1" x14ac:dyDescent="0.15">
      <c r="A30" s="77" t="s">
        <v>46</v>
      </c>
      <c r="B30" s="78"/>
      <c r="C30" s="79">
        <v>88</v>
      </c>
      <c r="D30" s="80"/>
      <c r="E30" s="94" t="s">
        <v>31</v>
      </c>
      <c r="F30" s="83">
        <v>96</v>
      </c>
      <c r="G30" s="83"/>
      <c r="H30" s="78"/>
      <c r="I30" s="96">
        <v>94.96</v>
      </c>
      <c r="J30" s="96"/>
      <c r="K30" s="96"/>
      <c r="L30" s="96"/>
      <c r="M30" s="96"/>
      <c r="N30" s="96"/>
      <c r="O30" s="91" t="str">
        <f>IF(AND(I30&gt;=C30,I30&lt;=F30),"PASS","FAIL")</f>
        <v>PASS</v>
      </c>
      <c r="P30" s="101" t="s">
        <v>6</v>
      </c>
    </row>
    <row r="31" spans="1:17" s="22" customFormat="1" ht="14.1" customHeight="1" x14ac:dyDescent="0.15">
      <c r="A31" s="92" t="s">
        <v>27</v>
      </c>
      <c r="B31" s="93"/>
      <c r="C31" s="81"/>
      <c r="D31" s="82"/>
      <c r="E31" s="95"/>
      <c r="F31" s="84"/>
      <c r="G31" s="84"/>
      <c r="H31" s="61"/>
      <c r="I31" s="96"/>
      <c r="J31" s="96"/>
      <c r="K31" s="96"/>
      <c r="L31" s="96"/>
      <c r="M31" s="96"/>
      <c r="N31" s="96"/>
      <c r="O31" s="91"/>
      <c r="P31" s="101"/>
    </row>
    <row r="32" spans="1:17" s="22" customFormat="1" ht="14.1" customHeight="1" x14ac:dyDescent="0.15">
      <c r="A32" s="77" t="s">
        <v>70</v>
      </c>
      <c r="B32" s="78"/>
      <c r="C32" s="79">
        <v>8</v>
      </c>
      <c r="D32" s="80"/>
      <c r="E32" s="80"/>
      <c r="F32" s="83" t="s">
        <v>21</v>
      </c>
      <c r="G32" s="83"/>
      <c r="H32" s="78"/>
      <c r="I32" s="114">
        <v>6.6</v>
      </c>
      <c r="J32" s="115"/>
      <c r="K32" s="115"/>
      <c r="L32" s="115"/>
      <c r="M32" s="115"/>
      <c r="N32" s="116"/>
      <c r="O32" s="91" t="str">
        <f>IF(I32&lt;=C32,"PASS","FAIL")</f>
        <v>PASS</v>
      </c>
      <c r="P32" s="101" t="s">
        <v>71</v>
      </c>
    </row>
    <row r="33" spans="1:16" s="22" customFormat="1" ht="14.1" customHeight="1" x14ac:dyDescent="0.15">
      <c r="A33" s="92" t="s">
        <v>72</v>
      </c>
      <c r="B33" s="93"/>
      <c r="C33" s="81"/>
      <c r="D33" s="82"/>
      <c r="E33" s="82"/>
      <c r="F33" s="84"/>
      <c r="G33" s="84"/>
      <c r="H33" s="61"/>
      <c r="I33" s="117"/>
      <c r="J33" s="118"/>
      <c r="K33" s="118"/>
      <c r="L33" s="118"/>
      <c r="M33" s="118"/>
      <c r="N33" s="119"/>
      <c r="O33" s="91"/>
      <c r="P33" s="101"/>
    </row>
    <row r="34" spans="1:16" s="22" customFormat="1" ht="14.1" customHeight="1" x14ac:dyDescent="0.15">
      <c r="A34" s="77" t="s">
        <v>73</v>
      </c>
      <c r="B34" s="78"/>
      <c r="C34" s="135">
        <v>0.3</v>
      </c>
      <c r="D34" s="136"/>
      <c r="E34" s="136"/>
      <c r="F34" s="83" t="s">
        <v>21</v>
      </c>
      <c r="G34" s="83"/>
      <c r="H34" s="78"/>
      <c r="I34" s="139">
        <v>8.1000000000000003E-2</v>
      </c>
      <c r="J34" s="140"/>
      <c r="K34" s="140"/>
      <c r="L34" s="140"/>
      <c r="M34" s="140"/>
      <c r="N34" s="141"/>
      <c r="O34" s="91" t="str">
        <f>IF(I34&lt;=C34,"PASS","FAIL")</f>
        <v>PASS</v>
      </c>
      <c r="P34" s="101" t="s">
        <v>75</v>
      </c>
    </row>
    <row r="35" spans="1:16" s="22" customFormat="1" ht="14.1" customHeight="1" x14ac:dyDescent="0.15">
      <c r="A35" s="92" t="s">
        <v>74</v>
      </c>
      <c r="B35" s="93"/>
      <c r="C35" s="137"/>
      <c r="D35" s="138"/>
      <c r="E35" s="138"/>
      <c r="F35" s="84"/>
      <c r="G35" s="84"/>
      <c r="H35" s="61"/>
      <c r="I35" s="142"/>
      <c r="J35" s="143"/>
      <c r="K35" s="143"/>
      <c r="L35" s="143"/>
      <c r="M35" s="143"/>
      <c r="N35" s="144"/>
      <c r="O35" s="91"/>
      <c r="P35" s="101"/>
    </row>
    <row r="36" spans="1:16" s="22" customFormat="1" ht="14.1" customHeight="1" x14ac:dyDescent="0.2">
      <c r="A36" s="77" t="s">
        <v>28</v>
      </c>
      <c r="B36" s="78"/>
      <c r="C36" s="120" t="s">
        <v>47</v>
      </c>
      <c r="D36" s="121"/>
      <c r="E36" s="121"/>
      <c r="F36" s="121"/>
      <c r="G36" s="121"/>
      <c r="H36" s="122"/>
      <c r="I36" s="126" t="s">
        <v>19</v>
      </c>
      <c r="J36" s="127"/>
      <c r="K36" s="127"/>
      <c r="L36" s="127"/>
      <c r="M36" s="127"/>
      <c r="N36" s="128"/>
      <c r="O36" s="129" t="str">
        <f>IF(I36="Conform","PASS","FAIL")</f>
        <v>PASS</v>
      </c>
      <c r="P36" s="130" t="s">
        <v>29</v>
      </c>
    </row>
    <row r="37" spans="1:16" s="22" customFormat="1" ht="14.1" customHeight="1" x14ac:dyDescent="0.15">
      <c r="A37" s="92" t="s">
        <v>30</v>
      </c>
      <c r="B37" s="93"/>
      <c r="C37" s="123"/>
      <c r="D37" s="124"/>
      <c r="E37" s="124"/>
      <c r="F37" s="124"/>
      <c r="G37" s="124"/>
      <c r="H37" s="125"/>
      <c r="I37" s="132" t="s">
        <v>20</v>
      </c>
      <c r="J37" s="133"/>
      <c r="K37" s="133"/>
      <c r="L37" s="133"/>
      <c r="M37" s="133"/>
      <c r="N37" s="134"/>
      <c r="O37" s="100"/>
      <c r="P37" s="131"/>
    </row>
    <row r="38" spans="1:16" ht="18.600000000000001" customHeight="1" x14ac:dyDescent="0.15">
      <c r="A38" s="150" t="s">
        <v>48</v>
      </c>
      <c r="B38" s="150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1"/>
      <c r="P38" s="150"/>
    </row>
    <row r="39" spans="1:16" ht="15.95" customHeight="1" x14ac:dyDescent="0.15">
      <c r="A39" s="145" t="s">
        <v>81</v>
      </c>
      <c r="B39" s="59"/>
      <c r="C39" s="146">
        <v>12</v>
      </c>
      <c r="D39" s="147"/>
      <c r="E39" s="147"/>
      <c r="F39" s="148" t="s">
        <v>21</v>
      </c>
      <c r="G39" s="148"/>
      <c r="H39" s="149"/>
      <c r="I39" s="46">
        <v>7.36</v>
      </c>
      <c r="J39" s="47"/>
      <c r="K39" s="47"/>
      <c r="L39" s="47"/>
      <c r="M39" s="47"/>
      <c r="N39" s="47"/>
      <c r="O39" s="23" t="str">
        <f>IF(I39&lt;=C39,"PASS","FAIL")</f>
        <v>PASS</v>
      </c>
      <c r="P39" s="59" t="s">
        <v>7</v>
      </c>
    </row>
    <row r="40" spans="1:16" ht="15.95" customHeight="1" x14ac:dyDescent="0.15">
      <c r="A40" s="40" t="s">
        <v>91</v>
      </c>
      <c r="B40" s="41"/>
      <c r="C40" s="42">
        <v>8.5</v>
      </c>
      <c r="D40" s="43"/>
      <c r="E40" s="43"/>
      <c r="F40" s="44" t="s">
        <v>90</v>
      </c>
      <c r="G40" s="44"/>
      <c r="H40" s="45"/>
      <c r="I40" s="46">
        <v>7.36</v>
      </c>
      <c r="J40" s="47"/>
      <c r="K40" s="47"/>
      <c r="L40" s="47"/>
      <c r="M40" s="47"/>
      <c r="N40" s="47"/>
      <c r="O40" s="28" t="str">
        <f>IF(I40&lt;=C40,"PASS","FAIL")</f>
        <v>PASS</v>
      </c>
      <c r="P40" s="59"/>
    </row>
    <row r="41" spans="1:16" ht="15.95" customHeight="1" x14ac:dyDescent="0.15">
      <c r="A41" s="145" t="s">
        <v>82</v>
      </c>
      <c r="B41" s="59"/>
      <c r="C41" s="146">
        <v>75</v>
      </c>
      <c r="D41" s="147"/>
      <c r="E41" s="147"/>
      <c r="F41" s="148" t="s">
        <v>84</v>
      </c>
      <c r="G41" s="148"/>
      <c r="H41" s="149"/>
      <c r="I41" s="46">
        <v>80.900000000000006</v>
      </c>
      <c r="J41" s="47"/>
      <c r="K41" s="47"/>
      <c r="L41" s="47"/>
      <c r="M41" s="47"/>
      <c r="N41" s="47"/>
      <c r="O41" s="23" t="str">
        <f>IF(I41&gt;=C41,"PASS","FAIL")</f>
        <v>PASS</v>
      </c>
      <c r="P41" s="59"/>
    </row>
    <row r="42" spans="1:16" ht="15.95" customHeight="1" x14ac:dyDescent="0.15">
      <c r="A42" s="145" t="s">
        <v>83</v>
      </c>
      <c r="B42" s="59"/>
      <c r="C42" s="146">
        <v>13</v>
      </c>
      <c r="D42" s="147"/>
      <c r="E42" s="147"/>
      <c r="F42" s="148" t="s">
        <v>21</v>
      </c>
      <c r="G42" s="148"/>
      <c r="H42" s="149"/>
      <c r="I42" s="46">
        <v>11.01</v>
      </c>
      <c r="J42" s="47"/>
      <c r="K42" s="47"/>
      <c r="L42" s="47"/>
      <c r="M42" s="47"/>
      <c r="N42" s="47"/>
      <c r="O42" s="23" t="str">
        <f>IF(I42&lt;=C42,"PASS","FAIL")</f>
        <v>PASS</v>
      </c>
      <c r="P42" s="59"/>
    </row>
    <row r="43" spans="1:16" ht="15.95" customHeight="1" x14ac:dyDescent="0.15">
      <c r="A43" s="145" t="s">
        <v>80</v>
      </c>
      <c r="B43" s="59"/>
      <c r="C43" s="146">
        <v>1.5</v>
      </c>
      <c r="D43" s="147"/>
      <c r="E43" s="147"/>
      <c r="F43" s="148" t="s">
        <v>21</v>
      </c>
      <c r="G43" s="148"/>
      <c r="H43" s="149"/>
      <c r="I43" s="46">
        <v>0.73</v>
      </c>
      <c r="J43" s="47"/>
      <c r="K43" s="47"/>
      <c r="L43" s="47"/>
      <c r="M43" s="47"/>
      <c r="N43" s="47"/>
      <c r="O43" s="23" t="str">
        <f>IF(I43&lt;=C43,"PASS","FAIL")</f>
        <v>PASS</v>
      </c>
      <c r="P43" s="59"/>
    </row>
    <row r="44" spans="1:16" ht="27.75" customHeight="1" x14ac:dyDescent="0.15">
      <c r="A44" s="156" t="s">
        <v>49</v>
      </c>
      <c r="B44" s="157"/>
      <c r="C44" s="158" t="s">
        <v>54</v>
      </c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</row>
    <row r="45" spans="1:16" ht="16.149999999999999" customHeight="1" x14ac:dyDescent="0.15">
      <c r="A45" s="62" t="s">
        <v>8</v>
      </c>
      <c r="B45" s="63"/>
      <c r="C45" s="159" t="str">
        <f>IF(SUM(COUNTIF(O26:O37,"FAIL"),COUNTIF(O39:O43,"FAIL"))=0,"PASS","FAIL")</f>
        <v>PASS</v>
      </c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159"/>
      <c r="P45" s="159"/>
    </row>
    <row r="46" spans="1:16" ht="16.149999999999999" customHeight="1" x14ac:dyDescent="0.15">
      <c r="A46" s="160" t="s">
        <v>9</v>
      </c>
      <c r="B46" s="161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</row>
    <row r="47" spans="1:16" ht="9.75" customHeight="1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1:16" x14ac:dyDescent="0.15">
      <c r="A48" s="16" t="s">
        <v>89</v>
      </c>
      <c r="B48" s="5"/>
      <c r="C48" s="5"/>
      <c r="D48" s="5"/>
      <c r="E48" s="5"/>
      <c r="F48" s="5"/>
      <c r="G48" s="5"/>
      <c r="H48" s="15"/>
      <c r="I48" s="15"/>
      <c r="J48" s="15"/>
      <c r="K48" s="15"/>
      <c r="L48" s="15"/>
      <c r="M48" s="152" t="s">
        <v>50</v>
      </c>
      <c r="N48" s="153"/>
      <c r="O48" s="153"/>
      <c r="P48" s="153"/>
    </row>
    <row r="49" spans="1:16" ht="7.1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 spans="1:16" x14ac:dyDescent="0.15">
      <c r="A50" s="16" t="s">
        <v>88</v>
      </c>
      <c r="B50" s="5"/>
      <c r="C50" s="5"/>
      <c r="D50" s="5"/>
      <c r="E50" s="5"/>
      <c r="F50" s="5"/>
      <c r="G50" s="5"/>
      <c r="H50" s="15"/>
      <c r="I50" s="15"/>
      <c r="J50" s="15"/>
      <c r="K50" s="15"/>
      <c r="L50" s="15"/>
      <c r="M50" s="152" t="s">
        <v>51</v>
      </c>
      <c r="N50" s="153"/>
      <c r="O50" s="153"/>
      <c r="P50" s="153"/>
    </row>
    <row r="51" spans="1:16" ht="8.25" customHeight="1" x14ac:dyDescent="0.2">
      <c r="A51" s="3"/>
      <c r="B51" s="3"/>
      <c r="C51" s="3"/>
      <c r="D51" s="3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9" customFormat="1" ht="10.15" customHeight="1" x14ac:dyDescent="0.15">
      <c r="A52" s="18" t="s">
        <v>52</v>
      </c>
      <c r="B52" s="18"/>
      <c r="C52" s="18"/>
      <c r="D52" s="18"/>
      <c r="E52" s="18"/>
      <c r="F52" s="18"/>
      <c r="G52" s="18"/>
      <c r="H52" s="18"/>
      <c r="I52" s="18"/>
      <c r="J52" s="154"/>
      <c r="K52" s="154"/>
      <c r="L52" s="154"/>
      <c r="M52" s="154"/>
      <c r="N52" s="154"/>
      <c r="O52" s="154"/>
      <c r="P52" s="154"/>
    </row>
    <row r="53" spans="1:16" s="19" customFormat="1" ht="10.15" customHeight="1" x14ac:dyDescent="0.15">
      <c r="A53" s="6" t="s">
        <v>11</v>
      </c>
      <c r="B53" s="6"/>
      <c r="C53" s="6"/>
      <c r="D53" s="6"/>
      <c r="E53" s="20"/>
      <c r="F53" s="20"/>
      <c r="G53" s="20"/>
      <c r="H53" s="20"/>
      <c r="I53" s="20"/>
      <c r="J53" s="155"/>
      <c r="K53" s="155"/>
      <c r="L53" s="155"/>
      <c r="M53" s="155"/>
      <c r="N53" s="155"/>
      <c r="O53" s="155"/>
      <c r="P53" s="155"/>
    </row>
    <row r="54" spans="1:16" s="19" customFormat="1" ht="10.15" customHeight="1" x14ac:dyDescent="0.15">
      <c r="A54" s="7" t="s">
        <v>12</v>
      </c>
      <c r="B54" s="7"/>
      <c r="C54" s="7"/>
      <c r="D54" s="7"/>
      <c r="E54" s="21"/>
      <c r="F54" s="21"/>
      <c r="G54" s="21"/>
      <c r="H54" s="21"/>
      <c r="I54" s="21"/>
      <c r="J54" s="155"/>
      <c r="K54" s="155"/>
      <c r="L54" s="155"/>
      <c r="M54" s="155"/>
      <c r="N54" s="155"/>
      <c r="O54" s="155"/>
      <c r="P54" s="155"/>
    </row>
    <row r="55" spans="1:16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</row>
  </sheetData>
  <protectedRanges>
    <protectedRange sqref="A48:B48 M48 M50 C44 A50:B50 P14 A12:N14 A15:F15 I26:N31" name="区域1"/>
    <protectedRange sqref="P13" name="区域1_2_1"/>
    <protectedRange sqref="I32:J35 L32:N35 I22:J23 L22:N23" name="区域1_1"/>
    <protectedRange sqref="P12" name="区域1_2"/>
    <protectedRange sqref="I24:J25 L24:N25" name="区域1_2_2"/>
    <protectedRange sqref="I39:N43" name="区域1_3"/>
  </protectedRanges>
  <mergeCells count="131">
    <mergeCell ref="M50:P50"/>
    <mergeCell ref="J52:J54"/>
    <mergeCell ref="K52:K54"/>
    <mergeCell ref="L52:L54"/>
    <mergeCell ref="M52:M54"/>
    <mergeCell ref="N52:N54"/>
    <mergeCell ref="O52:O54"/>
    <mergeCell ref="P52:P54"/>
    <mergeCell ref="A44:B44"/>
    <mergeCell ref="C44:P44"/>
    <mergeCell ref="A45:B45"/>
    <mergeCell ref="C45:P46"/>
    <mergeCell ref="A46:B46"/>
    <mergeCell ref="M48:P48"/>
    <mergeCell ref="A42:B42"/>
    <mergeCell ref="C42:E42"/>
    <mergeCell ref="F42:H42"/>
    <mergeCell ref="I42:N42"/>
    <mergeCell ref="A43:B43"/>
    <mergeCell ref="C43:E43"/>
    <mergeCell ref="F43:H43"/>
    <mergeCell ref="I43:N43"/>
    <mergeCell ref="A38:P38"/>
    <mergeCell ref="A39:B39"/>
    <mergeCell ref="C39:E39"/>
    <mergeCell ref="F39:H39"/>
    <mergeCell ref="I39:N39"/>
    <mergeCell ref="P39:P43"/>
    <mergeCell ref="A41:B41"/>
    <mergeCell ref="C41:E41"/>
    <mergeCell ref="F41:H41"/>
    <mergeCell ref="I41:N41"/>
    <mergeCell ref="A36:B36"/>
    <mergeCell ref="C36:H37"/>
    <mergeCell ref="I36:N36"/>
    <mergeCell ref="O36:O37"/>
    <mergeCell ref="P36:P37"/>
    <mergeCell ref="A37:B37"/>
    <mergeCell ref="I37:N37"/>
    <mergeCell ref="P32:P33"/>
    <mergeCell ref="A33:B33"/>
    <mergeCell ref="A34:B34"/>
    <mergeCell ref="C34:E35"/>
    <mergeCell ref="F34:H35"/>
    <mergeCell ref="I34:N35"/>
    <mergeCell ref="O34:O35"/>
    <mergeCell ref="P34:P35"/>
    <mergeCell ref="A35:B35"/>
    <mergeCell ref="A31:B31"/>
    <mergeCell ref="A32:B32"/>
    <mergeCell ref="C32:E33"/>
    <mergeCell ref="F32:H33"/>
    <mergeCell ref="I32:N33"/>
    <mergeCell ref="O32:O33"/>
    <mergeCell ref="O28:O29"/>
    <mergeCell ref="P28:P29"/>
    <mergeCell ref="A29:B29"/>
    <mergeCell ref="A30:B30"/>
    <mergeCell ref="C30:D31"/>
    <mergeCell ref="E30:E31"/>
    <mergeCell ref="F30:H31"/>
    <mergeCell ref="I30:N31"/>
    <mergeCell ref="O30:O31"/>
    <mergeCell ref="P30:P31"/>
    <mergeCell ref="A27:B27"/>
    <mergeCell ref="A28:B28"/>
    <mergeCell ref="C28:D29"/>
    <mergeCell ref="E28:E29"/>
    <mergeCell ref="F28:H29"/>
    <mergeCell ref="I28:N29"/>
    <mergeCell ref="O24:O25"/>
    <mergeCell ref="P24:P25"/>
    <mergeCell ref="A25:B25"/>
    <mergeCell ref="A26:B26"/>
    <mergeCell ref="C26:D27"/>
    <mergeCell ref="E26:E27"/>
    <mergeCell ref="F26:H27"/>
    <mergeCell ref="I26:N27"/>
    <mergeCell ref="O26:O27"/>
    <mergeCell ref="P26:P27"/>
    <mergeCell ref="H24:H25"/>
    <mergeCell ref="I24:I25"/>
    <mergeCell ref="J24:J25"/>
    <mergeCell ref="K24:L25"/>
    <mergeCell ref="M24:M25"/>
    <mergeCell ref="N24:N25"/>
    <mergeCell ref="A24:B24"/>
    <mergeCell ref="C24:C25"/>
    <mergeCell ref="D24:D25"/>
    <mergeCell ref="E24:E25"/>
    <mergeCell ref="F24:F25"/>
    <mergeCell ref="G24:G25"/>
    <mergeCell ref="A22:B22"/>
    <mergeCell ref="C22:E23"/>
    <mergeCell ref="F22:H23"/>
    <mergeCell ref="I22:N23"/>
    <mergeCell ref="O22:O23"/>
    <mergeCell ref="P22:P23"/>
    <mergeCell ref="A23:B23"/>
    <mergeCell ref="A20:B20"/>
    <mergeCell ref="C20:H20"/>
    <mergeCell ref="I20:N20"/>
    <mergeCell ref="O20:O21"/>
    <mergeCell ref="P20:P21"/>
    <mergeCell ref="A21:B21"/>
    <mergeCell ref="C21:H21"/>
    <mergeCell ref="I21:N21"/>
    <mergeCell ref="A2:P2"/>
    <mergeCell ref="A3:P3"/>
    <mergeCell ref="A6:P6"/>
    <mergeCell ref="A7:P7"/>
    <mergeCell ref="B9:H9"/>
    <mergeCell ref="I9:P9"/>
    <mergeCell ref="A40:B40"/>
    <mergeCell ref="C40:E40"/>
    <mergeCell ref="F40:H40"/>
    <mergeCell ref="I40:N40"/>
    <mergeCell ref="B15:F15"/>
    <mergeCell ref="A17:K17"/>
    <mergeCell ref="A18:B18"/>
    <mergeCell ref="C18:H18"/>
    <mergeCell ref="I18:N18"/>
    <mergeCell ref="A19:B19"/>
    <mergeCell ref="C19:H19"/>
    <mergeCell ref="I19:N19"/>
    <mergeCell ref="B10:H10"/>
    <mergeCell ref="I10:P10"/>
    <mergeCell ref="B11:H11"/>
    <mergeCell ref="B12:F12"/>
    <mergeCell ref="B13:F13"/>
    <mergeCell ref="B14:F14"/>
  </mergeCells>
  <phoneticPr fontId="19" type="noConversion"/>
  <conditionalFormatting sqref="C45 O36 O26 O28 O20 O30 O32 O34 O22 O24 O39:O43">
    <cfRule type="cellIs" dxfId="12" priority="1" stopIfTrue="1" operator="equal">
      <formula>"FAIL"</formula>
    </cfRule>
  </conditionalFormatting>
  <pageMargins left="0.59055118110236227" right="0.43307086614173229" top="0.35433070866141736" bottom="0.19685039370078741" header="0.27559055118110237" footer="0.23622047244094491"/>
  <pageSetup paperSize="9" scale="95" orientation="portrait" r:id="rId1"/>
  <headerFooter alignWithMargins="0">
    <oddFooter>&amp;C&amp;D  &amp;T</oddFooter>
  </headerFooter>
  <rowBreaks count="1" manualBreakCount="1">
    <brk id="54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7"/>
  <sheetViews>
    <sheetView tabSelected="1" topLeftCell="A19" workbookViewId="0">
      <selection activeCell="S45" sqref="S45"/>
    </sheetView>
  </sheetViews>
  <sheetFormatPr defaultRowHeight="14.25" x14ac:dyDescent="0.15"/>
  <cols>
    <col min="1" max="1" width="21.5" style="9" customWidth="1"/>
    <col min="2" max="2" width="3.875" style="9" customWidth="1"/>
    <col min="3" max="3" width="5.25" style="9" customWidth="1"/>
    <col min="4" max="4" width="2" style="9" customWidth="1"/>
    <col min="5" max="5" width="4.5" style="9" customWidth="1"/>
    <col min="6" max="6" width="4.375" style="9" customWidth="1"/>
    <col min="7" max="7" width="3.125" style="9" customWidth="1"/>
    <col min="8" max="9" width="3.875" style="9" customWidth="1"/>
    <col min="10" max="11" width="1.625" style="9" customWidth="1"/>
    <col min="12" max="12" width="1" style="9" customWidth="1"/>
    <col min="13" max="13" width="3.625" style="9" customWidth="1"/>
    <col min="14" max="14" width="3.25" style="9" customWidth="1"/>
    <col min="15" max="15" width="8.625" style="9" customWidth="1"/>
    <col min="16" max="16" width="15.625" style="9" customWidth="1"/>
    <col min="17" max="16384" width="9" style="9"/>
  </cols>
  <sheetData>
    <row r="1" spans="1:16" ht="9" customHeight="1" x14ac:dyDescent="0.2">
      <c r="A1" s="8"/>
    </row>
    <row r="2" spans="1:16" ht="18.75" x14ac:dyDescent="0.25">
      <c r="A2" s="193" t="s">
        <v>94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</row>
    <row r="3" spans="1:16" ht="15.75" x14ac:dyDescent="0.25">
      <c r="A3" s="35" t="s">
        <v>95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</row>
    <row r="4" spans="1:16" ht="9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ht="14.25" customHeight="1" x14ac:dyDescent="0.15"/>
    <row r="6" spans="1:16" ht="15" x14ac:dyDescent="0.2">
      <c r="A6" s="36" t="s">
        <v>96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1:16" ht="15.75" x14ac:dyDescent="0.25">
      <c r="A7" s="37" t="s">
        <v>97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</row>
    <row r="8" spans="1:16" ht="9.6" customHeight="1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ht="14.1" customHeight="1" x14ac:dyDescent="0.15">
      <c r="A9" s="12" t="s">
        <v>98</v>
      </c>
      <c r="B9" s="194" t="s">
        <v>99</v>
      </c>
      <c r="C9" s="194"/>
      <c r="D9" s="194"/>
      <c r="E9" s="194"/>
      <c r="F9" s="194"/>
      <c r="G9" s="194"/>
      <c r="H9" s="194"/>
      <c r="I9" s="39" t="s">
        <v>100</v>
      </c>
      <c r="J9" s="39"/>
      <c r="K9" s="39"/>
      <c r="L9" s="39"/>
      <c r="M9" s="39"/>
      <c r="N9" s="39"/>
      <c r="O9" s="39"/>
      <c r="P9" s="39"/>
    </row>
    <row r="10" spans="1:16" ht="14.1" customHeight="1" x14ac:dyDescent="0.15">
      <c r="A10" s="12" t="s">
        <v>101</v>
      </c>
      <c r="B10" s="194" t="s">
        <v>102</v>
      </c>
      <c r="C10" s="194"/>
      <c r="D10" s="194"/>
      <c r="E10" s="194"/>
      <c r="F10" s="194"/>
      <c r="G10" s="194"/>
      <c r="H10" s="194"/>
      <c r="I10" s="39" t="s">
        <v>95</v>
      </c>
      <c r="J10" s="39"/>
      <c r="K10" s="39"/>
      <c r="L10" s="39"/>
      <c r="M10" s="39"/>
      <c r="N10" s="39"/>
      <c r="O10" s="39"/>
      <c r="P10" s="39"/>
    </row>
    <row r="11" spans="1:16" ht="14.25" customHeight="1" x14ac:dyDescent="0.15">
      <c r="A11" s="29" t="s">
        <v>103</v>
      </c>
      <c r="B11" s="56" t="s">
        <v>104</v>
      </c>
      <c r="C11" s="39"/>
      <c r="D11" s="39"/>
      <c r="E11" s="39"/>
      <c r="F11" s="39"/>
      <c r="G11" s="39"/>
      <c r="H11" s="39"/>
      <c r="I11" s="29" t="s">
        <v>105</v>
      </c>
      <c r="J11" s="29"/>
      <c r="K11" s="29"/>
      <c r="L11" s="29"/>
      <c r="M11" s="29"/>
      <c r="N11" s="29"/>
      <c r="P11" s="30" t="s">
        <v>106</v>
      </c>
    </row>
    <row r="12" spans="1:16" ht="14.25" customHeight="1" x14ac:dyDescent="0.15">
      <c r="A12" s="12" t="s">
        <v>107</v>
      </c>
      <c r="B12" s="39" t="s">
        <v>108</v>
      </c>
      <c r="C12" s="39"/>
      <c r="D12" s="39"/>
      <c r="E12" s="39"/>
      <c r="F12" s="39"/>
      <c r="G12" s="1"/>
      <c r="H12" s="1"/>
      <c r="I12" s="29" t="s">
        <v>109</v>
      </c>
      <c r="J12" s="29"/>
      <c r="K12" s="29"/>
      <c r="L12" s="29"/>
      <c r="M12" s="29"/>
      <c r="N12" s="29"/>
      <c r="P12" s="13" t="s">
        <v>110</v>
      </c>
    </row>
    <row r="13" spans="1:16" ht="14.25" customHeight="1" x14ac:dyDescent="0.15">
      <c r="A13" s="12" t="s">
        <v>111</v>
      </c>
      <c r="B13" s="57">
        <v>42892</v>
      </c>
      <c r="C13" s="58"/>
      <c r="D13" s="58"/>
      <c r="E13" s="58"/>
      <c r="F13" s="58"/>
      <c r="G13" s="1"/>
      <c r="H13" s="1"/>
      <c r="I13" s="29" t="s">
        <v>112</v>
      </c>
      <c r="J13" s="29"/>
      <c r="K13" s="29"/>
      <c r="L13" s="29"/>
      <c r="M13" s="29"/>
      <c r="N13" s="29"/>
      <c r="P13" s="2">
        <f>DATE(YEAR(B13)+1,MONTH(B13),DAY(B13)-1)</f>
        <v>43256</v>
      </c>
    </row>
    <row r="14" spans="1:16" ht="14.25" customHeight="1" x14ac:dyDescent="0.15">
      <c r="A14" s="12" t="s">
        <v>113</v>
      </c>
      <c r="B14" s="39" t="s">
        <v>114</v>
      </c>
      <c r="C14" s="39"/>
      <c r="D14" s="39"/>
      <c r="E14" s="39"/>
      <c r="F14" s="39"/>
      <c r="G14" s="1"/>
      <c r="H14" s="1"/>
      <c r="I14" s="29" t="s">
        <v>115</v>
      </c>
      <c r="J14" s="29"/>
      <c r="K14" s="29"/>
      <c r="L14" s="29"/>
      <c r="M14" s="29"/>
      <c r="N14" s="29"/>
      <c r="P14" s="14">
        <v>42892</v>
      </c>
    </row>
    <row r="15" spans="1:16" ht="14.1" customHeight="1" x14ac:dyDescent="0.15">
      <c r="A15" s="12" t="s">
        <v>116</v>
      </c>
      <c r="B15" s="39"/>
      <c r="C15" s="39"/>
      <c r="D15" s="39"/>
      <c r="E15" s="39"/>
      <c r="F15" s="39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ht="8.25" customHeight="1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20" ht="15" customHeight="1" x14ac:dyDescent="0.2">
      <c r="A17" s="48" t="s">
        <v>117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15"/>
      <c r="M17" s="15"/>
      <c r="N17" s="15"/>
      <c r="O17" s="3" t="s">
        <v>118</v>
      </c>
      <c r="P17" s="4"/>
      <c r="Q17" s="4"/>
    </row>
    <row r="18" spans="1:20" ht="14.25" customHeight="1" x14ac:dyDescent="0.15">
      <c r="A18" s="50" t="s">
        <v>119</v>
      </c>
      <c r="B18" s="51"/>
      <c r="C18" s="52" t="s">
        <v>0</v>
      </c>
      <c r="D18" s="52"/>
      <c r="E18" s="52"/>
      <c r="F18" s="52"/>
      <c r="G18" s="52"/>
      <c r="H18" s="52"/>
      <c r="I18" s="52" t="s">
        <v>1</v>
      </c>
      <c r="J18" s="52"/>
      <c r="K18" s="52"/>
      <c r="L18" s="52"/>
      <c r="M18" s="52"/>
      <c r="N18" s="52"/>
      <c r="O18" s="32" t="s">
        <v>120</v>
      </c>
      <c r="P18" s="32" t="s">
        <v>121</v>
      </c>
    </row>
    <row r="19" spans="1:20" ht="27" customHeight="1" x14ac:dyDescent="0.15">
      <c r="A19" s="53" t="s">
        <v>122</v>
      </c>
      <c r="B19" s="54"/>
      <c r="C19" s="55" t="s">
        <v>2</v>
      </c>
      <c r="D19" s="55"/>
      <c r="E19" s="55"/>
      <c r="F19" s="55"/>
      <c r="G19" s="55"/>
      <c r="H19" s="55"/>
      <c r="I19" s="55" t="s">
        <v>3</v>
      </c>
      <c r="J19" s="55"/>
      <c r="K19" s="55"/>
      <c r="L19" s="55"/>
      <c r="M19" s="55"/>
      <c r="N19" s="55"/>
      <c r="O19" s="33" t="s">
        <v>123</v>
      </c>
      <c r="P19" s="33" t="s">
        <v>4</v>
      </c>
    </row>
    <row r="20" spans="1:20" ht="38.25" customHeight="1" x14ac:dyDescent="0.2">
      <c r="A20" s="165" t="s">
        <v>124</v>
      </c>
      <c r="B20" s="166"/>
      <c r="C20" s="195" t="s">
        <v>125</v>
      </c>
      <c r="D20" s="196"/>
      <c r="E20" s="196"/>
      <c r="F20" s="196"/>
      <c r="G20" s="196"/>
      <c r="H20" s="197"/>
      <c r="I20" s="167" t="s">
        <v>126</v>
      </c>
      <c r="J20" s="168"/>
      <c r="K20" s="168"/>
      <c r="L20" s="168"/>
      <c r="M20" s="168"/>
      <c r="N20" s="169"/>
      <c r="O20" s="191" t="s">
        <v>127</v>
      </c>
      <c r="P20" s="192" t="s">
        <v>93</v>
      </c>
    </row>
    <row r="21" spans="1:20" ht="25.5" customHeight="1" x14ac:dyDescent="0.15">
      <c r="A21" s="174" t="s">
        <v>128</v>
      </c>
      <c r="B21" s="175"/>
      <c r="C21" s="198"/>
      <c r="D21" s="199"/>
      <c r="E21" s="199"/>
      <c r="F21" s="199"/>
      <c r="G21" s="199"/>
      <c r="H21" s="200"/>
      <c r="I21" s="162" t="s">
        <v>129</v>
      </c>
      <c r="J21" s="163"/>
      <c r="K21" s="163"/>
      <c r="L21" s="163"/>
      <c r="M21" s="163"/>
      <c r="N21" s="164"/>
      <c r="O21" s="191"/>
      <c r="P21" s="192"/>
    </row>
    <row r="22" spans="1:20" ht="23.25" customHeight="1" x14ac:dyDescent="0.2">
      <c r="A22" s="165" t="s">
        <v>130</v>
      </c>
      <c r="B22" s="166"/>
      <c r="C22" s="201" t="s">
        <v>131</v>
      </c>
      <c r="D22" s="202"/>
      <c r="E22" s="202"/>
      <c r="F22" s="202"/>
      <c r="G22" s="202"/>
      <c r="H22" s="203"/>
      <c r="I22" s="167" t="s">
        <v>126</v>
      </c>
      <c r="J22" s="168"/>
      <c r="K22" s="168"/>
      <c r="L22" s="168"/>
      <c r="M22" s="168"/>
      <c r="N22" s="169"/>
      <c r="O22" s="170" t="str">
        <f>IF(I22="Conform","PASS","FAIL")</f>
        <v>PASS</v>
      </c>
      <c r="P22" s="172" t="s">
        <v>132</v>
      </c>
      <c r="R22" s="22"/>
      <c r="S22" s="22"/>
      <c r="T22" s="22"/>
    </row>
    <row r="23" spans="1:20" ht="14.1" customHeight="1" x14ac:dyDescent="0.15">
      <c r="A23" s="174" t="s">
        <v>133</v>
      </c>
      <c r="B23" s="175"/>
      <c r="C23" s="204" t="s">
        <v>134</v>
      </c>
      <c r="D23" s="205"/>
      <c r="E23" s="205"/>
      <c r="F23" s="205"/>
      <c r="G23" s="205"/>
      <c r="H23" s="206"/>
      <c r="I23" s="162" t="s">
        <v>129</v>
      </c>
      <c r="J23" s="163"/>
      <c r="K23" s="163"/>
      <c r="L23" s="163"/>
      <c r="M23" s="163"/>
      <c r="N23" s="164"/>
      <c r="O23" s="171"/>
      <c r="P23" s="173"/>
      <c r="R23" s="22"/>
      <c r="S23" s="22"/>
      <c r="T23" s="22"/>
    </row>
    <row r="24" spans="1:20" s="22" customFormat="1" ht="14.1" customHeight="1" x14ac:dyDescent="0.15">
      <c r="A24" s="77" t="s">
        <v>135</v>
      </c>
      <c r="B24" s="78"/>
      <c r="C24" s="79">
        <v>150</v>
      </c>
      <c r="D24" s="80"/>
      <c r="E24" s="80"/>
      <c r="F24" s="83" t="s">
        <v>136</v>
      </c>
      <c r="G24" s="83"/>
      <c r="H24" s="78"/>
      <c r="I24" s="85">
        <v>94</v>
      </c>
      <c r="J24" s="86"/>
      <c r="K24" s="86"/>
      <c r="L24" s="86"/>
      <c r="M24" s="86"/>
      <c r="N24" s="87"/>
      <c r="O24" s="91" t="str">
        <f>IF(I24&lt;=C24,"PASS","FAIL")</f>
        <v>PASS</v>
      </c>
      <c r="P24" s="59" t="s">
        <v>137</v>
      </c>
    </row>
    <row r="25" spans="1:20" s="22" customFormat="1" ht="14.1" customHeight="1" x14ac:dyDescent="0.15">
      <c r="A25" s="60" t="s">
        <v>138</v>
      </c>
      <c r="B25" s="61"/>
      <c r="C25" s="81"/>
      <c r="D25" s="82"/>
      <c r="E25" s="82"/>
      <c r="F25" s="84"/>
      <c r="G25" s="84"/>
      <c r="H25" s="61"/>
      <c r="I25" s="88"/>
      <c r="J25" s="89"/>
      <c r="K25" s="89"/>
      <c r="L25" s="89"/>
      <c r="M25" s="89"/>
      <c r="N25" s="90"/>
      <c r="O25" s="91"/>
      <c r="P25" s="59"/>
    </row>
    <row r="26" spans="1:20" s="22" customFormat="1" ht="14.1" customHeight="1" x14ac:dyDescent="0.15">
      <c r="A26" s="77" t="s">
        <v>135</v>
      </c>
      <c r="B26" s="78"/>
      <c r="C26" s="112">
        <v>1.5</v>
      </c>
      <c r="D26" s="74" t="s">
        <v>139</v>
      </c>
      <c r="E26" s="74" t="s">
        <v>140</v>
      </c>
      <c r="F26" s="207">
        <v>15</v>
      </c>
      <c r="G26" s="74" t="s">
        <v>141</v>
      </c>
      <c r="H26" s="102" t="s">
        <v>136</v>
      </c>
      <c r="I26" s="104">
        <v>0.5</v>
      </c>
      <c r="J26" s="106" t="s">
        <v>139</v>
      </c>
      <c r="K26" s="74" t="s">
        <v>140</v>
      </c>
      <c r="L26" s="74"/>
      <c r="M26" s="108">
        <v>2.8</v>
      </c>
      <c r="N26" s="110" t="s">
        <v>141</v>
      </c>
      <c r="O26" s="97" t="str">
        <f>IF(AND(I26&lt;=C26,M26&lt;=F26),"PASS","FAIL")</f>
        <v>PASS</v>
      </c>
      <c r="P26" s="59" t="s">
        <v>142</v>
      </c>
    </row>
    <row r="27" spans="1:20" s="22" customFormat="1" ht="14.1" customHeight="1" x14ac:dyDescent="0.15">
      <c r="A27" s="60" t="s">
        <v>143</v>
      </c>
      <c r="B27" s="99"/>
      <c r="C27" s="113"/>
      <c r="D27" s="75"/>
      <c r="E27" s="76"/>
      <c r="F27" s="208"/>
      <c r="G27" s="75"/>
      <c r="H27" s="103"/>
      <c r="I27" s="105"/>
      <c r="J27" s="107"/>
      <c r="K27" s="75"/>
      <c r="L27" s="75"/>
      <c r="M27" s="109"/>
      <c r="N27" s="111"/>
      <c r="O27" s="98"/>
      <c r="P27" s="59"/>
    </row>
    <row r="28" spans="1:20" ht="14.1" customHeight="1" x14ac:dyDescent="0.15">
      <c r="A28" s="77" t="s">
        <v>144</v>
      </c>
      <c r="B28" s="78"/>
      <c r="C28" s="209">
        <v>195</v>
      </c>
      <c r="D28" s="210"/>
      <c r="E28" s="211" t="s">
        <v>145</v>
      </c>
      <c r="F28" s="212">
        <v>205</v>
      </c>
      <c r="G28" s="212"/>
      <c r="H28" s="213"/>
      <c r="I28" s="96">
        <v>197.87</v>
      </c>
      <c r="J28" s="96"/>
      <c r="K28" s="96"/>
      <c r="L28" s="96"/>
      <c r="M28" s="96"/>
      <c r="N28" s="96"/>
      <c r="O28" s="100" t="str">
        <f>IF(AND(I28&gt;=C28,I28&lt;=F28),"PASS","FAIL")</f>
        <v>PASS</v>
      </c>
      <c r="P28" s="101" t="s">
        <v>5</v>
      </c>
    </row>
    <row r="29" spans="1:20" ht="14.1" customHeight="1" x14ac:dyDescent="0.15">
      <c r="A29" s="92" t="s">
        <v>146</v>
      </c>
      <c r="B29" s="93"/>
      <c r="C29" s="214"/>
      <c r="D29" s="215"/>
      <c r="E29" s="216"/>
      <c r="F29" s="217"/>
      <c r="G29" s="217"/>
      <c r="H29" s="218"/>
      <c r="I29" s="96"/>
      <c r="J29" s="96"/>
      <c r="K29" s="96"/>
      <c r="L29" s="96"/>
      <c r="M29" s="96"/>
      <c r="N29" s="96"/>
      <c r="O29" s="91"/>
      <c r="P29" s="101"/>
    </row>
    <row r="30" spans="1:20" ht="14.1" customHeight="1" x14ac:dyDescent="0.15">
      <c r="A30" s="77" t="s">
        <v>147</v>
      </c>
      <c r="B30" s="78"/>
      <c r="C30" s="209">
        <v>196</v>
      </c>
      <c r="D30" s="210"/>
      <c r="E30" s="211" t="s">
        <v>145</v>
      </c>
      <c r="F30" s="212">
        <v>206</v>
      </c>
      <c r="G30" s="212"/>
      <c r="H30" s="213"/>
      <c r="I30" s="96">
        <v>199.78</v>
      </c>
      <c r="J30" s="96"/>
      <c r="K30" s="96"/>
      <c r="L30" s="96"/>
      <c r="M30" s="96"/>
      <c r="N30" s="96"/>
      <c r="O30" s="91" t="str">
        <f>IF(AND(I30&gt;=C30,I30&lt;=F30),"PASS","FAIL")</f>
        <v>PASS</v>
      </c>
      <c r="P30" s="101" t="s">
        <v>148</v>
      </c>
    </row>
    <row r="31" spans="1:20" ht="14.1" customHeight="1" x14ac:dyDescent="0.15">
      <c r="A31" s="92" t="s">
        <v>149</v>
      </c>
      <c r="B31" s="93"/>
      <c r="C31" s="214"/>
      <c r="D31" s="215"/>
      <c r="E31" s="216"/>
      <c r="F31" s="217"/>
      <c r="G31" s="217"/>
      <c r="H31" s="218"/>
      <c r="I31" s="96"/>
      <c r="J31" s="96"/>
      <c r="K31" s="96"/>
      <c r="L31" s="96"/>
      <c r="M31" s="96"/>
      <c r="N31" s="96"/>
      <c r="O31" s="91"/>
      <c r="P31" s="101"/>
    </row>
    <row r="32" spans="1:20" s="22" customFormat="1" ht="14.1" customHeight="1" x14ac:dyDescent="0.15">
      <c r="A32" s="77" t="s">
        <v>150</v>
      </c>
      <c r="B32" s="78"/>
      <c r="C32" s="209">
        <v>88</v>
      </c>
      <c r="D32" s="210"/>
      <c r="E32" s="211" t="s">
        <v>145</v>
      </c>
      <c r="F32" s="212">
        <v>96</v>
      </c>
      <c r="G32" s="212"/>
      <c r="H32" s="213"/>
      <c r="I32" s="96">
        <v>94.96</v>
      </c>
      <c r="J32" s="96"/>
      <c r="K32" s="96"/>
      <c r="L32" s="96"/>
      <c r="M32" s="96"/>
      <c r="N32" s="96"/>
      <c r="O32" s="91" t="str">
        <f>IF(AND(I32&gt;=C32,I32&lt;=F32),"PASS","FAIL")</f>
        <v>PASS</v>
      </c>
      <c r="P32" s="101" t="s">
        <v>6</v>
      </c>
    </row>
    <row r="33" spans="1:16" s="22" customFormat="1" ht="14.1" customHeight="1" x14ac:dyDescent="0.15">
      <c r="A33" s="92" t="s">
        <v>151</v>
      </c>
      <c r="B33" s="93"/>
      <c r="C33" s="214"/>
      <c r="D33" s="215"/>
      <c r="E33" s="216"/>
      <c r="F33" s="217"/>
      <c r="G33" s="217"/>
      <c r="H33" s="218"/>
      <c r="I33" s="96"/>
      <c r="J33" s="96"/>
      <c r="K33" s="96"/>
      <c r="L33" s="96"/>
      <c r="M33" s="96"/>
      <c r="N33" s="96"/>
      <c r="O33" s="91"/>
      <c r="P33" s="101"/>
    </row>
    <row r="34" spans="1:16" s="22" customFormat="1" ht="14.1" customHeight="1" x14ac:dyDescent="0.15">
      <c r="A34" s="189" t="s">
        <v>152</v>
      </c>
      <c r="B34" s="190"/>
      <c r="C34" s="209">
        <v>8</v>
      </c>
      <c r="D34" s="210"/>
      <c r="E34" s="211" t="s">
        <v>145</v>
      </c>
      <c r="F34" s="212">
        <v>12</v>
      </c>
      <c r="G34" s="212"/>
      <c r="H34" s="213"/>
      <c r="I34" s="96">
        <v>94.96</v>
      </c>
      <c r="J34" s="96"/>
      <c r="K34" s="96"/>
      <c r="L34" s="96"/>
      <c r="M34" s="96"/>
      <c r="N34" s="96"/>
      <c r="O34" s="91" t="str">
        <f>IF(AND(I34&gt;=C34,I34&lt;=F34),"PASS","FAIL")</f>
        <v>FAIL</v>
      </c>
      <c r="P34" s="182" t="s">
        <v>153</v>
      </c>
    </row>
    <row r="35" spans="1:16" s="22" customFormat="1" ht="14.1" customHeight="1" x14ac:dyDescent="0.15">
      <c r="A35" s="183" t="s">
        <v>154</v>
      </c>
      <c r="B35" s="184"/>
      <c r="C35" s="214"/>
      <c r="D35" s="215"/>
      <c r="E35" s="216"/>
      <c r="F35" s="217"/>
      <c r="G35" s="217"/>
      <c r="H35" s="218"/>
      <c r="I35" s="96"/>
      <c r="J35" s="96"/>
      <c r="K35" s="96"/>
      <c r="L35" s="96"/>
      <c r="M35" s="96"/>
      <c r="N35" s="96"/>
      <c r="O35" s="91"/>
      <c r="P35" s="182"/>
    </row>
    <row r="36" spans="1:16" s="22" customFormat="1" ht="14.1" customHeight="1" x14ac:dyDescent="0.15">
      <c r="A36" s="77" t="s">
        <v>155</v>
      </c>
      <c r="B36" s="78"/>
      <c r="C36" s="185">
        <v>0.5</v>
      </c>
      <c r="D36" s="186"/>
      <c r="E36" s="186"/>
      <c r="F36" s="83" t="s">
        <v>136</v>
      </c>
      <c r="G36" s="83"/>
      <c r="H36" s="78"/>
      <c r="I36" s="139">
        <v>8.1000000000000003E-2</v>
      </c>
      <c r="J36" s="140"/>
      <c r="K36" s="140"/>
      <c r="L36" s="140"/>
      <c r="M36" s="140"/>
      <c r="N36" s="141"/>
      <c r="O36" s="91" t="str">
        <f>IF(I36&lt;=C36,"PASS","FAIL")</f>
        <v>PASS</v>
      </c>
      <c r="P36" s="101" t="s">
        <v>156</v>
      </c>
    </row>
    <row r="37" spans="1:16" s="22" customFormat="1" ht="14.1" customHeight="1" x14ac:dyDescent="0.15">
      <c r="A37" s="92" t="s">
        <v>157</v>
      </c>
      <c r="B37" s="93"/>
      <c r="C37" s="187"/>
      <c r="D37" s="188"/>
      <c r="E37" s="188"/>
      <c r="F37" s="84"/>
      <c r="G37" s="84"/>
      <c r="H37" s="61"/>
      <c r="I37" s="142"/>
      <c r="J37" s="143"/>
      <c r="K37" s="143"/>
      <c r="L37" s="143"/>
      <c r="M37" s="143"/>
      <c r="N37" s="144"/>
      <c r="O37" s="91"/>
      <c r="P37" s="101"/>
    </row>
    <row r="38" spans="1:16" s="22" customFormat="1" ht="14.1" customHeight="1" x14ac:dyDescent="0.2">
      <c r="A38" s="77" t="s">
        <v>158</v>
      </c>
      <c r="B38" s="78"/>
      <c r="C38" s="120" t="s">
        <v>159</v>
      </c>
      <c r="D38" s="121"/>
      <c r="E38" s="121"/>
      <c r="F38" s="121"/>
      <c r="G38" s="121"/>
      <c r="H38" s="122"/>
      <c r="I38" s="126" t="s">
        <v>126</v>
      </c>
      <c r="J38" s="127"/>
      <c r="K38" s="127"/>
      <c r="L38" s="127"/>
      <c r="M38" s="127"/>
      <c r="N38" s="128"/>
      <c r="O38" s="129" t="str">
        <f>IF(I38="Conform","PASS","FAIL")</f>
        <v>PASS</v>
      </c>
      <c r="P38" s="130" t="s">
        <v>160</v>
      </c>
    </row>
    <row r="39" spans="1:16" s="22" customFormat="1" ht="14.1" customHeight="1" x14ac:dyDescent="0.15">
      <c r="A39" s="92" t="s">
        <v>161</v>
      </c>
      <c r="B39" s="93"/>
      <c r="C39" s="123"/>
      <c r="D39" s="124"/>
      <c r="E39" s="124"/>
      <c r="F39" s="124"/>
      <c r="G39" s="124"/>
      <c r="H39" s="125"/>
      <c r="I39" s="132" t="s">
        <v>129</v>
      </c>
      <c r="J39" s="133"/>
      <c r="K39" s="133"/>
      <c r="L39" s="133"/>
      <c r="M39" s="133"/>
      <c r="N39" s="134"/>
      <c r="O39" s="100"/>
      <c r="P39" s="131"/>
    </row>
    <row r="40" spans="1:16" ht="18.600000000000001" customHeight="1" x14ac:dyDescent="0.15">
      <c r="A40" s="150" t="s">
        <v>162</v>
      </c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1"/>
      <c r="P40" s="150"/>
    </row>
    <row r="41" spans="1:16" ht="15.95" customHeight="1" x14ac:dyDescent="0.15">
      <c r="A41" s="219" t="s">
        <v>163</v>
      </c>
      <c r="B41" s="177"/>
      <c r="C41" s="178">
        <v>3.5</v>
      </c>
      <c r="D41" s="179"/>
      <c r="E41" s="179"/>
      <c r="F41" s="148" t="s">
        <v>136</v>
      </c>
      <c r="G41" s="148"/>
      <c r="H41" s="149"/>
      <c r="I41" s="46">
        <v>7.36</v>
      </c>
      <c r="J41" s="47"/>
      <c r="K41" s="47"/>
      <c r="L41" s="47"/>
      <c r="M41" s="47"/>
      <c r="N41" s="47"/>
      <c r="O41" s="31" t="str">
        <f>IF(I41&lt;=C41,"PASS","FAIL")</f>
        <v>FAIL</v>
      </c>
      <c r="P41" s="59" t="s">
        <v>7</v>
      </c>
    </row>
    <row r="42" spans="1:16" ht="15.95" customHeight="1" x14ac:dyDescent="0.15">
      <c r="A42" s="176" t="s">
        <v>164</v>
      </c>
      <c r="B42" s="177"/>
      <c r="C42" s="178">
        <v>8.5</v>
      </c>
      <c r="D42" s="179"/>
      <c r="E42" s="179"/>
      <c r="F42" s="180" t="s">
        <v>136</v>
      </c>
      <c r="G42" s="180"/>
      <c r="H42" s="181"/>
      <c r="I42" s="46">
        <v>7.36</v>
      </c>
      <c r="J42" s="47"/>
      <c r="K42" s="47"/>
      <c r="L42" s="47"/>
      <c r="M42" s="47"/>
      <c r="N42" s="47"/>
      <c r="O42" s="31" t="str">
        <f>IF(I42&lt;=C42,"PASS","FAIL")</f>
        <v>PASS</v>
      </c>
      <c r="P42" s="59"/>
    </row>
    <row r="43" spans="1:16" ht="15.95" customHeight="1" x14ac:dyDescent="0.15">
      <c r="A43" s="145" t="s">
        <v>165</v>
      </c>
      <c r="B43" s="59"/>
      <c r="C43" s="146">
        <v>75</v>
      </c>
      <c r="D43" s="147"/>
      <c r="E43" s="147"/>
      <c r="F43" s="148" t="s">
        <v>166</v>
      </c>
      <c r="G43" s="148"/>
      <c r="H43" s="149"/>
      <c r="I43" s="46">
        <v>80.900000000000006</v>
      </c>
      <c r="J43" s="47"/>
      <c r="K43" s="47"/>
      <c r="L43" s="47"/>
      <c r="M43" s="47"/>
      <c r="N43" s="47"/>
      <c r="O43" s="31" t="str">
        <f>IF(I43&gt;=C43,"PASS","FAIL")</f>
        <v>PASS</v>
      </c>
      <c r="P43" s="59"/>
    </row>
    <row r="44" spans="1:16" ht="15.95" customHeight="1" x14ac:dyDescent="0.15">
      <c r="A44" s="145" t="s">
        <v>167</v>
      </c>
      <c r="B44" s="59"/>
      <c r="C44" s="146">
        <v>13</v>
      </c>
      <c r="D44" s="147"/>
      <c r="E44" s="147"/>
      <c r="F44" s="148" t="s">
        <v>136</v>
      </c>
      <c r="G44" s="148"/>
      <c r="H44" s="149"/>
      <c r="I44" s="46">
        <v>11.01</v>
      </c>
      <c r="J44" s="47"/>
      <c r="K44" s="47"/>
      <c r="L44" s="47"/>
      <c r="M44" s="47"/>
      <c r="N44" s="47"/>
      <c r="O44" s="31" t="str">
        <f>IF(I44&lt;=C44,"PASS","FAIL")</f>
        <v>PASS</v>
      </c>
      <c r="P44" s="59"/>
    </row>
    <row r="45" spans="1:16" ht="15.95" customHeight="1" x14ac:dyDescent="0.15">
      <c r="A45" s="145" t="s">
        <v>168</v>
      </c>
      <c r="B45" s="59"/>
      <c r="C45" s="146">
        <v>1.5</v>
      </c>
      <c r="D45" s="147"/>
      <c r="E45" s="147"/>
      <c r="F45" s="148" t="s">
        <v>136</v>
      </c>
      <c r="G45" s="148"/>
      <c r="H45" s="149"/>
      <c r="I45" s="46">
        <v>0.73</v>
      </c>
      <c r="J45" s="47"/>
      <c r="K45" s="47"/>
      <c r="L45" s="47"/>
      <c r="M45" s="47"/>
      <c r="N45" s="47"/>
      <c r="O45" s="31" t="str">
        <f>IF(I45&lt;=C45,"PASS","FAIL")</f>
        <v>PASS</v>
      </c>
      <c r="P45" s="59"/>
    </row>
    <row r="46" spans="1:16" ht="27.75" customHeight="1" x14ac:dyDescent="0.15">
      <c r="A46" s="156" t="s">
        <v>169</v>
      </c>
      <c r="B46" s="157"/>
      <c r="C46" s="158" t="s">
        <v>170</v>
      </c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</row>
    <row r="47" spans="1:16" ht="16.149999999999999" customHeight="1" x14ac:dyDescent="0.15">
      <c r="A47" s="62" t="s">
        <v>8</v>
      </c>
      <c r="B47" s="63"/>
      <c r="C47" s="159" t="str">
        <f>IF(SUM(COUNTIF(O28:O39,"FAIL"),COUNTIF(O41:O45,"FAIL"))=0,"PASS","FAIL")</f>
        <v>FAIL</v>
      </c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</row>
    <row r="48" spans="1:16" ht="16.149999999999999" customHeight="1" x14ac:dyDescent="0.15">
      <c r="A48" s="160" t="s">
        <v>9</v>
      </c>
      <c r="B48" s="161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159"/>
      <c r="P48" s="159"/>
    </row>
    <row r="49" spans="1:16" ht="9.7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 spans="1:16" x14ac:dyDescent="0.15">
      <c r="A50" s="16" t="s">
        <v>171</v>
      </c>
      <c r="B50" s="5"/>
      <c r="C50" s="5"/>
      <c r="D50" s="5"/>
      <c r="E50" s="5"/>
      <c r="F50" s="5"/>
      <c r="G50" s="5"/>
      <c r="H50" s="15"/>
      <c r="I50" s="15"/>
      <c r="J50" s="15"/>
      <c r="K50" s="15"/>
      <c r="L50" s="15"/>
      <c r="M50" s="152" t="s">
        <v>172</v>
      </c>
      <c r="N50" s="153"/>
      <c r="O50" s="153"/>
      <c r="P50" s="153"/>
    </row>
    <row r="51" spans="1:16" ht="7.1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</row>
    <row r="52" spans="1:16" x14ac:dyDescent="0.15">
      <c r="A52" s="16" t="s">
        <v>173</v>
      </c>
      <c r="B52" s="5"/>
      <c r="C52" s="5"/>
      <c r="D52" s="5"/>
      <c r="E52" s="5"/>
      <c r="F52" s="5"/>
      <c r="G52" s="5"/>
      <c r="H52" s="15"/>
      <c r="I52" s="15"/>
      <c r="J52" s="15"/>
      <c r="K52" s="15"/>
      <c r="L52" s="15"/>
      <c r="M52" s="152" t="s">
        <v>174</v>
      </c>
      <c r="N52" s="153"/>
      <c r="O52" s="153"/>
      <c r="P52" s="153"/>
    </row>
    <row r="53" spans="1:16" ht="8.25" customHeight="1" x14ac:dyDescent="0.2">
      <c r="A53" s="3"/>
      <c r="B53" s="3"/>
      <c r="C53" s="3"/>
      <c r="D53" s="3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1:16" s="19" customFormat="1" ht="10.15" customHeight="1" x14ac:dyDescent="0.15">
      <c r="A54" s="18" t="s">
        <v>175</v>
      </c>
      <c r="B54" s="18"/>
      <c r="C54" s="18"/>
      <c r="D54" s="18"/>
      <c r="E54" s="18"/>
      <c r="F54" s="18"/>
      <c r="G54" s="18"/>
      <c r="H54" s="18"/>
      <c r="I54" s="18"/>
      <c r="J54" s="154"/>
      <c r="K54" s="154"/>
      <c r="L54" s="154"/>
      <c r="M54" s="154"/>
      <c r="N54" s="154"/>
      <c r="O54" s="154"/>
      <c r="P54" s="154"/>
    </row>
    <row r="55" spans="1:16" s="19" customFormat="1" ht="10.15" customHeight="1" x14ac:dyDescent="0.15">
      <c r="A55" s="6" t="s">
        <v>176</v>
      </c>
      <c r="B55" s="6"/>
      <c r="C55" s="6"/>
      <c r="D55" s="6"/>
      <c r="E55" s="20"/>
      <c r="F55" s="20"/>
      <c r="G55" s="20"/>
      <c r="H55" s="20"/>
      <c r="I55" s="20"/>
      <c r="J55" s="155"/>
      <c r="K55" s="155"/>
      <c r="L55" s="155"/>
      <c r="M55" s="155"/>
      <c r="N55" s="155"/>
      <c r="O55" s="155"/>
      <c r="P55" s="155"/>
    </row>
    <row r="56" spans="1:16" s="19" customFormat="1" ht="10.15" customHeight="1" x14ac:dyDescent="0.15">
      <c r="A56" s="7" t="s">
        <v>177</v>
      </c>
      <c r="B56" s="7"/>
      <c r="C56" s="7"/>
      <c r="D56" s="7"/>
      <c r="E56" s="21"/>
      <c r="F56" s="21"/>
      <c r="G56" s="21"/>
      <c r="H56" s="21"/>
      <c r="I56" s="21"/>
      <c r="J56" s="155"/>
      <c r="K56" s="155"/>
      <c r="L56" s="155"/>
      <c r="M56" s="155"/>
      <c r="N56" s="155"/>
      <c r="O56" s="155"/>
      <c r="P56" s="155"/>
    </row>
    <row r="57" spans="1:16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</row>
  </sheetData>
  <protectedRanges>
    <protectedRange sqref="A50:B50 M50 M52 C46 A52:B52 P14 A12:N14 A15:F15 I28:N35" name="区域1_4"/>
    <protectedRange sqref="P13" name="区域1_2_1_1"/>
    <protectedRange sqref="I36:J37 L36:N37 I20:J25 L20:N25" name="区域1_1_1"/>
    <protectedRange sqref="P12" name="区域1_2_3"/>
    <protectedRange sqref="I26:J27 L26:N27" name="区域1_2_2_1"/>
    <protectedRange sqref="I41:N45" name="区域1_3_1"/>
  </protectedRanges>
  <mergeCells count="139">
    <mergeCell ref="B10:H10"/>
    <mergeCell ref="I10:P10"/>
    <mergeCell ref="B11:H11"/>
    <mergeCell ref="B12:F12"/>
    <mergeCell ref="B13:F13"/>
    <mergeCell ref="B14:F14"/>
    <mergeCell ref="A2:P2"/>
    <mergeCell ref="A3:P3"/>
    <mergeCell ref="A6:P6"/>
    <mergeCell ref="A7:P7"/>
    <mergeCell ref="B9:H9"/>
    <mergeCell ref="I9:P9"/>
    <mergeCell ref="P24:P25"/>
    <mergeCell ref="A25:B25"/>
    <mergeCell ref="A20:B20"/>
    <mergeCell ref="I20:N20"/>
    <mergeCell ref="O20:O21"/>
    <mergeCell ref="P20:P21"/>
    <mergeCell ref="A21:B21"/>
    <mergeCell ref="I21:N21"/>
    <mergeCell ref="B15:F15"/>
    <mergeCell ref="A17:K17"/>
    <mergeCell ref="A18:B18"/>
    <mergeCell ref="C18:H18"/>
    <mergeCell ref="I18:N18"/>
    <mergeCell ref="A19:B19"/>
    <mergeCell ref="C19:H19"/>
    <mergeCell ref="I19:N19"/>
    <mergeCell ref="D26:D27"/>
    <mergeCell ref="E26:E27"/>
    <mergeCell ref="F26:F27"/>
    <mergeCell ref="G26:G27"/>
    <mergeCell ref="A24:B24"/>
    <mergeCell ref="C24:E25"/>
    <mergeCell ref="F24:H25"/>
    <mergeCell ref="I24:N25"/>
    <mergeCell ref="O24:O25"/>
    <mergeCell ref="A29:B29"/>
    <mergeCell ref="A30:B30"/>
    <mergeCell ref="C30:D31"/>
    <mergeCell ref="E30:E31"/>
    <mergeCell ref="F30:H31"/>
    <mergeCell ref="I30:N31"/>
    <mergeCell ref="O26:O27"/>
    <mergeCell ref="P26:P27"/>
    <mergeCell ref="A27:B27"/>
    <mergeCell ref="A28:B28"/>
    <mergeCell ref="C28:D29"/>
    <mergeCell ref="E28:E29"/>
    <mergeCell ref="F28:H29"/>
    <mergeCell ref="I28:N29"/>
    <mergeCell ref="O28:O29"/>
    <mergeCell ref="P28:P29"/>
    <mergeCell ref="H26:H27"/>
    <mergeCell ref="I26:I27"/>
    <mergeCell ref="J26:J27"/>
    <mergeCell ref="K26:L27"/>
    <mergeCell ref="M26:M27"/>
    <mergeCell ref="N26:N27"/>
    <mergeCell ref="A26:B26"/>
    <mergeCell ref="C26:C27"/>
    <mergeCell ref="A33:B33"/>
    <mergeCell ref="A34:B34"/>
    <mergeCell ref="F34:H35"/>
    <mergeCell ref="I34:N35"/>
    <mergeCell ref="O34:O35"/>
    <mergeCell ref="O30:O31"/>
    <mergeCell ref="P30:P31"/>
    <mergeCell ref="A31:B31"/>
    <mergeCell ref="A32:B32"/>
    <mergeCell ref="C32:D33"/>
    <mergeCell ref="E32:E33"/>
    <mergeCell ref="F32:H33"/>
    <mergeCell ref="I32:N33"/>
    <mergeCell ref="O32:O33"/>
    <mergeCell ref="P32:P33"/>
    <mergeCell ref="A38:B38"/>
    <mergeCell ref="C38:H39"/>
    <mergeCell ref="I38:N38"/>
    <mergeCell ref="O38:O39"/>
    <mergeCell ref="P38:P39"/>
    <mergeCell ref="A39:B39"/>
    <mergeCell ref="I39:N39"/>
    <mergeCell ref="P34:P35"/>
    <mergeCell ref="A35:B35"/>
    <mergeCell ref="A36:B36"/>
    <mergeCell ref="C36:E37"/>
    <mergeCell ref="F36:H37"/>
    <mergeCell ref="I36:N37"/>
    <mergeCell ref="O36:O37"/>
    <mergeCell ref="P36:P37"/>
    <mergeCell ref="A37:B37"/>
    <mergeCell ref="A40:P40"/>
    <mergeCell ref="A41:B41"/>
    <mergeCell ref="C41:E41"/>
    <mergeCell ref="F41:H41"/>
    <mergeCell ref="I41:N41"/>
    <mergeCell ref="P41:P45"/>
    <mergeCell ref="A42:B42"/>
    <mergeCell ref="C42:E42"/>
    <mergeCell ref="F42:H42"/>
    <mergeCell ref="I42:N42"/>
    <mergeCell ref="C45:E45"/>
    <mergeCell ref="F45:H45"/>
    <mergeCell ref="I45:N45"/>
    <mergeCell ref="A46:B46"/>
    <mergeCell ref="C46:P46"/>
    <mergeCell ref="A43:B43"/>
    <mergeCell ref="C43:E43"/>
    <mergeCell ref="F43:H43"/>
    <mergeCell ref="I43:N43"/>
    <mergeCell ref="A44:B44"/>
    <mergeCell ref="C44:E44"/>
    <mergeCell ref="F44:H44"/>
    <mergeCell ref="I44:N44"/>
    <mergeCell ref="C23:H23"/>
    <mergeCell ref="I23:N23"/>
    <mergeCell ref="C34:D35"/>
    <mergeCell ref="E34:E35"/>
    <mergeCell ref="O54:O56"/>
    <mergeCell ref="P54:P56"/>
    <mergeCell ref="C20:H21"/>
    <mergeCell ref="A22:B22"/>
    <mergeCell ref="C22:H22"/>
    <mergeCell ref="I22:N22"/>
    <mergeCell ref="O22:O23"/>
    <mergeCell ref="P22:P23"/>
    <mergeCell ref="A23:B23"/>
    <mergeCell ref="A47:B47"/>
    <mergeCell ref="C47:P48"/>
    <mergeCell ref="A48:B48"/>
    <mergeCell ref="M50:P50"/>
    <mergeCell ref="M52:P52"/>
    <mergeCell ref="J54:J56"/>
    <mergeCell ref="K54:K56"/>
    <mergeCell ref="L54:L56"/>
    <mergeCell ref="M54:M56"/>
    <mergeCell ref="N54:N56"/>
    <mergeCell ref="A45:B45"/>
  </mergeCells>
  <phoneticPr fontId="19" type="noConversion"/>
  <conditionalFormatting sqref="C47 O38 O28 O30 O20 O32 O36 O24 O26 O41:O45">
    <cfRule type="cellIs" dxfId="7" priority="4" stopIfTrue="1" operator="equal">
      <formula>"FAIL"</formula>
    </cfRule>
  </conditionalFormatting>
  <conditionalFormatting sqref="O22">
    <cfRule type="cellIs" dxfId="5" priority="3" stopIfTrue="1" operator="equal">
      <formula>"FAIL"</formula>
    </cfRule>
  </conditionalFormatting>
  <conditionalFormatting sqref="O22">
    <cfRule type="cellIs" dxfId="3" priority="2" stopIfTrue="1" operator="equal">
      <formula>"FAIL"</formula>
    </cfRule>
  </conditionalFormatting>
  <conditionalFormatting sqref="O34">
    <cfRule type="cellIs" dxfId="1" priority="1" stopIfTrue="1" operator="equal">
      <formula>"FAIL"</formula>
    </cfRule>
  </conditionalFormatting>
  <pageMargins left="0.59055118110236227" right="0.43307086614173229" top="0.35433070866141736" bottom="0.19685039370078741" header="0.27559055118110237" footer="0.23622047244094491"/>
  <pageSetup paperSize="9" scale="95" orientation="portrait" r:id="rId1"/>
  <headerFooter alignWithMargins="0">
    <oddFooter>&amp;C&amp;D  &amp;T</oddFooter>
  </headerFooter>
  <rowBreaks count="1" manualBreakCount="1">
    <brk id="56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170607新模板</vt:lpstr>
      <vt:lpstr>170725新模板</vt:lpstr>
    </vt:vector>
  </TitlesOfParts>
  <Company>MSCD龙帝国技术社区 Htpp://Bbs.Mscode.Cc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kogadmin</dc:creator>
  <cp:lastModifiedBy>刘海英</cp:lastModifiedBy>
  <cp:lastPrinted>2017-05-15T14:45:27Z</cp:lastPrinted>
  <dcterms:created xsi:type="dcterms:W3CDTF">2012-12-20T09:04:03Z</dcterms:created>
  <dcterms:modified xsi:type="dcterms:W3CDTF">2017-07-26T07:00:31Z</dcterms:modified>
</cp:coreProperties>
</file>