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" yWindow="3990" windowWidth="15480" windowHeight="6000"/>
  </bookViews>
  <sheets>
    <sheet name="7030" sheetId="2" r:id="rId1"/>
  </sheets>
  <definedNames>
    <definedName name="_xlnm.Print_Area" localSheetId="0">'7030'!$A$1:$O$50</definedName>
  </definedNames>
  <calcPr calcId="125725"/>
</workbook>
</file>

<file path=xl/calcChain.xml><?xml version="1.0" encoding="utf-8"?>
<calcChain xmlns="http://schemas.openxmlformats.org/spreadsheetml/2006/main">
  <c r="N32" i="2"/>
  <c r="N30"/>
  <c r="N28"/>
  <c r="N38" l="1"/>
  <c r="N36"/>
  <c r="N34"/>
  <c r="N26"/>
  <c r="N24"/>
  <c r="N22"/>
  <c r="N20"/>
  <c r="C41" s="1"/>
  <c r="O13"/>
</calcChain>
</file>

<file path=xl/comments1.xml><?xml version="1.0" encoding="utf-8"?>
<comments xmlns="http://schemas.openxmlformats.org/spreadsheetml/2006/main">
  <authors>
    <author>oempc</author>
  </authors>
  <commentList>
    <comment ref="O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<sst xmlns="http://schemas.openxmlformats.org/spreadsheetml/2006/main" count="97" uniqueCount="91">
  <si>
    <t>指标</t>
  </si>
  <si>
    <t>结果</t>
  </si>
  <si>
    <t>[SPEC.]</t>
  </si>
  <si>
    <t>[Result]</t>
  </si>
  <si>
    <t>[Method of Analysis]</t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</si>
  <si>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</si>
  <si>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</si>
  <si>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</si>
  <si>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</si>
  <si>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</si>
  <si>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皂粒</t>
    </r>
    <r>
      <rPr>
        <sz val="10"/>
        <color indexed="8"/>
        <rFont val="Arial"/>
        <family val="2"/>
      </rPr>
      <t xml:space="preserve"> Soap Noodle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</si>
  <si>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</si>
  <si>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</si>
  <si>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</si>
  <si>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t xml:space="preserve">       pcs         kg</t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</si>
  <si>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</si>
  <si>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</si>
  <si>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</si>
  <si>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</si>
  <si>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</si>
  <si>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</si>
  <si>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</si>
  <si>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</si>
  <si>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</si>
  <si>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</si>
  <si>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</si>
  <si>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 xml:space="preserve">White   </t>
    <phoneticPr fontId="19" type="noConversion"/>
  </si>
  <si>
    <t xml:space="preserve">White </t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</si>
  <si>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  <phoneticPr fontId="19" type="noConversion"/>
  </si>
  <si>
    <t>产品外观</t>
    <phoneticPr fontId="19" type="noConversion"/>
  </si>
  <si>
    <t>白色</t>
    <phoneticPr fontId="19" type="noConversion"/>
  </si>
  <si>
    <t>Conform</t>
    <phoneticPr fontId="22" type="noConversion"/>
  </si>
  <si>
    <t>符合</t>
    <phoneticPr fontId="22" type="noConversion"/>
  </si>
  <si>
    <t>Total Fatty Matter(%)</t>
    <phoneticPr fontId="19" type="noConversion"/>
  </si>
  <si>
    <t>AOCS G 3-53</t>
    <phoneticPr fontId="19" type="noConversion"/>
  </si>
  <si>
    <t>总脂肪物含量</t>
    <phoneticPr fontId="19" type="noConversion"/>
  </si>
  <si>
    <t>Moisture (%)</t>
    <phoneticPr fontId="19" type="noConversion"/>
  </si>
  <si>
    <t>max</t>
    <phoneticPr fontId="19" type="noConversion"/>
  </si>
  <si>
    <t>AOCS Da 2a-48</t>
    <phoneticPr fontId="19" type="noConversion"/>
  </si>
  <si>
    <t>水分</t>
    <phoneticPr fontId="19" type="noConversion"/>
  </si>
  <si>
    <t>AOCS Da 4a-48</t>
    <phoneticPr fontId="19" type="noConversion"/>
  </si>
  <si>
    <t>Sodium Chloride as NaCL(%)</t>
    <phoneticPr fontId="19" type="noConversion"/>
  </si>
  <si>
    <t>AOCS Da 9-48</t>
    <phoneticPr fontId="19" type="noConversion"/>
  </si>
  <si>
    <t>氯化物</t>
    <phoneticPr fontId="19" type="noConversion"/>
  </si>
  <si>
    <r>
      <t>Titre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phoneticPr fontId="19" type="noConversion"/>
  </si>
  <si>
    <t>-</t>
    <phoneticPr fontId="19" type="noConversion"/>
  </si>
  <si>
    <t>AOCS Da 13-48</t>
    <phoneticPr fontId="19" type="noConversion"/>
  </si>
  <si>
    <t>凝固点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</si>
  <si>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</si>
  <si>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</si>
  <si>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</si>
  <si>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</si>
  <si>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t>Conclusion</t>
    <phoneticPr fontId="19" type="noConversion"/>
  </si>
  <si>
    <t>结论</t>
    <phoneticPr fontId="19" type="noConversion"/>
  </si>
  <si>
    <t xml:space="preserve">Free Fatty Acid  as Palmitic(%) </t>
    <phoneticPr fontId="19" type="noConversion"/>
  </si>
  <si>
    <t>游离酸</t>
    <phoneticPr fontId="19" type="noConversion"/>
  </si>
  <si>
    <t>Sequestrants</t>
    <phoneticPr fontId="19" type="noConversion"/>
  </si>
  <si>
    <t xml:space="preserve"> 螯合剂</t>
    <phoneticPr fontId="19" type="noConversion"/>
  </si>
  <si>
    <t>Present</t>
    <phoneticPr fontId="19" type="noConversion"/>
  </si>
  <si>
    <t>Conform</t>
    <phoneticPr fontId="19" type="noConversion"/>
  </si>
  <si>
    <t>符合要求</t>
    <phoneticPr fontId="19" type="noConversion"/>
  </si>
  <si>
    <t xml:space="preserve">Glycerin Content(%) </t>
    <phoneticPr fontId="19" type="noConversion"/>
  </si>
  <si>
    <t>甘油含量</t>
  </si>
  <si>
    <t>AOCS Da 23-56</t>
    <phoneticPr fontId="19" type="noConversion"/>
  </si>
  <si>
    <r>
      <rPr>
        <b/>
        <sz val="14"/>
        <color theme="1"/>
        <rFont val="宋体"/>
        <family val="3"/>
        <charset val="134"/>
      </rPr>
      <t>专供</t>
    </r>
    <r>
      <rPr>
        <b/>
        <sz val="14"/>
        <color theme="1"/>
        <rFont val="Arial"/>
        <family val="2"/>
      </rPr>
      <t>WILMAR Trading PTE LTD</t>
    </r>
    <phoneticPr fontId="19" type="noConversion"/>
  </si>
  <si>
    <t>Checked by审核:</t>
  </si>
  <si>
    <t>Date:</t>
  </si>
  <si>
    <r>
      <t>江苏省连云港墟沟大港路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222042</t>
    </r>
  </si>
  <si>
    <t>Dagang Road.Xugou Lianyungang.Jiangsu China</t>
  </si>
  <si>
    <t>TEL: (86) 518-82388312        FAX: (86) 518-82388310</t>
  </si>
  <si>
    <r>
      <t xml:space="preserve"> </t>
    </r>
    <r>
      <rPr>
        <sz val="12"/>
        <rFont val="宋体"/>
        <family val="3"/>
        <charset val="134"/>
      </rPr>
      <t xml:space="preserve">   </t>
    </r>
    <phoneticPr fontId="19" type="noConversion"/>
  </si>
  <si>
    <r>
      <t xml:space="preserve"> </t>
    </r>
    <r>
      <rPr>
        <sz val="12"/>
        <rFont val="宋体"/>
        <family val="3"/>
        <charset val="134"/>
      </rPr>
      <t xml:space="preserve">                                    </t>
    </r>
    <phoneticPr fontId="19" type="noConversion"/>
  </si>
  <si>
    <t>SN 7030</t>
    <phoneticPr fontId="19" type="noConversion"/>
  </si>
  <si>
    <r>
      <t>25KG net  Woven Paper Bag           25</t>
    </r>
    <r>
      <rPr>
        <sz val="9"/>
        <rFont val="宋体"/>
        <family val="3"/>
        <charset val="134"/>
      </rPr>
      <t>公斤纸塑复合袋</t>
    </r>
    <phoneticPr fontId="19" type="noConversion"/>
  </si>
  <si>
    <t>NIL</t>
    <phoneticPr fontId="19" type="noConversion"/>
  </si>
  <si>
    <t>NIL</t>
  </si>
  <si>
    <t>AOCS Da 4a-48</t>
  </si>
  <si>
    <t xml:space="preserve">Free  as NaOH(%) </t>
    <phoneticPr fontId="19" type="noConversion"/>
  </si>
  <si>
    <t xml:space="preserve">游离碱 </t>
    <phoneticPr fontId="19" type="noConversion"/>
  </si>
  <si>
    <r>
      <t>Standard</t>
    </r>
    <r>
      <rPr>
        <sz val="10"/>
        <rFont val="宋体"/>
        <family val="3"/>
        <charset val="134"/>
      </rPr>
      <t>执行标准：</t>
    </r>
    <r>
      <rPr>
        <sz val="10"/>
        <rFont val="Arial"/>
        <family val="2"/>
      </rPr>
      <t>WILMAR Trading PTE LTD(</t>
    </r>
    <r>
      <rPr>
        <sz val="10"/>
        <rFont val="宋体"/>
        <family val="3"/>
        <charset val="134"/>
      </rPr>
      <t>终端客户</t>
    </r>
    <r>
      <rPr>
        <sz val="10"/>
        <rFont val="Arial"/>
        <family val="2"/>
      </rPr>
      <t>Sung Won</t>
    </r>
    <r>
      <rPr>
        <sz val="10"/>
        <rFont val="宋体"/>
        <family val="3"/>
        <charset val="134"/>
      </rPr>
      <t>）合同指标</t>
    </r>
    <phoneticPr fontId="19" type="noConversion"/>
  </si>
  <si>
    <r>
      <t>Analysis by</t>
    </r>
    <r>
      <rPr>
        <sz val="10"/>
        <rFont val="宋体"/>
        <family val="3"/>
        <charset val="134"/>
      </rPr>
      <t>分析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韩晶露</t>
    </r>
    <phoneticPr fontId="38" type="noConversion"/>
  </si>
  <si>
    <t>Date:  2014-11-16</t>
    <phoneticPr fontId="38" type="noConversion"/>
  </si>
  <si>
    <t>141116S012</t>
    <phoneticPr fontId="19" type="noConversion"/>
  </si>
  <si>
    <t>2014-4273</t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</si>
  <si>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</si>
  <si>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</si>
  <si>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</si>
  <si>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</si>
  <si>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t>Wilmar Oleo  (Lianyungang) Co., Ltd</t>
    <phoneticPr fontId="19" type="noConversion"/>
  </si>
  <si>
    <t>YHOC/QR-04-009-C-0</t>
    <phoneticPr fontId="19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</si>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</sst>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yyyy/m/d;@"/>
  </numFmts>
  <fonts count="43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12"/>
      <name val="Arial"/>
      <family val="2"/>
    </font>
    <font>
      <b/>
      <sz val="12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  <font>
      <b/>
      <sz val="14"/>
      <color theme="1"/>
      <name val="宋体"/>
      <family val="3"/>
      <charset val="134"/>
    </font>
    <font>
      <sz val="9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25">
    <xf numFmtId="0" fontId="0" fillId="0" borderId="0" xfId="0"/>
    <xf numFmtId="0" fontId="0" fillId="0" borderId="10" xfId="0" applyBorder="1"/>
    <xf numFmtId="0" fontId="20" fillId="0" borderId="0" xfId="0" applyFont="1" applyAlignment="1">
      <alignment horizontal="center"/>
    </xf>
    <xf numFmtId="0" fontId="23" fillId="0" borderId="0" xfId="0" applyFont="1"/>
    <xf numFmtId="178" fontId="29" fillId="0" borderId="0" xfId="0" applyNumberFormat="1" applyFont="1" applyAlignment="1">
      <alignment horizontal="left" vertical="center"/>
    </xf>
    <xf numFmtId="0" fontId="31" fillId="0" borderId="0" xfId="0" applyFont="1"/>
    <xf numFmtId="0" fontId="31" fillId="0" borderId="0" xfId="0" applyFont="1" applyAlignment="1">
      <alignment vertical="center"/>
    </xf>
    <xf numFmtId="0" fontId="34" fillId="0" borderId="0" xfId="0" applyFont="1"/>
    <xf numFmtId="0" fontId="34" fillId="0" borderId="0" xfId="0" applyFont="1" applyFill="1" applyBorder="1"/>
    <xf numFmtId="0" fontId="21" fillId="0" borderId="0" xfId="0" applyFont="1" applyBorder="1" applyAlignment="1">
      <alignment vertical="center"/>
    </xf>
    <xf numFmtId="0" fontId="0" fillId="0" borderId="0" xfId="0" applyBorder="1"/>
    <xf numFmtId="0" fontId="34" fillId="0" borderId="0" xfId="0" applyFont="1" applyBorder="1"/>
    <xf numFmtId="0" fontId="35" fillId="0" borderId="0" xfId="0" applyFont="1" applyBorder="1"/>
    <xf numFmtId="0" fontId="34" fillId="0" borderId="10" xfId="0" applyFont="1" applyBorder="1"/>
    <xf numFmtId="0" fontId="3" fillId="0" borderId="10" xfId="0" applyFont="1" applyBorder="1"/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14" fontId="29" fillId="0" borderId="0" xfId="0" applyNumberFormat="1" applyFont="1" applyAlignment="1">
      <alignment horizontal="left" vertical="center"/>
    </xf>
    <xf numFmtId="0" fontId="29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33" fillId="0" borderId="11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176" fontId="32" fillId="0" borderId="16" xfId="0" applyNumberFormat="1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176" fontId="29" fillId="0" borderId="19" xfId="0" applyNumberFormat="1" applyFont="1" applyFill="1" applyBorder="1" applyAlignment="1">
      <alignment horizontal="center" vertical="center" wrapText="1"/>
    </xf>
    <xf numFmtId="176" fontId="29" fillId="0" borderId="11" xfId="0" applyNumberFormat="1" applyFont="1" applyFill="1" applyBorder="1" applyAlignment="1">
      <alignment horizontal="center" vertical="center" wrapText="1"/>
    </xf>
    <xf numFmtId="0" fontId="29" fillId="0" borderId="11" xfId="0" quotePrefix="1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left" vertical="center"/>
    </xf>
    <xf numFmtId="0" fontId="36" fillId="0" borderId="16" xfId="0" quotePrefix="1" applyFont="1" applyFill="1" applyBorder="1" applyAlignment="1">
      <alignment horizontal="center" vertical="center"/>
    </xf>
    <xf numFmtId="0" fontId="36" fillId="0" borderId="12" xfId="0" quotePrefix="1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 wrapText="1"/>
    </xf>
    <xf numFmtId="176" fontId="29" fillId="0" borderId="16" xfId="0" applyNumberFormat="1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left" vertical="center"/>
    </xf>
    <xf numFmtId="0" fontId="35" fillId="0" borderId="11" xfId="0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14" xfId="0" applyFont="1" applyFill="1" applyBorder="1" applyAlignment="1">
      <alignment horizontal="right" vertical="center" wrapText="1"/>
    </xf>
    <xf numFmtId="0" fontId="29" fillId="0" borderId="13" xfId="0" applyFont="1" applyFill="1" applyBorder="1" applyAlignment="1">
      <alignment horizontal="right" vertical="center" wrapText="1"/>
    </xf>
    <xf numFmtId="0" fontId="29" fillId="0" borderId="17" xfId="0" applyFont="1" applyFill="1" applyBorder="1" applyAlignment="1">
      <alignment horizontal="right" vertical="center" wrapText="1"/>
    </xf>
    <xf numFmtId="0" fontId="29" fillId="0" borderId="10" xfId="0" applyFont="1" applyFill="1" applyBorder="1" applyAlignment="1">
      <alignment horizontal="right" vertical="center" wrapText="1"/>
    </xf>
    <xf numFmtId="0" fontId="29" fillId="0" borderId="13" xfId="0" quotePrefix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6" fontId="29" fillId="0" borderId="12" xfId="0" applyNumberFormat="1" applyFont="1" applyFill="1" applyBorder="1" applyAlignment="1">
      <alignment horizontal="center" vertical="center" wrapText="1"/>
    </xf>
    <xf numFmtId="176" fontId="34" fillId="0" borderId="16" xfId="0" applyNumberFormat="1" applyFont="1" applyBorder="1" applyAlignment="1">
      <alignment horizontal="center" vertical="center" wrapText="1"/>
    </xf>
    <xf numFmtId="0" fontId="34" fillId="0" borderId="12" xfId="0" applyFont="1" applyFill="1" applyBorder="1" applyAlignment="1">
      <alignment horizontal="left" vertical="center"/>
    </xf>
    <xf numFmtId="0" fontId="29" fillId="0" borderId="13" xfId="0" quotePrefix="1" applyFont="1" applyFill="1" applyBorder="1" applyAlignment="1">
      <alignment horizontal="left" vertical="center" wrapText="1"/>
    </xf>
    <xf numFmtId="177" fontId="29" fillId="0" borderId="14" xfId="0" applyNumberFormat="1" applyFont="1" applyFill="1" applyBorder="1" applyAlignment="1">
      <alignment horizontal="center" vertical="center" wrapText="1"/>
    </xf>
    <xf numFmtId="177" fontId="29" fillId="0" borderId="13" xfId="0" applyNumberFormat="1" applyFont="1" applyFill="1" applyBorder="1" applyAlignment="1">
      <alignment horizontal="center" vertical="center" wrapText="1"/>
    </xf>
    <xf numFmtId="177" fontId="29" fillId="0" borderId="15" xfId="0" applyNumberFormat="1" applyFont="1" applyFill="1" applyBorder="1" applyAlignment="1">
      <alignment horizontal="center" vertical="center" wrapText="1"/>
    </xf>
    <xf numFmtId="177" fontId="29" fillId="0" borderId="17" xfId="0" applyNumberFormat="1" applyFont="1" applyFill="1" applyBorder="1" applyAlignment="1">
      <alignment horizontal="center" vertical="center" wrapText="1"/>
    </xf>
    <xf numFmtId="177" fontId="29" fillId="0" borderId="10" xfId="0" applyNumberFormat="1" applyFont="1" applyFill="1" applyBorder="1" applyAlignment="1">
      <alignment horizontal="center" vertical="center" wrapText="1"/>
    </xf>
    <xf numFmtId="177" fontId="29" fillId="0" borderId="18" xfId="0" applyNumberFormat="1" applyFont="1" applyFill="1" applyBorder="1" applyAlignment="1">
      <alignment horizontal="center" vertical="center" wrapText="1"/>
    </xf>
    <xf numFmtId="176" fontId="29" fillId="0" borderId="17" xfId="0" applyNumberFormat="1" applyFont="1" applyFill="1" applyBorder="1" applyAlignment="1">
      <alignment horizontal="center" vertical="center" wrapText="1"/>
    </xf>
    <xf numFmtId="176" fontId="29" fillId="0" borderId="22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left" vertical="center"/>
    </xf>
    <xf numFmtId="0" fontId="29" fillId="0" borderId="2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29" fillId="0" borderId="0" xfId="0" quotePrefix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177" fontId="29" fillId="0" borderId="11" xfId="0" applyNumberFormat="1" applyFont="1" applyFill="1" applyBorder="1" applyAlignment="1">
      <alignment horizontal="center" vertical="center" wrapText="1"/>
    </xf>
    <xf numFmtId="177" fontId="29" fillId="0" borderId="16" xfId="0" applyNumberFormat="1" applyFont="1" applyFill="1" applyBorder="1" applyAlignment="1">
      <alignment horizontal="center" vertical="center" wrapText="1"/>
    </xf>
    <xf numFmtId="177" fontId="29" fillId="0" borderId="22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left" vertical="center"/>
    </xf>
    <xf numFmtId="0" fontId="29" fillId="0" borderId="21" xfId="0" applyFont="1" applyBorder="1" applyAlignment="1">
      <alignment horizontal="left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/>
    </xf>
    <xf numFmtId="0" fontId="34" fillId="24" borderId="14" xfId="0" applyFont="1" applyFill="1" applyBorder="1" applyAlignment="1">
      <alignment horizontal="left" vertical="center"/>
    </xf>
    <xf numFmtId="0" fontId="34" fillId="24" borderId="15" xfId="0" applyFont="1" applyFill="1" applyBorder="1" applyAlignment="1">
      <alignment horizontal="left" vertical="center"/>
    </xf>
    <xf numFmtId="0" fontId="34" fillId="24" borderId="16" xfId="0" applyFont="1" applyFill="1" applyBorder="1" applyAlignment="1">
      <alignment horizontal="center" vertical="center"/>
    </xf>
    <xf numFmtId="177" fontId="34" fillId="0" borderId="16" xfId="0" applyNumberFormat="1" applyFont="1" applyFill="1" applyBorder="1" applyAlignment="1">
      <alignment horizontal="center" vertical="center" wrapText="1"/>
    </xf>
    <xf numFmtId="177" fontId="34" fillId="0" borderId="22" xfId="0" applyNumberFormat="1" applyFont="1" applyFill="1" applyBorder="1" applyAlignment="1">
      <alignment horizontal="center" vertical="center" wrapText="1"/>
    </xf>
    <xf numFmtId="0" fontId="34" fillId="24" borderId="23" xfId="0" applyFont="1" applyFill="1" applyBorder="1" applyAlignment="1">
      <alignment horizontal="center" vertical="center" wrapText="1"/>
    </xf>
    <xf numFmtId="0" fontId="35" fillId="24" borderId="17" xfId="0" applyFont="1" applyFill="1" applyBorder="1" applyAlignment="1">
      <alignment horizontal="left" vertical="center"/>
    </xf>
    <xf numFmtId="0" fontId="35" fillId="24" borderId="18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 wrapText="1"/>
    </xf>
    <xf numFmtId="177" fontId="29" fillId="0" borderId="12" xfId="0" applyNumberFormat="1" applyFont="1" applyFill="1" applyBorder="1" applyAlignment="1">
      <alignment horizontal="center" vertical="center" wrapText="1"/>
    </xf>
    <xf numFmtId="176" fontId="34" fillId="0" borderId="12" xfId="0" applyNumberFormat="1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left" vertical="center"/>
    </xf>
    <xf numFmtId="0" fontId="29" fillId="0" borderId="12" xfId="0" applyFont="1" applyBorder="1" applyAlignment="1">
      <alignment horizontal="center" vertical="center" wrapText="1"/>
    </xf>
    <xf numFmtId="176" fontId="29" fillId="0" borderId="16" xfId="0" applyNumberFormat="1" applyFont="1" applyBorder="1" applyAlignment="1">
      <alignment horizontal="center" vertical="center" wrapText="1"/>
    </xf>
    <xf numFmtId="176" fontId="29" fillId="0" borderId="12" xfId="0" applyNumberFormat="1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4" fillId="0" borderId="10" xfId="0" applyFont="1" applyBorder="1" applyAlignment="1">
      <alignment horizontal="left" vertical="center" wrapText="1"/>
    </xf>
    <xf numFmtId="0" fontId="42" fillId="0" borderId="10" xfId="0" applyFont="1" applyBorder="1" applyAlignment="1">
      <alignment horizontal="center" vertical="center"/>
    </xf>
    <xf numFmtId="0" fontId="41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39" fillId="0" borderId="0" xfId="0" applyFont="1" applyAlignment="1">
      <alignment horizontal="center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4" fontId="29" fillId="0" borderId="0" xfId="0" applyNumberFormat="1" applyFont="1" applyAlignment="1">
      <alignment horizontal="left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38100</xdr:rowOff>
    </xdr:from>
    <xdr:to>
      <xdr:col>0</xdr:col>
      <xdr:colOff>1543050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228600</xdr:colOff>
      <xdr:row>0</xdr:row>
      <xdr:rowOff>76200</xdr:rowOff>
    </xdr:from>
    <xdr:to>
      <xdr:col>14</xdr:col>
      <xdr:colOff>1043807</xdr:colOff>
      <xdr:row>2</xdr:row>
      <xdr:rowOff>114300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686425" y="7620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tabSelected="1" workbookViewId="0">
      <selection activeCell="Q6" sqref="Q6"/>
    </sheetView>
  </sheetViews>
  <sheetFormatPr defaultRowHeight="14.25"/>
  <cols>
    <col min="1" max="1" width="21.25" customWidth="1"/>
    <col min="2" max="2" width="3.125" customWidth="1"/>
    <col min="3" max="3" width="4.75" customWidth="1"/>
    <col min="4" max="4" width="5.125" customWidth="1"/>
    <col min="5" max="5" width="2.75" customWidth="1"/>
    <col min="6" max="6" width="2.375" customWidth="1"/>
    <col min="7" max="7" width="1.75" customWidth="1"/>
    <col min="8" max="8" width="6.25" customWidth="1"/>
    <col min="9" max="9" width="3.75" customWidth="1"/>
    <col min="10" max="10" width="1.625" customWidth="1"/>
    <col min="11" max="11" width="1.75" customWidth="1"/>
    <col min="12" max="12" width="5.25" customWidth="1"/>
    <col min="13" max="13" width="2.625" customWidth="1"/>
    <col min="14" max="14" width="9.25" customWidth="1"/>
    <col min="15" max="15" width="16" customWidth="1"/>
  </cols>
  <sheetData>
    <row r="1" spans="1:16" ht="14.25" customHeight="1">
      <c r="A1" s="3"/>
    </row>
    <row r="2" spans="1:16" ht="18.75">
      <c r="A2" s="119" t="s">
        <v>84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16" ht="15.75">
      <c r="A3" s="120" t="s">
        <v>85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1:16" ht="9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ht="14.25" customHeight="1"/>
    <row r="6" spans="1:16" ht="15">
      <c r="A6" s="121" t="s">
        <v>5</v>
      </c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6" ht="15.75">
      <c r="A7" s="123" t="s">
        <v>6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</row>
    <row r="8" spans="1:16" ht="9.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 ht="15" customHeight="1">
      <c r="A9" s="17" t="s">
        <v>7</v>
      </c>
      <c r="B9" s="116" t="s">
        <v>86</v>
      </c>
      <c r="C9" s="116"/>
      <c r="D9" s="116"/>
      <c r="E9" s="116"/>
      <c r="F9" s="116"/>
      <c r="G9" s="116"/>
      <c r="H9" s="116"/>
      <c r="I9" s="117" t="s">
        <v>90</v>
      </c>
      <c r="J9" s="117"/>
      <c r="K9" s="117"/>
      <c r="L9" s="117"/>
      <c r="M9" s="117"/>
      <c r="N9" s="117"/>
      <c r="O9" s="117"/>
      <c r="P9" s="5"/>
    </row>
    <row r="10" spans="1:16" ht="15" customHeight="1">
      <c r="A10" s="17" t="s">
        <v>8</v>
      </c>
      <c r="B10" s="116" t="s">
        <v>87</v>
      </c>
      <c r="C10" s="116"/>
      <c r="D10" s="116"/>
      <c r="E10" s="116"/>
      <c r="F10" s="116"/>
      <c r="G10" s="116"/>
      <c r="H10" s="116"/>
      <c r="I10" s="117" t="s">
        <v>88</v>
      </c>
      <c r="J10" s="117"/>
      <c r="K10" s="117"/>
      <c r="L10" s="117"/>
      <c r="M10" s="117"/>
      <c r="N10" s="117"/>
      <c r="O10" s="117"/>
      <c r="P10" s="5"/>
    </row>
    <row r="11" spans="1:16" ht="15" customHeight="1">
      <c r="A11" s="15" t="s">
        <v>9</v>
      </c>
      <c r="B11" s="118" t="s">
        <v>10</v>
      </c>
      <c r="C11" s="113"/>
      <c r="D11" s="113"/>
      <c r="E11" s="113"/>
      <c r="F11" s="113"/>
      <c r="G11" s="113"/>
      <c r="H11" s="113"/>
      <c r="I11" s="118" t="s">
        <v>11</v>
      </c>
      <c r="J11" s="113"/>
      <c r="K11" s="113"/>
      <c r="L11" s="113"/>
      <c r="M11" s="113"/>
      <c r="N11" s="113"/>
      <c r="O11" s="16" t="s">
        <v>72</v>
      </c>
      <c r="P11" s="5"/>
    </row>
    <row r="12" spans="1:16" ht="15" customHeight="1">
      <c r="A12" s="17" t="s">
        <v>12</v>
      </c>
      <c r="B12" s="113" t="s">
        <v>82</v>
      </c>
      <c r="C12" s="113"/>
      <c r="D12" s="113"/>
      <c r="E12" s="113"/>
      <c r="F12" s="113"/>
      <c r="G12" s="113"/>
      <c r="H12" s="113"/>
      <c r="I12" s="118" t="s">
        <v>13</v>
      </c>
      <c r="J12" s="113"/>
      <c r="K12" s="113"/>
      <c r="L12" s="113"/>
      <c r="M12" s="113"/>
      <c r="N12" s="113"/>
      <c r="O12" s="16" t="s">
        <v>14</v>
      </c>
      <c r="P12" s="5"/>
    </row>
    <row r="13" spans="1:16" ht="15" customHeight="1">
      <c r="A13" s="17" t="s">
        <v>15</v>
      </c>
      <c r="B13" s="124">
        <v>41959</v>
      </c>
      <c r="C13" s="113"/>
      <c r="D13" s="113"/>
      <c r="E13" s="113"/>
      <c r="F13" s="113"/>
      <c r="G13" s="113"/>
      <c r="H13" s="113"/>
      <c r="I13" s="118" t="s">
        <v>16</v>
      </c>
      <c r="J13" s="113"/>
      <c r="K13" s="113"/>
      <c r="L13" s="113"/>
      <c r="M13" s="113"/>
      <c r="N13" s="113"/>
      <c r="O13" s="4">
        <f>DATE(YEAR(B13)+1,MONTH(B13),DAY(B13)-1)</f>
        <v>42323</v>
      </c>
      <c r="P13" s="5"/>
    </row>
    <row r="14" spans="1:16" ht="15" customHeight="1">
      <c r="A14" s="17" t="s">
        <v>17</v>
      </c>
      <c r="B14" s="113" t="s">
        <v>83</v>
      </c>
      <c r="C14" s="113"/>
      <c r="D14" s="113"/>
      <c r="E14" s="113"/>
      <c r="F14" s="113"/>
      <c r="G14" s="113"/>
      <c r="H14" s="113"/>
      <c r="I14" s="118" t="s">
        <v>18</v>
      </c>
      <c r="J14" s="113"/>
      <c r="K14" s="113"/>
      <c r="L14" s="113"/>
      <c r="M14" s="113"/>
      <c r="N14" s="113"/>
      <c r="O14" s="18">
        <v>41959</v>
      </c>
      <c r="P14" s="5"/>
    </row>
    <row r="15" spans="1:16" ht="15" customHeight="1">
      <c r="A15" s="17" t="s">
        <v>19</v>
      </c>
      <c r="B15" s="113"/>
      <c r="C15" s="113"/>
      <c r="D15" s="113"/>
      <c r="E15" s="113"/>
      <c r="F15" s="113"/>
      <c r="G15" s="113"/>
      <c r="H15" s="113"/>
      <c r="I15" s="6"/>
      <c r="J15" s="6"/>
      <c r="K15" s="6"/>
      <c r="L15" s="6"/>
      <c r="M15" s="6"/>
      <c r="N15" s="6"/>
      <c r="O15" s="6"/>
      <c r="P15" s="5"/>
    </row>
    <row r="16" spans="1:16" ht="6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</row>
    <row r="17" spans="1:16" ht="14.25" customHeight="1">
      <c r="A17" s="114" t="s">
        <v>79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5" t="s">
        <v>89</v>
      </c>
      <c r="O17" s="115"/>
      <c r="P17" s="5"/>
    </row>
    <row r="18" spans="1:16" ht="15.6" customHeight="1">
      <c r="A18" s="108" t="s">
        <v>20</v>
      </c>
      <c r="B18" s="109"/>
      <c r="C18" s="110" t="s">
        <v>0</v>
      </c>
      <c r="D18" s="110"/>
      <c r="E18" s="110"/>
      <c r="F18" s="110"/>
      <c r="G18" s="110"/>
      <c r="H18" s="110"/>
      <c r="I18" s="110" t="s">
        <v>1</v>
      </c>
      <c r="J18" s="110"/>
      <c r="K18" s="110"/>
      <c r="L18" s="110"/>
      <c r="M18" s="110"/>
      <c r="N18" s="20" t="s">
        <v>21</v>
      </c>
      <c r="O18" s="20" t="s">
        <v>22</v>
      </c>
      <c r="P18" s="5"/>
    </row>
    <row r="19" spans="1:16" ht="27" customHeight="1">
      <c r="A19" s="111" t="s">
        <v>23</v>
      </c>
      <c r="B19" s="112"/>
      <c r="C19" s="106" t="s">
        <v>2</v>
      </c>
      <c r="D19" s="106"/>
      <c r="E19" s="106"/>
      <c r="F19" s="106"/>
      <c r="G19" s="106"/>
      <c r="H19" s="106"/>
      <c r="I19" s="106" t="s">
        <v>3</v>
      </c>
      <c r="J19" s="106"/>
      <c r="K19" s="106"/>
      <c r="L19" s="106"/>
      <c r="M19" s="106"/>
      <c r="N19" s="19" t="s">
        <v>24</v>
      </c>
      <c r="O19" s="19" t="s">
        <v>4</v>
      </c>
      <c r="P19" s="5"/>
    </row>
    <row r="20" spans="1:16" ht="18" customHeight="1">
      <c r="A20" s="21" t="s">
        <v>25</v>
      </c>
      <c r="B20" s="22"/>
      <c r="C20" s="102" t="s">
        <v>26</v>
      </c>
      <c r="D20" s="102"/>
      <c r="E20" s="102"/>
      <c r="F20" s="102"/>
      <c r="G20" s="102"/>
      <c r="H20" s="102"/>
      <c r="I20" s="102" t="s">
        <v>27</v>
      </c>
      <c r="J20" s="102"/>
      <c r="K20" s="102"/>
      <c r="L20" s="102"/>
      <c r="M20" s="102"/>
      <c r="N20" s="103" t="str">
        <f>IF(I21="白色","PASS","FAIL")</f>
        <v>PASS</v>
      </c>
      <c r="O20" s="35" t="s">
        <v>28</v>
      </c>
      <c r="P20" s="5"/>
    </row>
    <row r="21" spans="1:16" ht="18" customHeight="1">
      <c r="A21" s="101" t="s">
        <v>29</v>
      </c>
      <c r="B21" s="42"/>
      <c r="C21" s="105" t="s">
        <v>30</v>
      </c>
      <c r="D21" s="106"/>
      <c r="E21" s="106"/>
      <c r="F21" s="106"/>
      <c r="G21" s="106"/>
      <c r="H21" s="106"/>
      <c r="I21" s="107" t="s">
        <v>30</v>
      </c>
      <c r="J21" s="107"/>
      <c r="K21" s="107"/>
      <c r="L21" s="107"/>
      <c r="M21" s="107"/>
      <c r="N21" s="104"/>
      <c r="O21" s="35"/>
      <c r="P21" s="5"/>
    </row>
    <row r="22" spans="1:16" ht="18" customHeight="1">
      <c r="A22" s="21" t="s">
        <v>33</v>
      </c>
      <c r="B22" s="22"/>
      <c r="C22" s="52">
        <v>78.5</v>
      </c>
      <c r="D22" s="53"/>
      <c r="E22" s="56" t="s">
        <v>45</v>
      </c>
      <c r="F22" s="58">
        <v>81.5</v>
      </c>
      <c r="G22" s="58"/>
      <c r="H22" s="59"/>
      <c r="I22" s="81">
        <v>79.95</v>
      </c>
      <c r="J22" s="81"/>
      <c r="K22" s="81"/>
      <c r="L22" s="81"/>
      <c r="M22" s="82"/>
      <c r="N22" s="63" t="str">
        <f>IF(AND(I22&gt;=C22,I22&lt;=F22),"PASS","FAIL")</f>
        <v>PASS</v>
      </c>
      <c r="O22" s="100" t="s">
        <v>34</v>
      </c>
      <c r="P22" s="5"/>
    </row>
    <row r="23" spans="1:16" ht="18" customHeight="1">
      <c r="A23" s="36" t="s">
        <v>35</v>
      </c>
      <c r="B23" s="42"/>
      <c r="C23" s="54"/>
      <c r="D23" s="55"/>
      <c r="E23" s="57"/>
      <c r="F23" s="60"/>
      <c r="G23" s="60"/>
      <c r="H23" s="61"/>
      <c r="I23" s="81"/>
      <c r="J23" s="81"/>
      <c r="K23" s="81"/>
      <c r="L23" s="81"/>
      <c r="M23" s="82"/>
      <c r="N23" s="63"/>
      <c r="O23" s="100"/>
      <c r="P23" s="5"/>
    </row>
    <row r="24" spans="1:16" ht="18" customHeight="1">
      <c r="A24" s="21" t="s">
        <v>36</v>
      </c>
      <c r="B24" s="22"/>
      <c r="C24" s="52">
        <v>10.5</v>
      </c>
      <c r="D24" s="53"/>
      <c r="E24" s="56" t="s">
        <v>45</v>
      </c>
      <c r="F24" s="58">
        <v>13.5</v>
      </c>
      <c r="G24" s="58"/>
      <c r="H24" s="59"/>
      <c r="I24" s="81">
        <v>12.35</v>
      </c>
      <c r="J24" s="81"/>
      <c r="K24" s="81"/>
      <c r="L24" s="81"/>
      <c r="M24" s="82"/>
      <c r="N24" s="63" t="str">
        <f>IF(AND(I24&gt;=C24,I24&lt;=F24),"PASS","FAIL")</f>
        <v>PASS</v>
      </c>
      <c r="O24" s="86" t="s">
        <v>38</v>
      </c>
      <c r="P24" s="5"/>
    </row>
    <row r="25" spans="1:16" ht="18" customHeight="1">
      <c r="A25" s="101" t="s">
        <v>39</v>
      </c>
      <c r="B25" s="42"/>
      <c r="C25" s="54"/>
      <c r="D25" s="55"/>
      <c r="E25" s="57"/>
      <c r="F25" s="60"/>
      <c r="G25" s="60"/>
      <c r="H25" s="61"/>
      <c r="I25" s="81"/>
      <c r="J25" s="81"/>
      <c r="K25" s="81"/>
      <c r="L25" s="81"/>
      <c r="M25" s="82"/>
      <c r="N25" s="63"/>
      <c r="O25" s="86"/>
      <c r="P25" s="5"/>
    </row>
    <row r="26" spans="1:16" ht="18" customHeight="1">
      <c r="A26" s="21" t="s">
        <v>54</v>
      </c>
      <c r="B26" s="22"/>
      <c r="C26" s="52">
        <v>3</v>
      </c>
      <c r="D26" s="53"/>
      <c r="E26" s="56" t="s">
        <v>45</v>
      </c>
      <c r="F26" s="58">
        <v>5</v>
      </c>
      <c r="G26" s="58"/>
      <c r="H26" s="59"/>
      <c r="I26" s="81">
        <v>3.93</v>
      </c>
      <c r="J26" s="81"/>
      <c r="K26" s="81"/>
      <c r="L26" s="81"/>
      <c r="M26" s="82"/>
      <c r="N26" s="63" t="str">
        <f>IF(AND(I26&gt;=C26,I26&lt;=F26),"PASS","FAIL")</f>
        <v>PASS</v>
      </c>
      <c r="O26" s="86" t="s">
        <v>40</v>
      </c>
      <c r="P26" s="5"/>
    </row>
    <row r="27" spans="1:16" ht="18" customHeight="1">
      <c r="A27" s="84" t="s">
        <v>55</v>
      </c>
      <c r="B27" s="88"/>
      <c r="C27" s="75"/>
      <c r="D27" s="76"/>
      <c r="E27" s="97"/>
      <c r="F27" s="78"/>
      <c r="G27" s="78"/>
      <c r="H27" s="79"/>
      <c r="I27" s="98"/>
      <c r="J27" s="98"/>
      <c r="K27" s="98"/>
      <c r="L27" s="98"/>
      <c r="M27" s="66"/>
      <c r="N27" s="99"/>
      <c r="O27" s="87"/>
      <c r="P27" s="5"/>
    </row>
    <row r="28" spans="1:16" ht="18" customHeight="1">
      <c r="A28" s="89" t="s">
        <v>77</v>
      </c>
      <c r="B28" s="90"/>
      <c r="C28" s="91" t="s">
        <v>74</v>
      </c>
      <c r="D28" s="91"/>
      <c r="E28" s="91"/>
      <c r="F28" s="91"/>
      <c r="G28" s="91"/>
      <c r="H28" s="91"/>
      <c r="I28" s="92" t="s">
        <v>75</v>
      </c>
      <c r="J28" s="92"/>
      <c r="K28" s="92"/>
      <c r="L28" s="92"/>
      <c r="M28" s="93"/>
      <c r="N28" s="63" t="str">
        <f>IF(I28&lt;=C28,"PASS","FAIL")</f>
        <v>PASS</v>
      </c>
      <c r="O28" s="94" t="s">
        <v>76</v>
      </c>
      <c r="P28" s="5"/>
    </row>
    <row r="29" spans="1:16" ht="18" customHeight="1">
      <c r="A29" s="95" t="s">
        <v>78</v>
      </c>
      <c r="B29" s="96"/>
      <c r="C29" s="91"/>
      <c r="D29" s="91"/>
      <c r="E29" s="91"/>
      <c r="F29" s="91"/>
      <c r="G29" s="91"/>
      <c r="H29" s="91"/>
      <c r="I29" s="92"/>
      <c r="J29" s="92"/>
      <c r="K29" s="92"/>
      <c r="L29" s="92"/>
      <c r="M29" s="93"/>
      <c r="N29" s="63"/>
      <c r="O29" s="94"/>
      <c r="P29" s="5"/>
    </row>
    <row r="30" spans="1:16" ht="18" customHeight="1">
      <c r="A30" s="50" t="s">
        <v>41</v>
      </c>
      <c r="B30" s="51"/>
      <c r="C30" s="75">
        <v>0.7</v>
      </c>
      <c r="D30" s="76"/>
      <c r="E30" s="77" t="s">
        <v>37</v>
      </c>
      <c r="F30" s="78"/>
      <c r="G30" s="78"/>
      <c r="H30" s="79"/>
      <c r="I30" s="80">
        <v>0.51</v>
      </c>
      <c r="J30" s="80"/>
      <c r="K30" s="80"/>
      <c r="L30" s="80"/>
      <c r="M30" s="69"/>
      <c r="N30" s="72" t="str">
        <f>IF(I30&lt;=C30,"PASS","FAIL")</f>
        <v>PASS</v>
      </c>
      <c r="O30" s="40" t="s">
        <v>42</v>
      </c>
      <c r="P30" s="5"/>
    </row>
    <row r="31" spans="1:16" ht="18" customHeight="1">
      <c r="A31" s="84" t="s">
        <v>43</v>
      </c>
      <c r="B31" s="85"/>
      <c r="C31" s="54"/>
      <c r="D31" s="55"/>
      <c r="E31" s="60"/>
      <c r="F31" s="60"/>
      <c r="G31" s="60"/>
      <c r="H31" s="61"/>
      <c r="I31" s="81"/>
      <c r="J31" s="81"/>
      <c r="K31" s="81"/>
      <c r="L31" s="81"/>
      <c r="M31" s="82"/>
      <c r="N31" s="73"/>
      <c r="O31" s="83"/>
      <c r="P31" s="5"/>
    </row>
    <row r="32" spans="1:16" ht="18" customHeight="1">
      <c r="A32" s="64" t="s">
        <v>61</v>
      </c>
      <c r="B32" s="64"/>
      <c r="C32" s="52">
        <v>1</v>
      </c>
      <c r="D32" s="53"/>
      <c r="E32" s="65" t="s">
        <v>37</v>
      </c>
      <c r="F32" s="58"/>
      <c r="G32" s="58"/>
      <c r="H32" s="59"/>
      <c r="I32" s="66">
        <v>0.44</v>
      </c>
      <c r="J32" s="67"/>
      <c r="K32" s="67"/>
      <c r="L32" s="67"/>
      <c r="M32" s="68"/>
      <c r="N32" s="72" t="str">
        <f>IF(I32&lt;=C32,"PASS","FAIL")</f>
        <v>PASS</v>
      </c>
      <c r="O32" s="47" t="s">
        <v>63</v>
      </c>
      <c r="P32" s="5"/>
    </row>
    <row r="33" spans="1:16" ht="18" customHeight="1">
      <c r="A33" s="74" t="s">
        <v>62</v>
      </c>
      <c r="B33" s="74"/>
      <c r="C33" s="54"/>
      <c r="D33" s="55"/>
      <c r="E33" s="60"/>
      <c r="F33" s="60"/>
      <c r="G33" s="60"/>
      <c r="H33" s="61"/>
      <c r="I33" s="69"/>
      <c r="J33" s="70"/>
      <c r="K33" s="70"/>
      <c r="L33" s="70"/>
      <c r="M33" s="71"/>
      <c r="N33" s="73"/>
      <c r="O33" s="47"/>
      <c r="P33" s="5"/>
    </row>
    <row r="34" spans="1:16" ht="18" customHeight="1">
      <c r="A34" s="50" t="s">
        <v>44</v>
      </c>
      <c r="B34" s="51"/>
      <c r="C34" s="52">
        <v>40</v>
      </c>
      <c r="D34" s="53"/>
      <c r="E34" s="56" t="s">
        <v>45</v>
      </c>
      <c r="F34" s="58">
        <v>44</v>
      </c>
      <c r="G34" s="58"/>
      <c r="H34" s="59"/>
      <c r="I34" s="46">
        <v>41</v>
      </c>
      <c r="J34" s="46"/>
      <c r="K34" s="46"/>
      <c r="L34" s="46"/>
      <c r="M34" s="46"/>
      <c r="N34" s="63" t="str">
        <f>IF(AND(I34&gt;=C34,I34&lt;=F34),"PASS","FAIL")</f>
        <v>PASS</v>
      </c>
      <c r="O34" s="40" t="s">
        <v>46</v>
      </c>
      <c r="P34" s="5"/>
    </row>
    <row r="35" spans="1:16" ht="18" customHeight="1">
      <c r="A35" s="36" t="s">
        <v>47</v>
      </c>
      <c r="B35" s="42"/>
      <c r="C35" s="54"/>
      <c r="D35" s="55"/>
      <c r="E35" s="57"/>
      <c r="F35" s="60"/>
      <c r="G35" s="60"/>
      <c r="H35" s="61"/>
      <c r="I35" s="62"/>
      <c r="J35" s="62"/>
      <c r="K35" s="62"/>
      <c r="L35" s="62"/>
      <c r="M35" s="62"/>
      <c r="N35" s="63"/>
      <c r="O35" s="41"/>
      <c r="P35" s="5"/>
    </row>
    <row r="36" spans="1:16" ht="18" customHeight="1">
      <c r="A36" s="21" t="s">
        <v>56</v>
      </c>
      <c r="B36" s="28"/>
      <c r="C36" s="43" t="s">
        <v>58</v>
      </c>
      <c r="D36" s="43"/>
      <c r="E36" s="43"/>
      <c r="F36" s="43"/>
      <c r="G36" s="43"/>
      <c r="H36" s="43"/>
      <c r="I36" s="45" t="s">
        <v>59</v>
      </c>
      <c r="J36" s="45"/>
      <c r="K36" s="45"/>
      <c r="L36" s="45"/>
      <c r="M36" s="45"/>
      <c r="N36" s="46" t="str">
        <f>IF(I36&lt;=C36,"PASS","FAIL")</f>
        <v>PASS</v>
      </c>
      <c r="O36" s="47" t="s">
        <v>45</v>
      </c>
      <c r="P36" s="5"/>
    </row>
    <row r="37" spans="1:16" ht="18" customHeight="1">
      <c r="A37" s="48" t="s">
        <v>57</v>
      </c>
      <c r="B37" s="37"/>
      <c r="C37" s="44"/>
      <c r="D37" s="44"/>
      <c r="E37" s="44"/>
      <c r="F37" s="44"/>
      <c r="G37" s="44"/>
      <c r="H37" s="44"/>
      <c r="I37" s="49" t="s">
        <v>60</v>
      </c>
      <c r="J37" s="49"/>
      <c r="K37" s="49"/>
      <c r="L37" s="49"/>
      <c r="M37" s="49"/>
      <c r="N37" s="46"/>
      <c r="O37" s="47"/>
      <c r="P37" s="5"/>
    </row>
    <row r="38" spans="1:16" ht="18" customHeight="1">
      <c r="A38" s="21" t="s">
        <v>48</v>
      </c>
      <c r="B38" s="28"/>
      <c r="C38" s="29" t="s">
        <v>73</v>
      </c>
      <c r="D38" s="29"/>
      <c r="E38" s="29"/>
      <c r="F38" s="29"/>
      <c r="G38" s="29"/>
      <c r="H38" s="29"/>
      <c r="I38" s="30" t="s">
        <v>31</v>
      </c>
      <c r="J38" s="30"/>
      <c r="K38" s="30"/>
      <c r="L38" s="30"/>
      <c r="M38" s="31"/>
      <c r="N38" s="32" t="str">
        <f>IF(I38="Conform","PASS","FAIL")</f>
        <v>PASS</v>
      </c>
      <c r="O38" s="34" t="s">
        <v>49</v>
      </c>
      <c r="P38" s="5"/>
    </row>
    <row r="39" spans="1:16" ht="18" customHeight="1">
      <c r="A39" s="36" t="s">
        <v>50</v>
      </c>
      <c r="B39" s="37"/>
      <c r="C39" s="29"/>
      <c r="D39" s="29"/>
      <c r="E39" s="29"/>
      <c r="F39" s="29"/>
      <c r="G39" s="29"/>
      <c r="H39" s="29"/>
      <c r="I39" s="38" t="s">
        <v>32</v>
      </c>
      <c r="J39" s="38"/>
      <c r="K39" s="38"/>
      <c r="L39" s="38"/>
      <c r="M39" s="39"/>
      <c r="N39" s="33"/>
      <c r="O39" s="35"/>
      <c r="P39" s="5"/>
    </row>
    <row r="40" spans="1:16" ht="30" customHeight="1">
      <c r="A40" s="21" t="s">
        <v>51</v>
      </c>
      <c r="B40" s="22"/>
      <c r="C40" s="23" t="s">
        <v>64</v>
      </c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5"/>
    </row>
    <row r="41" spans="1:16" ht="20.100000000000001" customHeight="1">
      <c r="A41" s="21" t="s">
        <v>52</v>
      </c>
      <c r="B41" s="22"/>
      <c r="C41" s="25" t="str">
        <f>IF(SUM(COUNTIF(N6:N20,"FAIL"),COUNTIF(N22:N39,"FAIL"))=0,"PASS","FAIL")</f>
        <v>PASS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5"/>
    </row>
    <row r="42" spans="1:16" ht="20.100000000000001" customHeight="1">
      <c r="A42" s="26" t="s">
        <v>53</v>
      </c>
      <c r="B42" s="27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5"/>
    </row>
    <row r="43" spans="1:1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</row>
    <row r="44" spans="1:16" ht="15" customHeight="1">
      <c r="A44" s="7" t="s">
        <v>80</v>
      </c>
      <c r="B44" s="7"/>
      <c r="H44" s="7" t="s">
        <v>65</v>
      </c>
    </row>
    <row r="45" spans="1:16" ht="6" customHeight="1"/>
    <row r="46" spans="1:16" ht="15" customHeight="1">
      <c r="A46" s="7" t="s">
        <v>81</v>
      </c>
      <c r="B46" s="7"/>
      <c r="H46" s="7" t="s">
        <v>66</v>
      </c>
    </row>
    <row r="47" spans="1:16" ht="6" customHeight="1">
      <c r="A47" s="13"/>
      <c r="B47" s="1"/>
      <c r="C47" s="1"/>
      <c r="D47" s="13"/>
      <c r="E47" s="1"/>
      <c r="F47" s="1"/>
      <c r="G47" s="1"/>
      <c r="H47" s="1"/>
      <c r="I47" s="14" t="s">
        <v>71</v>
      </c>
      <c r="J47" s="14" t="s">
        <v>70</v>
      </c>
      <c r="K47" s="1"/>
      <c r="L47" s="1"/>
      <c r="M47" s="1"/>
      <c r="N47" s="1"/>
      <c r="O47" s="1"/>
    </row>
    <row r="48" spans="1:16" ht="12.75" customHeight="1">
      <c r="A48" s="12" t="s">
        <v>67</v>
      </c>
      <c r="B48" s="11"/>
      <c r="C48" s="11"/>
      <c r="D48" s="11"/>
      <c r="E48" s="9"/>
      <c r="F48" s="9"/>
      <c r="G48" s="9"/>
      <c r="H48" s="9"/>
      <c r="I48" s="10"/>
      <c r="J48" s="10"/>
      <c r="K48" s="10"/>
    </row>
    <row r="49" spans="1:11" ht="12.75" customHeight="1">
      <c r="A49" s="8" t="s">
        <v>68</v>
      </c>
      <c r="B49" s="8"/>
      <c r="C49" s="8"/>
      <c r="D49" s="8"/>
      <c r="E49" s="9"/>
      <c r="F49" s="9"/>
      <c r="G49" s="9"/>
      <c r="H49" s="9"/>
      <c r="I49" s="10"/>
      <c r="J49" s="10"/>
      <c r="K49" s="10"/>
    </row>
    <row r="50" spans="1:11" ht="12.75" customHeight="1">
      <c r="A50" s="11" t="s">
        <v>69</v>
      </c>
      <c r="B50" s="11"/>
      <c r="C50" s="11"/>
      <c r="D50" s="11"/>
      <c r="E50" s="10"/>
      <c r="F50" s="10"/>
      <c r="G50" s="10"/>
      <c r="H50" s="10"/>
      <c r="I50" s="10"/>
      <c r="J50" s="10"/>
      <c r="K50" s="10"/>
    </row>
  </sheetData>
  <protectedRanges>
    <protectedRange password="CF68" sqref="I26 I22 I24 I30 I34" name="区域3"/>
    <protectedRange sqref="I38 O12 I20:M27 I30:M35" name="区域1"/>
    <protectedRange password="CF68" sqref="I26 I22 I24 I30 I34" name="区域2"/>
    <protectedRange sqref="A12:A15" name="区域1_1"/>
    <protectedRange sqref="O13" name="区域1_2_1"/>
    <protectedRange sqref="I36:M37" name="区域1_3"/>
    <protectedRange sqref="A44 A46 H44 H46" name="区域1_1_2"/>
  </protectedRanges>
  <mergeCells count="104">
    <mergeCell ref="A2:O2"/>
    <mergeCell ref="A3:O3"/>
    <mergeCell ref="A6:O6"/>
    <mergeCell ref="A7:O7"/>
    <mergeCell ref="B9:H9"/>
    <mergeCell ref="I9:O9"/>
    <mergeCell ref="B13:H13"/>
    <mergeCell ref="I13:N13"/>
    <mergeCell ref="B14:H14"/>
    <mergeCell ref="I14:N14"/>
    <mergeCell ref="B15:H15"/>
    <mergeCell ref="A17:M17"/>
    <mergeCell ref="N17:O17"/>
    <mergeCell ref="B10:H10"/>
    <mergeCell ref="I10:O10"/>
    <mergeCell ref="B11:H11"/>
    <mergeCell ref="I11:N11"/>
    <mergeCell ref="B12:H12"/>
    <mergeCell ref="I12:N12"/>
    <mergeCell ref="A20:B20"/>
    <mergeCell ref="C20:H20"/>
    <mergeCell ref="I20:M20"/>
    <mergeCell ref="N20:N21"/>
    <mergeCell ref="O20:O21"/>
    <mergeCell ref="A21:B21"/>
    <mergeCell ref="C21:H21"/>
    <mergeCell ref="I21:M21"/>
    <mergeCell ref="A18:B18"/>
    <mergeCell ref="C18:H18"/>
    <mergeCell ref="I18:M18"/>
    <mergeCell ref="A19:B19"/>
    <mergeCell ref="C19:H19"/>
    <mergeCell ref="I19:M19"/>
    <mergeCell ref="O22:O23"/>
    <mergeCell ref="A23:B23"/>
    <mergeCell ref="A24:B24"/>
    <mergeCell ref="C24:D25"/>
    <mergeCell ref="E24:E25"/>
    <mergeCell ref="F24:H25"/>
    <mergeCell ref="I24:M25"/>
    <mergeCell ref="N24:N25"/>
    <mergeCell ref="O24:O25"/>
    <mergeCell ref="A25:B25"/>
    <mergeCell ref="A22:B22"/>
    <mergeCell ref="C22:D23"/>
    <mergeCell ref="E22:E23"/>
    <mergeCell ref="F22:H23"/>
    <mergeCell ref="I22:M23"/>
    <mergeCell ref="N22:N23"/>
    <mergeCell ref="O26:O27"/>
    <mergeCell ref="A27:B27"/>
    <mergeCell ref="A28:B28"/>
    <mergeCell ref="C28:H29"/>
    <mergeCell ref="I28:M29"/>
    <mergeCell ref="N28:N29"/>
    <mergeCell ref="O28:O29"/>
    <mergeCell ref="A29:B29"/>
    <mergeCell ref="A26:B26"/>
    <mergeCell ref="C26:D27"/>
    <mergeCell ref="E26:E27"/>
    <mergeCell ref="F26:H27"/>
    <mergeCell ref="I26:M27"/>
    <mergeCell ref="N26:N27"/>
    <mergeCell ref="A32:B32"/>
    <mergeCell ref="C32:D33"/>
    <mergeCell ref="E32:H33"/>
    <mergeCell ref="I32:M33"/>
    <mergeCell ref="N32:N33"/>
    <mergeCell ref="O32:O33"/>
    <mergeCell ref="A33:B33"/>
    <mergeCell ref="A30:B30"/>
    <mergeCell ref="C30:D31"/>
    <mergeCell ref="E30:H31"/>
    <mergeCell ref="I30:M31"/>
    <mergeCell ref="N30:N31"/>
    <mergeCell ref="O30:O31"/>
    <mergeCell ref="A31:B31"/>
    <mergeCell ref="O34:O35"/>
    <mergeCell ref="A35:B35"/>
    <mergeCell ref="A36:B36"/>
    <mergeCell ref="C36:H37"/>
    <mergeCell ref="I36:M36"/>
    <mergeCell ref="N36:N37"/>
    <mergeCell ref="O36:O37"/>
    <mergeCell ref="A37:B37"/>
    <mergeCell ref="I37:M37"/>
    <mergeCell ref="A34:B34"/>
    <mergeCell ref="C34:D35"/>
    <mergeCell ref="E34:E35"/>
    <mergeCell ref="F34:H35"/>
    <mergeCell ref="I34:M35"/>
    <mergeCell ref="N34:N35"/>
    <mergeCell ref="A40:B40"/>
    <mergeCell ref="C40:O40"/>
    <mergeCell ref="A41:B41"/>
    <mergeCell ref="C41:O42"/>
    <mergeCell ref="A42:B42"/>
    <mergeCell ref="A38:B38"/>
    <mergeCell ref="C38:H39"/>
    <mergeCell ref="I38:M38"/>
    <mergeCell ref="N38:N39"/>
    <mergeCell ref="O38:O39"/>
    <mergeCell ref="A39:B39"/>
    <mergeCell ref="I39:M39"/>
  </mergeCells>
  <phoneticPr fontId="38" type="noConversion"/>
  <conditionalFormatting sqref="C41 N38 N22 N36 N20 N24 N32 N26 N30 N34">
    <cfRule type="cellIs" dxfId="4" priority="5" stopIfTrue="1" operator="equal">
      <formula>"FAIL"</formula>
    </cfRule>
  </conditionalFormatting>
  <conditionalFormatting sqref="N22 N24 N30 N26">
    <cfRule type="cellIs" dxfId="3" priority="4" stopIfTrue="1" operator="equal">
      <formula>"FAIL"</formula>
    </cfRule>
  </conditionalFormatting>
  <conditionalFormatting sqref="N34">
    <cfRule type="cellIs" dxfId="2" priority="3" stopIfTrue="1" operator="equal">
      <formula>"FAIL"</formula>
    </cfRule>
  </conditionalFormatting>
  <conditionalFormatting sqref="N28">
    <cfRule type="cellIs" dxfId="1" priority="2" stopIfTrue="1" operator="equal">
      <formula>"FAIL"</formula>
    </cfRule>
  </conditionalFormatting>
  <conditionalFormatting sqref="N28">
    <cfRule type="cellIs" dxfId="0" priority="1" stopIfTrue="1" operator="equal">
      <formula>"FAIL"</formula>
    </cfRule>
  </conditionalFormatting>
  <pageMargins left="0.51181102362204722" right="0.43307086614173229" top="0.39370078740157483" bottom="0.39370078740157483" header="0.27559055118110237" footer="0.23622047244094491"/>
  <pageSetup paperSize="9" scale="9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7030</vt:lpstr>
      <vt:lpstr>'7030'!Print_Area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2016-03-01T01:29:18Z</cp:lastPrinted>
  <dcterms:created xsi:type="dcterms:W3CDTF">2012-12-20T09:45:29Z</dcterms:created>
  <dcterms:modified xsi:type="dcterms:W3CDTF">2016-03-09T09:17:37Z</dcterms:modified>
</cp:coreProperties>
</file>