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PA-1695" sheetId="6" r:id="rId1"/>
  </sheets>
  <definedNames>
    <definedName name="_xlnm.Print_Area" localSheetId="0">'PA-1695'!$A$2:$J$55</definedName>
  </definedNames>
  <calcPr calcId="124519"/>
</workbook>
</file>

<file path=xl/calcChain.xml><?xml version="1.0" encoding="utf-8"?>
<calcChain xmlns="http://schemas.openxmlformats.org/spreadsheetml/2006/main">
  <c r="I41" i="6"/>
  <c r="I42"/>
  <c r="I32"/>
  <c r="I34"/>
  <c r="I40"/>
  <c r="J13" l="1"/>
  <c r="I43" l="1"/>
  <c r="I44" l="1"/>
  <c r="I39"/>
  <c r="I36"/>
  <c r="I30"/>
  <c r="I28"/>
  <c r="I26"/>
  <c r="C46" s="1"/>
  <c r="I24"/>
  <c r="I22"/>
  <c r="I20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<sst xmlns="http://schemas.openxmlformats.org/spreadsheetml/2006/main" count="102" uniqueCount="90">
  <si>
    <r>
      <t>审核日期</t>
    </r>
    <r>
      <rPr>
        <sz val="10"/>
        <rFont val="Arial"/>
        <family val="2"/>
      </rPr>
      <t>Date: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</si>
  <si>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</si>
  <si>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t>结论</t>
  </si>
  <si>
    <t>Conclusion</t>
  </si>
  <si>
    <t xml:space="preserve">
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</si>
  <si>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</si>
  <si>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>符合</t>
    <phoneticPr fontId="2" type="noConversion"/>
  </si>
  <si>
    <t>Conform</t>
    <phoneticPr fontId="2" type="noConversion"/>
  </si>
  <si>
    <t>C16</t>
    <phoneticPr fontId="2" type="noConversion"/>
  </si>
  <si>
    <t>-</t>
    <phoneticPr fontId="2" type="noConversion"/>
  </si>
  <si>
    <t>max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</si>
  <si>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</si>
  <si>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</si>
  <si>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</si>
  <si>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</si>
  <si>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</si>
  <si>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Saponification Value</t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</si>
  <si>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</si>
  <si>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t xml:space="preserve">Acid Value </t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</si>
  <si>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</si>
  <si>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t>Colour</t>
  </si>
  <si>
    <t xml:space="preserve">产品形状 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</si>
  <si>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</si>
  <si>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</si>
  <si>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</si>
  <si>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</si>
  <si>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</si>
  <si>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</si>
  <si>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</si>
  <si>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</si>
  <si>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</si>
  <si>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</si>
  <si>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</si>
  <si>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</si>
  <si>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</si>
  <si>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</si>
  <si>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t>2014-0006</t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</si>
  <si>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</si>
  <si>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</si>
  <si>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</si>
  <si>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</si>
  <si>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</si>
  <si>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</si>
  <si>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t>CERTIFICATE OF ANALYSIS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</si>
  <si>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</si>
  <si>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</si>
  <si>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>AOCS Te 1a-64</t>
  </si>
  <si>
    <t>AOCS Tg 1a-64</t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</si>
  <si>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</si>
  <si>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t>凝固点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</si>
  <si>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</si>
  <si>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</si>
  <si>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</si>
  <si>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t>包装</t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</si>
  <si>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</si>
  <si>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AOCS Ce 1e-91</t>
  </si>
  <si>
    <t>C18</t>
    <phoneticPr fontId="2" type="noConversion"/>
  </si>
  <si>
    <t>min</t>
    <phoneticPr fontId="2" type="noConversion"/>
  </si>
  <si>
    <t>---</t>
    <phoneticPr fontId="2" type="noConversion"/>
  </si>
  <si>
    <t>140922F006</t>
    <phoneticPr fontId="2" type="noConversion"/>
  </si>
  <si>
    <t>珠状</t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</si>
  <si>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Q/12BS0532</t>
    </r>
    <phoneticPr fontId="2" type="noConversion"/>
  </si>
  <si>
    <t>C14</t>
    <phoneticPr fontId="2" type="noConversion"/>
  </si>
  <si>
    <t xml:space="preserve">         pcs       kg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</si>
  <si>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</si>
  <si>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</si>
  <si>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PA-1695</t>
    <phoneticPr fontId="2" type="noConversion"/>
  </si>
  <si>
    <t>C12</t>
    <phoneticPr fontId="2" type="noConversion"/>
  </si>
  <si>
    <t>C18:1</t>
    <phoneticPr fontId="2" type="noConversion"/>
  </si>
  <si>
    <t xml:space="preserve">Others </t>
    <phoneticPr fontId="2" type="noConversion"/>
  </si>
  <si>
    <r>
      <rPr>
        <sz val="10"/>
        <rFont val="宋体"/>
        <family val="3"/>
        <charset val="134"/>
      </rPr>
      <t>棕榈酸</t>
    </r>
    <r>
      <rPr>
        <sz val="10"/>
        <rFont val="Arial"/>
        <family val="2"/>
      </rPr>
      <t xml:space="preserve">95% Palmitic Acid 95% </t>
    </r>
    <phoneticPr fontId="2" type="noConversion"/>
  </si>
  <si>
    <t>水份  (%)</t>
    <phoneticPr fontId="2" type="noConversion"/>
  </si>
  <si>
    <t>不皂化物  (%)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</si>
  <si>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骆倩倩</t>
    </r>
    <phoneticPr fontId="2" type="noConversion"/>
  </si>
  <si>
    <r>
      <t>报告日期</t>
    </r>
    <r>
      <rPr>
        <sz val="10"/>
        <rFont val="Arial"/>
        <family val="2"/>
      </rPr>
      <t>Date: 2014-09-22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</si>
  <si>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</si>
  <si>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</si>
  <si>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</si>
  <si>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</si>
  <si>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</si>
  <si>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丰益油脂科技（连云港）有限公司</t>
    <phoneticPr fontId="2" type="noConversion"/>
  </si>
  <si>
    <t>Wilmar Oleo (Lianyungang) Co., Ltd</t>
    <phoneticPr fontId="2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</si>
  <si>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2" type="noConversion"/>
  </si>
  <si>
    <r>
      <t>丰益油脂科技有限公司</t>
    </r>
    <r>
      <rPr>
        <sz val="10"/>
        <color indexed="10"/>
        <rFont val="Arial"/>
        <family val="2"/>
      </rPr>
      <t xml:space="preserve">              </t>
    </r>
    <phoneticPr fontId="2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</si>
  <si>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</si>
  <si>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color indexed="10"/>
        <rFont val="Arial"/>
        <family val="2"/>
      </rPr>
      <t xml:space="preserve"> </t>
    </r>
    <phoneticPr fontId="2" type="noConversion"/>
  </si>
  <si>
    <t xml:space="preserve">Wilmar Oleo (Lianyungang) Co., Ltd </t>
    <phoneticPr fontId="2" type="noConversion"/>
  </si>
  <si>
    <t>YHOC/QR-04-009-C-0</t>
    <phoneticPr fontId="2" type="noConversion"/>
  </si>
  <si>
    <t>Bead</t>
    <phoneticPr fontId="2" type="noConversion"/>
  </si>
  <si>
    <t>Wilmar (China) Oleo Co,. Ltd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</si>
</sst>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5" fillId="0" borderId="0" xfId="0" applyFont="1" applyBorder="1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3" fillId="0" borderId="0" xfId="0" applyFont="1"/>
    <xf numFmtId="176" fontId="5" fillId="0" borderId="8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9" fillId="0" borderId="0" xfId="0" applyFont="1"/>
    <xf numFmtId="0" fontId="0" fillId="0" borderId="0" xfId="0" applyFont="1"/>
    <xf numFmtId="0" fontId="0" fillId="0" borderId="3" xfId="0" applyFont="1" applyBorder="1"/>
    <xf numFmtId="14" fontId="5" fillId="0" borderId="0" xfId="0" applyNumberFormat="1" applyFont="1" applyAlignment="1">
      <alignment horizontal="left" vertical="center"/>
    </xf>
    <xf numFmtId="0" fontId="5" fillId="0" borderId="23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25" xfId="0" quotePrefix="1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1</xdr:row>
      <xdr:rowOff>9525</xdr:rowOff>
    </xdr:from>
    <xdr:to>
      <xdr:col>9</xdr:col>
      <xdr:colOff>958082</xdr:colOff>
      <xdr:row>3</xdr:row>
      <xdr:rowOff>38100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191125" y="2000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5"/>
  <sheetViews>
    <sheetView tabSelected="1" workbookViewId="0">
      <selection activeCell="L13" sqref="L13"/>
    </sheetView>
  </sheetViews>
  <sheetFormatPr defaultRowHeight="14.25"/>
  <cols>
    <col min="1" max="1" width="21.375" style="15" customWidth="1"/>
    <col min="2" max="2" width="2.25" style="15" customWidth="1"/>
    <col min="3" max="3" width="10.75" style="15" customWidth="1"/>
    <col min="4" max="4" width="1.25" style="15" customWidth="1"/>
    <col min="5" max="5" width="10.75" style="15" customWidth="1"/>
    <col min="6" max="6" width="3.75" style="15" customWidth="1"/>
    <col min="7" max="7" width="2.875" style="15" customWidth="1"/>
    <col min="8" max="8" width="3.75" style="15" customWidth="1"/>
    <col min="9" max="9" width="9.5" style="15" customWidth="1"/>
    <col min="10" max="10" width="15.75" style="15" customWidth="1"/>
    <col min="11" max="16384" width="9" style="15"/>
  </cols>
  <sheetData>
    <row r="1" spans="1:16" ht="15">
      <c r="A1" s="14"/>
    </row>
    <row r="2" spans="1:16" ht="18.75">
      <c r="A2" s="44" t="s">
        <v>80</v>
      </c>
      <c r="B2" s="44"/>
      <c r="C2" s="44"/>
      <c r="D2" s="44"/>
      <c r="E2" s="44"/>
      <c r="F2" s="44"/>
      <c r="G2" s="44"/>
      <c r="H2" s="44"/>
      <c r="I2" s="44"/>
      <c r="J2" s="44"/>
    </row>
    <row r="3" spans="1:16" ht="15">
      <c r="A3" s="45" t="s">
        <v>81</v>
      </c>
      <c r="B3" s="45"/>
      <c r="C3" s="45"/>
      <c r="D3" s="45"/>
      <c r="E3" s="45"/>
      <c r="F3" s="45"/>
      <c r="G3" s="45"/>
      <c r="H3" s="45"/>
      <c r="I3" s="45"/>
      <c r="J3" s="45"/>
    </row>
    <row r="4" spans="1:16">
      <c r="A4" s="16"/>
      <c r="B4" s="16"/>
      <c r="C4" s="16"/>
      <c r="D4" s="16"/>
      <c r="E4" s="16"/>
      <c r="F4" s="16"/>
      <c r="G4" s="16"/>
      <c r="H4" s="16"/>
      <c r="I4" s="16"/>
      <c r="J4" s="16"/>
    </row>
    <row r="6" spans="1:16" ht="15">
      <c r="A6" s="46" t="s">
        <v>44</v>
      </c>
      <c r="B6" s="46"/>
      <c r="C6" s="46"/>
      <c r="D6" s="46"/>
      <c r="E6" s="46"/>
      <c r="F6" s="46"/>
      <c r="G6" s="46"/>
      <c r="H6" s="46"/>
      <c r="I6" s="46"/>
      <c r="J6" s="46"/>
    </row>
    <row r="7" spans="1:16" ht="15.75">
      <c r="A7" s="47" t="s">
        <v>43</v>
      </c>
      <c r="B7" s="47"/>
      <c r="C7" s="47"/>
      <c r="D7" s="47"/>
      <c r="E7" s="47"/>
      <c r="F7" s="47"/>
      <c r="G7" s="47"/>
      <c r="H7" s="47"/>
      <c r="I7" s="47"/>
      <c r="J7" s="47"/>
    </row>
    <row r="8" spans="1:16" ht="6.7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spans="1:16" s="24" customFormat="1" ht="14.25" customHeight="1">
      <c r="A9" s="25" t="s">
        <v>82</v>
      </c>
      <c r="B9" s="107" t="s">
        <v>83</v>
      </c>
      <c r="C9" s="107"/>
      <c r="D9" s="107"/>
      <c r="E9" s="107"/>
      <c r="F9" s="107"/>
      <c r="G9" s="107"/>
      <c r="H9" s="108" t="s">
        <v>89</v>
      </c>
      <c r="I9" s="108"/>
      <c r="J9" s="108"/>
      <c r="K9" s="26"/>
      <c r="L9" s="26"/>
      <c r="M9" s="26"/>
      <c r="N9" s="26"/>
      <c r="O9" s="26"/>
      <c r="P9" s="26"/>
    </row>
    <row r="10" spans="1:16" s="24" customFormat="1" ht="14.25" customHeight="1">
      <c r="A10" s="25" t="s">
        <v>84</v>
      </c>
      <c r="B10" s="107" t="s">
        <v>85</v>
      </c>
      <c r="C10" s="107"/>
      <c r="D10" s="107"/>
      <c r="E10" s="107"/>
      <c r="F10" s="107"/>
      <c r="G10" s="107"/>
      <c r="H10" s="108" t="s">
        <v>86</v>
      </c>
      <c r="I10" s="108"/>
      <c r="J10" s="108"/>
      <c r="K10" s="26"/>
      <c r="L10" s="26"/>
      <c r="M10" s="26"/>
      <c r="N10" s="26"/>
      <c r="O10" s="26"/>
      <c r="P10" s="26"/>
    </row>
    <row r="11" spans="1:16" ht="14.25" customHeight="1">
      <c r="A11" s="8" t="s">
        <v>42</v>
      </c>
      <c r="B11" s="59" t="s">
        <v>70</v>
      </c>
      <c r="C11" s="59"/>
      <c r="D11" s="59"/>
      <c r="E11" s="59"/>
      <c r="F11" s="37" t="s">
        <v>41</v>
      </c>
      <c r="G11" s="38"/>
      <c r="H11" s="38"/>
      <c r="I11" s="38"/>
      <c r="J11" s="6" t="s">
        <v>66</v>
      </c>
    </row>
    <row r="12" spans="1:16" ht="14.25" customHeight="1">
      <c r="A12" s="8" t="s">
        <v>40</v>
      </c>
      <c r="B12" s="39" t="s">
        <v>59</v>
      </c>
      <c r="C12" s="39"/>
      <c r="D12" s="39"/>
      <c r="E12" s="39"/>
      <c r="F12" s="37" t="s">
        <v>45</v>
      </c>
      <c r="G12" s="38"/>
      <c r="H12" s="38"/>
      <c r="I12" s="38"/>
      <c r="J12" s="6" t="s">
        <v>63</v>
      </c>
    </row>
    <row r="13" spans="1:16" ht="14.25" customHeight="1">
      <c r="A13" s="8" t="s">
        <v>39</v>
      </c>
      <c r="B13" s="58">
        <v>41904</v>
      </c>
      <c r="C13" s="59"/>
      <c r="D13" s="59"/>
      <c r="E13" s="59"/>
      <c r="F13" s="37" t="s">
        <v>38</v>
      </c>
      <c r="G13" s="38"/>
      <c r="H13" s="38"/>
      <c r="I13" s="38"/>
      <c r="J13" s="17">
        <f>DATE(YEAR(B13)+1,MONTH(B13),DAY(B13)-1)</f>
        <v>42268</v>
      </c>
    </row>
    <row r="14" spans="1:16" ht="14.25" customHeight="1">
      <c r="A14" s="8" t="s">
        <v>37</v>
      </c>
      <c r="B14" s="59" t="s">
        <v>36</v>
      </c>
      <c r="C14" s="59"/>
      <c r="D14" s="59"/>
      <c r="E14" s="59"/>
      <c r="F14" s="37" t="s">
        <v>35</v>
      </c>
      <c r="G14" s="38"/>
      <c r="H14" s="38"/>
      <c r="I14" s="38"/>
      <c r="J14" s="17">
        <v>41904</v>
      </c>
    </row>
    <row r="15" spans="1:16" ht="14.25" customHeight="1">
      <c r="A15" s="8" t="s">
        <v>34</v>
      </c>
      <c r="B15" s="59"/>
      <c r="C15" s="59"/>
      <c r="D15" s="59"/>
      <c r="E15" s="59"/>
      <c r="F15" s="1"/>
      <c r="G15" s="7"/>
      <c r="H15" s="6"/>
      <c r="I15" s="6"/>
      <c r="J15" s="6"/>
    </row>
    <row r="16" spans="1:16" ht="4.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>
      <c r="A17" s="1" t="s">
        <v>61</v>
      </c>
      <c r="B17" s="2"/>
      <c r="C17" s="2"/>
      <c r="D17" s="2"/>
      <c r="E17" s="1"/>
      <c r="F17" s="1"/>
      <c r="G17" s="1"/>
      <c r="H17" s="2" t="s">
        <v>87</v>
      </c>
      <c r="I17" s="5"/>
      <c r="J17" s="5"/>
    </row>
    <row r="18" spans="1:10">
      <c r="A18" s="60" t="s">
        <v>33</v>
      </c>
      <c r="B18" s="61"/>
      <c r="C18" s="62" t="s">
        <v>32</v>
      </c>
      <c r="D18" s="62"/>
      <c r="E18" s="62"/>
      <c r="F18" s="63" t="s">
        <v>31</v>
      </c>
      <c r="G18" s="64"/>
      <c r="H18" s="65"/>
      <c r="I18" s="4" t="s">
        <v>30</v>
      </c>
      <c r="J18" s="13" t="s">
        <v>29</v>
      </c>
    </row>
    <row r="19" spans="1:10" ht="25.5">
      <c r="A19" s="48" t="s">
        <v>28</v>
      </c>
      <c r="B19" s="49"/>
      <c r="C19" s="50" t="s">
        <v>27</v>
      </c>
      <c r="D19" s="50"/>
      <c r="E19" s="50"/>
      <c r="F19" s="51" t="s">
        <v>26</v>
      </c>
      <c r="G19" s="52"/>
      <c r="H19" s="53"/>
      <c r="I19" s="3" t="s">
        <v>25</v>
      </c>
      <c r="J19" s="12" t="s">
        <v>24</v>
      </c>
    </row>
    <row r="20" spans="1:10" ht="15">
      <c r="A20" s="27" t="s">
        <v>23</v>
      </c>
      <c r="B20" s="28"/>
      <c r="C20" s="54" t="s">
        <v>88</v>
      </c>
      <c r="D20" s="54"/>
      <c r="E20" s="54"/>
      <c r="F20" s="55" t="s">
        <v>7</v>
      </c>
      <c r="G20" s="56"/>
      <c r="H20" s="57"/>
      <c r="I20" s="66" t="str">
        <f>IF(F20="Conform","PASS","FAIL")</f>
        <v>PASS</v>
      </c>
      <c r="J20" s="57" t="s">
        <v>22</v>
      </c>
    </row>
    <row r="21" spans="1:10">
      <c r="A21" s="43" t="s">
        <v>21</v>
      </c>
      <c r="B21" s="33"/>
      <c r="C21" s="69" t="s">
        <v>60</v>
      </c>
      <c r="D21" s="69"/>
      <c r="E21" s="69"/>
      <c r="F21" s="70" t="s">
        <v>6</v>
      </c>
      <c r="G21" s="32"/>
      <c r="H21" s="71"/>
      <c r="I21" s="67"/>
      <c r="J21" s="68"/>
    </row>
    <row r="22" spans="1:10">
      <c r="A22" s="27" t="s">
        <v>20</v>
      </c>
      <c r="B22" s="28"/>
      <c r="C22" s="29">
        <v>50</v>
      </c>
      <c r="D22" s="40"/>
      <c r="E22" s="28" t="s">
        <v>10</v>
      </c>
      <c r="F22" s="42">
        <v>17</v>
      </c>
      <c r="G22" s="42"/>
      <c r="H22" s="42"/>
      <c r="I22" s="35" t="str">
        <f>IF(F22&lt;=C22,"PASS","FAIL")</f>
        <v>PASS</v>
      </c>
      <c r="J22" s="36" t="s">
        <v>76</v>
      </c>
    </row>
    <row r="23" spans="1:10">
      <c r="A23" s="43" t="s">
        <v>19</v>
      </c>
      <c r="B23" s="33"/>
      <c r="C23" s="30"/>
      <c r="D23" s="41"/>
      <c r="E23" s="33"/>
      <c r="F23" s="42"/>
      <c r="G23" s="42"/>
      <c r="H23" s="42"/>
      <c r="I23" s="35"/>
      <c r="J23" s="36"/>
    </row>
    <row r="24" spans="1:10">
      <c r="A24" s="27" t="s">
        <v>18</v>
      </c>
      <c r="B24" s="28"/>
      <c r="C24" s="29">
        <v>217</v>
      </c>
      <c r="D24" s="31" t="s">
        <v>9</v>
      </c>
      <c r="E24" s="28">
        <v>221</v>
      </c>
      <c r="F24" s="34">
        <v>218</v>
      </c>
      <c r="G24" s="34"/>
      <c r="H24" s="34"/>
      <c r="I24" s="35" t="str">
        <f>IF(AND(F24&gt;=C24,F24&lt;=E24),"PASS","FAIL")</f>
        <v>PASS</v>
      </c>
      <c r="J24" s="36" t="s">
        <v>46</v>
      </c>
    </row>
    <row r="25" spans="1:10">
      <c r="A25" s="43" t="s">
        <v>17</v>
      </c>
      <c r="B25" s="33"/>
      <c r="C25" s="30"/>
      <c r="D25" s="32"/>
      <c r="E25" s="33"/>
      <c r="F25" s="34"/>
      <c r="G25" s="34"/>
      <c r="H25" s="34"/>
      <c r="I25" s="35"/>
      <c r="J25" s="36"/>
    </row>
    <row r="26" spans="1:10" ht="15" thickBot="1">
      <c r="A26" s="27" t="s">
        <v>16</v>
      </c>
      <c r="B26" s="28"/>
      <c r="C26" s="81">
        <v>218</v>
      </c>
      <c r="D26" s="82" t="s">
        <v>9</v>
      </c>
      <c r="E26" s="83">
        <v>222</v>
      </c>
      <c r="F26" s="34">
        <v>220</v>
      </c>
      <c r="G26" s="34"/>
      <c r="H26" s="34"/>
      <c r="I26" s="35" t="str">
        <f>IF(AND(F26&gt;=C26,F26&lt;=E26),"PASS","FAIL")</f>
        <v>PASS</v>
      </c>
      <c r="J26" s="36" t="s">
        <v>77</v>
      </c>
    </row>
    <row r="27" spans="1:10">
      <c r="A27" s="72" t="s">
        <v>15</v>
      </c>
      <c r="B27" s="73"/>
      <c r="C27" s="81"/>
      <c r="D27" s="32"/>
      <c r="E27" s="84"/>
      <c r="F27" s="34"/>
      <c r="G27" s="34"/>
      <c r="H27" s="34"/>
      <c r="I27" s="35"/>
      <c r="J27" s="36"/>
    </row>
    <row r="28" spans="1:10" ht="15" thickBot="1">
      <c r="A28" s="27" t="s">
        <v>14</v>
      </c>
      <c r="B28" s="28"/>
      <c r="C28" s="74">
        <v>1</v>
      </c>
      <c r="D28" s="75"/>
      <c r="E28" s="78" t="s">
        <v>10</v>
      </c>
      <c r="F28" s="55">
        <v>7.0000000000000007E-2</v>
      </c>
      <c r="G28" s="56"/>
      <c r="H28" s="57"/>
      <c r="I28" s="35" t="str">
        <f>IF(F28&lt;=C28,"PASS","FAIL")</f>
        <v>PASS</v>
      </c>
      <c r="J28" s="36" t="s">
        <v>47</v>
      </c>
    </row>
    <row r="29" spans="1:10">
      <c r="A29" s="72" t="s">
        <v>13</v>
      </c>
      <c r="B29" s="73"/>
      <c r="C29" s="76"/>
      <c r="D29" s="77"/>
      <c r="E29" s="79"/>
      <c r="F29" s="80"/>
      <c r="G29" s="32"/>
      <c r="H29" s="71"/>
      <c r="I29" s="35"/>
      <c r="J29" s="36"/>
    </row>
    <row r="30" spans="1:10" ht="15" thickBot="1">
      <c r="A30" s="27" t="s">
        <v>48</v>
      </c>
      <c r="B30" s="28"/>
      <c r="C30" s="81">
        <v>58</v>
      </c>
      <c r="D30" s="82" t="s">
        <v>9</v>
      </c>
      <c r="E30" s="83">
        <v>62</v>
      </c>
      <c r="F30" s="34">
        <v>61</v>
      </c>
      <c r="G30" s="34"/>
      <c r="H30" s="34"/>
      <c r="I30" s="35" t="str">
        <f>IF(AND(F30&gt;=C30,F30&lt;=E30),"PASS","FAIL")</f>
        <v>PASS</v>
      </c>
      <c r="J30" s="36" t="s">
        <v>78</v>
      </c>
    </row>
    <row r="31" spans="1:10">
      <c r="A31" s="72" t="s">
        <v>49</v>
      </c>
      <c r="B31" s="73"/>
      <c r="C31" s="81"/>
      <c r="D31" s="32"/>
      <c r="E31" s="84"/>
      <c r="F31" s="34"/>
      <c r="G31" s="34"/>
      <c r="H31" s="34"/>
      <c r="I31" s="35"/>
      <c r="J31" s="36"/>
    </row>
    <row r="32" spans="1:10" ht="15" thickBot="1">
      <c r="A32" s="27" t="s">
        <v>12</v>
      </c>
      <c r="B32" s="28"/>
      <c r="C32" s="85">
        <v>0.2</v>
      </c>
      <c r="D32" s="86"/>
      <c r="E32" s="78" t="s">
        <v>10</v>
      </c>
      <c r="F32" s="89">
        <v>3.5999999999999997E-2</v>
      </c>
      <c r="G32" s="89"/>
      <c r="H32" s="89"/>
      <c r="I32" s="35" t="str">
        <f>IF(F32&lt;=C32,"PASS","FAIL")</f>
        <v>PASS</v>
      </c>
      <c r="J32" s="36" t="s">
        <v>11</v>
      </c>
    </row>
    <row r="33" spans="1:10">
      <c r="A33" s="72" t="s">
        <v>71</v>
      </c>
      <c r="B33" s="73"/>
      <c r="C33" s="94"/>
      <c r="D33" s="95"/>
      <c r="E33" s="79"/>
      <c r="F33" s="89"/>
      <c r="G33" s="89"/>
      <c r="H33" s="89"/>
      <c r="I33" s="35"/>
      <c r="J33" s="36"/>
    </row>
    <row r="34" spans="1:10" ht="15" thickBot="1">
      <c r="A34" s="27" t="s">
        <v>50</v>
      </c>
      <c r="B34" s="28"/>
      <c r="C34" s="85">
        <v>1</v>
      </c>
      <c r="D34" s="86"/>
      <c r="E34" s="78" t="s">
        <v>10</v>
      </c>
      <c r="F34" s="89">
        <v>0.02</v>
      </c>
      <c r="G34" s="89"/>
      <c r="H34" s="89"/>
      <c r="I34" s="35" t="str">
        <f>IF(F34&lt;=C34,"PASS","FAIL")</f>
        <v>PASS</v>
      </c>
      <c r="J34" s="36" t="s">
        <v>79</v>
      </c>
    </row>
    <row r="35" spans="1:10">
      <c r="A35" s="92" t="s">
        <v>72</v>
      </c>
      <c r="B35" s="93"/>
      <c r="C35" s="87"/>
      <c r="D35" s="88"/>
      <c r="E35" s="84"/>
      <c r="F35" s="90"/>
      <c r="G35" s="90"/>
      <c r="H35" s="90"/>
      <c r="I35" s="91"/>
      <c r="J35" s="36"/>
    </row>
    <row r="36" spans="1:10" ht="15">
      <c r="A36" s="101" t="s">
        <v>51</v>
      </c>
      <c r="B36" s="101"/>
      <c r="C36" s="42" t="s">
        <v>52</v>
      </c>
      <c r="D36" s="42"/>
      <c r="E36" s="42"/>
      <c r="F36" s="102" t="s">
        <v>7</v>
      </c>
      <c r="G36" s="102"/>
      <c r="H36" s="102"/>
      <c r="I36" s="34" t="str">
        <f>IF(F36="Conform","PASS","FAIL")</f>
        <v>PASS</v>
      </c>
      <c r="J36" s="103" t="s">
        <v>58</v>
      </c>
    </row>
    <row r="37" spans="1:10">
      <c r="A37" s="104" t="s">
        <v>53</v>
      </c>
      <c r="B37" s="104"/>
      <c r="C37" s="42"/>
      <c r="D37" s="42"/>
      <c r="E37" s="42"/>
      <c r="F37" s="105" t="s">
        <v>6</v>
      </c>
      <c r="G37" s="105"/>
      <c r="H37" s="105"/>
      <c r="I37" s="34"/>
      <c r="J37" s="42"/>
    </row>
    <row r="38" spans="1:10">
      <c r="A38" s="116" t="s">
        <v>54</v>
      </c>
      <c r="B38" s="116"/>
      <c r="C38" s="116"/>
      <c r="D38" s="116"/>
      <c r="E38" s="116"/>
      <c r="F38" s="116"/>
      <c r="G38" s="116"/>
      <c r="H38" s="116"/>
      <c r="I38" s="116"/>
      <c r="J38" s="116"/>
    </row>
    <row r="39" spans="1:10">
      <c r="A39" s="42" t="s">
        <v>67</v>
      </c>
      <c r="B39" s="42"/>
      <c r="C39" s="18">
        <v>1.5</v>
      </c>
      <c r="D39" s="96" t="s">
        <v>10</v>
      </c>
      <c r="E39" s="97"/>
      <c r="F39" s="98">
        <v>1</v>
      </c>
      <c r="G39" s="99"/>
      <c r="H39" s="100"/>
      <c r="I39" s="11" t="str">
        <f>IF(F39&lt;=C39,"PASS","FAIL")</f>
        <v>PASS</v>
      </c>
      <c r="J39" s="117" t="s">
        <v>55</v>
      </c>
    </row>
    <row r="40" spans="1:10">
      <c r="A40" s="42" t="s">
        <v>62</v>
      </c>
      <c r="B40" s="42"/>
      <c r="C40" s="18">
        <v>3</v>
      </c>
      <c r="D40" s="96" t="s">
        <v>10</v>
      </c>
      <c r="E40" s="97"/>
      <c r="F40" s="98">
        <v>1</v>
      </c>
      <c r="G40" s="99"/>
      <c r="H40" s="100"/>
      <c r="I40" s="11" t="str">
        <f>IF(F40&lt;=C40,"PASS","FAIL")</f>
        <v>PASS</v>
      </c>
      <c r="J40" s="118"/>
    </row>
    <row r="41" spans="1:10">
      <c r="A41" s="42" t="s">
        <v>8</v>
      </c>
      <c r="B41" s="42"/>
      <c r="C41" s="18">
        <v>95</v>
      </c>
      <c r="D41" s="96" t="s">
        <v>57</v>
      </c>
      <c r="E41" s="97"/>
      <c r="F41" s="98">
        <v>99</v>
      </c>
      <c r="G41" s="99"/>
      <c r="H41" s="100"/>
      <c r="I41" s="11" t="str">
        <f>IF(F41&gt;=C41,"PASS","FAIL")</f>
        <v>PASS</v>
      </c>
      <c r="J41" s="118"/>
    </row>
    <row r="42" spans="1:10">
      <c r="A42" s="42" t="s">
        <v>56</v>
      </c>
      <c r="B42" s="42"/>
      <c r="C42" s="18">
        <v>5</v>
      </c>
      <c r="D42" s="96" t="s">
        <v>10</v>
      </c>
      <c r="E42" s="106"/>
      <c r="F42" s="98">
        <v>1</v>
      </c>
      <c r="G42" s="99"/>
      <c r="H42" s="100"/>
      <c r="I42" s="11" t="str">
        <f>IF(F42&lt;=C42,"PASS","FAIL")</f>
        <v>PASS</v>
      </c>
      <c r="J42" s="118"/>
    </row>
    <row r="43" spans="1:10" ht="14.25" customHeight="1">
      <c r="A43" s="42" t="s">
        <v>68</v>
      </c>
      <c r="B43" s="42"/>
      <c r="C43" s="18">
        <v>1</v>
      </c>
      <c r="D43" s="96" t="s">
        <v>10</v>
      </c>
      <c r="E43" s="97"/>
      <c r="F43" s="98">
        <v>99</v>
      </c>
      <c r="G43" s="99"/>
      <c r="H43" s="100"/>
      <c r="I43" s="11" t="str">
        <f>IF(F43&gt;=C43,"PASS","FAIL")</f>
        <v>PASS</v>
      </c>
      <c r="J43" s="118"/>
    </row>
    <row r="44" spans="1:10">
      <c r="A44" s="42" t="s">
        <v>69</v>
      </c>
      <c r="B44" s="42"/>
      <c r="C44" s="18">
        <v>1</v>
      </c>
      <c r="D44" s="96" t="s">
        <v>10</v>
      </c>
      <c r="E44" s="106"/>
      <c r="F44" s="98">
        <v>1</v>
      </c>
      <c r="G44" s="99"/>
      <c r="H44" s="100"/>
      <c r="I44" s="11" t="str">
        <f t="shared" ref="I44" si="0">IF(F44&lt;=C44,"PASS","FAIL")</f>
        <v>PASS</v>
      </c>
      <c r="J44" s="119"/>
    </row>
    <row r="45" spans="1:10">
      <c r="A45" s="27" t="s">
        <v>5</v>
      </c>
      <c r="B45" s="28"/>
      <c r="C45" s="111" t="s">
        <v>4</v>
      </c>
      <c r="D45" s="111"/>
      <c r="E45" s="111"/>
      <c r="F45" s="111"/>
      <c r="G45" s="111"/>
      <c r="H45" s="111"/>
      <c r="I45" s="111"/>
      <c r="J45" s="33"/>
    </row>
    <row r="46" spans="1:10">
      <c r="A46" s="27" t="s">
        <v>3</v>
      </c>
      <c r="B46" s="28"/>
      <c r="C46" s="112" t="str">
        <f>IF(SUM(COUNTIF(I20:I44,"FAIL"))=0,"PASS","FAIL")</f>
        <v>PASS</v>
      </c>
      <c r="D46" s="112"/>
      <c r="E46" s="112"/>
      <c r="F46" s="112"/>
      <c r="G46" s="112"/>
      <c r="H46" s="112"/>
      <c r="I46" s="112"/>
      <c r="J46" s="113"/>
    </row>
    <row r="47" spans="1:10">
      <c r="A47" s="43" t="s">
        <v>2</v>
      </c>
      <c r="B47" s="33"/>
      <c r="C47" s="114"/>
      <c r="D47" s="114"/>
      <c r="E47" s="114"/>
      <c r="F47" s="114"/>
      <c r="G47" s="114"/>
      <c r="H47" s="114"/>
      <c r="I47" s="114"/>
      <c r="J47" s="115"/>
    </row>
    <row r="48" spans="1:10" ht="4.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">
      <c r="A49" s="1" t="s">
        <v>73</v>
      </c>
      <c r="B49" s="2"/>
      <c r="C49" s="2"/>
      <c r="D49" s="2"/>
      <c r="E49" s="1"/>
      <c r="F49" s="1" t="s">
        <v>1</v>
      </c>
      <c r="G49" s="1"/>
      <c r="H49" s="1"/>
      <c r="I49" s="1"/>
      <c r="J49" s="1"/>
    </row>
    <row r="50" spans="1:10" ht="3.7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">
      <c r="A51" s="1" t="s">
        <v>74</v>
      </c>
      <c r="B51" s="2"/>
      <c r="C51" s="2"/>
      <c r="D51" s="2"/>
      <c r="E51" s="1"/>
      <c r="F51" s="1" t="s">
        <v>0</v>
      </c>
      <c r="G51" s="1"/>
      <c r="H51" s="1"/>
      <c r="I51" s="1"/>
      <c r="J51" s="1"/>
    </row>
    <row r="52" spans="1:10" ht="4.5" customHeight="1">
      <c r="A52" s="2"/>
      <c r="B52" s="2"/>
      <c r="C52" s="2"/>
      <c r="D52" s="2"/>
      <c r="E52" s="1"/>
      <c r="F52" s="1"/>
      <c r="G52" s="1"/>
      <c r="H52" s="1"/>
      <c r="I52" s="1"/>
      <c r="J52" s="1"/>
    </row>
    <row r="53" spans="1:10" s="10" customFormat="1" ht="11.25">
      <c r="A53" s="19" t="s">
        <v>75</v>
      </c>
      <c r="B53" s="19"/>
      <c r="C53" s="19"/>
      <c r="D53" s="19"/>
      <c r="E53" s="19"/>
      <c r="F53" s="19"/>
      <c r="G53" s="19"/>
      <c r="H53" s="19"/>
      <c r="I53" s="19"/>
      <c r="J53" s="109"/>
    </row>
    <row r="54" spans="1:10" s="10" customFormat="1" ht="11.25">
      <c r="A54" s="20" t="s">
        <v>64</v>
      </c>
      <c r="B54" s="20"/>
      <c r="C54" s="20"/>
      <c r="D54" s="20"/>
      <c r="E54" s="21"/>
      <c r="F54" s="21"/>
      <c r="G54" s="21"/>
      <c r="H54" s="21"/>
      <c r="I54" s="21"/>
      <c r="J54" s="110"/>
    </row>
    <row r="55" spans="1:10" s="10" customFormat="1" ht="11.25">
      <c r="A55" s="22" t="s">
        <v>65</v>
      </c>
      <c r="B55" s="22"/>
      <c r="C55" s="22"/>
      <c r="D55" s="22"/>
      <c r="E55" s="23"/>
      <c r="F55" s="23"/>
      <c r="G55" s="23"/>
      <c r="H55" s="23"/>
      <c r="I55" s="23"/>
      <c r="J55" s="110"/>
    </row>
  </sheetData>
  <protectedRanges>
    <protectedRange sqref="H14:J15 F51 A49:B49 F49 A12:A15 A51:B51 F20:H35 H13:I13" name="区域1"/>
    <protectedRange sqref="J39:J44" name="区域1_1"/>
    <protectedRange sqref="H12:J12" name="区域1_2"/>
    <protectedRange sqref="J13" name="区域1_2_1"/>
  </protectedRanges>
  <mergeCells count="116">
    <mergeCell ref="B9:G9"/>
    <mergeCell ref="B10:G10"/>
    <mergeCell ref="H9:J9"/>
    <mergeCell ref="H10:J10"/>
    <mergeCell ref="J53:J55"/>
    <mergeCell ref="F44:H44"/>
    <mergeCell ref="A45:B45"/>
    <mergeCell ref="C45:J45"/>
    <mergeCell ref="A46:B46"/>
    <mergeCell ref="C46:J47"/>
    <mergeCell ref="A47:B47"/>
    <mergeCell ref="A38:J38"/>
    <mergeCell ref="A39:B39"/>
    <mergeCell ref="D39:E39"/>
    <mergeCell ref="F39:H39"/>
    <mergeCell ref="J39:J44"/>
    <mergeCell ref="A43:B43"/>
    <mergeCell ref="D43:E43"/>
    <mergeCell ref="F43:H43"/>
    <mergeCell ref="A44:B44"/>
    <mergeCell ref="D44:E44"/>
    <mergeCell ref="A40:B40"/>
    <mergeCell ref="D40:E40"/>
    <mergeCell ref="F40:H40"/>
    <mergeCell ref="A41:B41"/>
    <mergeCell ref="D41:E41"/>
    <mergeCell ref="F41:H41"/>
    <mergeCell ref="A42:B42"/>
    <mergeCell ref="A36:B36"/>
    <mergeCell ref="C36:E37"/>
    <mergeCell ref="F36:H36"/>
    <mergeCell ref="I36:I37"/>
    <mergeCell ref="J36:J37"/>
    <mergeCell ref="A37:B37"/>
    <mergeCell ref="F37:H37"/>
    <mergeCell ref="D42:E42"/>
    <mergeCell ref="F42:H42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:J2"/>
    <mergeCell ref="A3:J3"/>
    <mergeCell ref="A6:J6"/>
    <mergeCell ref="A7:J7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B11:E11"/>
    <mergeCell ref="A24:B24"/>
    <mergeCell ref="C24:C25"/>
    <mergeCell ref="D24:D25"/>
    <mergeCell ref="E24:E25"/>
    <mergeCell ref="F24:H25"/>
    <mergeCell ref="I24:I25"/>
    <mergeCell ref="J24:J25"/>
    <mergeCell ref="F11:I11"/>
    <mergeCell ref="B12:E12"/>
    <mergeCell ref="F12:I12"/>
    <mergeCell ref="A22:B22"/>
    <mergeCell ref="C22:D23"/>
    <mergeCell ref="E22:E23"/>
    <mergeCell ref="F22:H23"/>
    <mergeCell ref="I22:I23"/>
    <mergeCell ref="J22:J23"/>
    <mergeCell ref="A23:B23"/>
    <mergeCell ref="A25:B25"/>
  </mergeCells>
  <phoneticPr fontId="2" type="noConversion"/>
  <conditionalFormatting sqref="C46:D46 I36 I22 I20 I24 I28 I32 I34 I26 I30 I39:I44">
    <cfRule type="cellIs" dxfId="0" priority="1" stopIfTrue="1" operator="equal">
      <formula>"FAIL"</formula>
    </cfRule>
  </conditionalFormatting>
  <pageMargins left="0.7" right="0.7" top="0.36" bottom="0.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PA-1695</vt:lpstr>
      <vt:lpstr>'PA-1695'!Print_Area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2016-02-18T07:29:17Z</cp:lastPrinted>
  <dcterms:created xsi:type="dcterms:W3CDTF">2014-09-24T03:24:59Z</dcterms:created>
  <dcterms:modified xsi:type="dcterms:W3CDTF">2016-03-09T08:27:30Z</dcterms:modified>
</cp:coreProperties>
</file>