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45" windowWidth="19320" windowHeight="9855"/>
  </bookViews>
  <sheets>
    <sheet name="PA-1698" sheetId="6" r:id="rId1"/>
  </sheets>
  <definedNames>
    <definedName name="_xlnm.Print_Area" localSheetId="0">'PA-1698'!$A$2:$J$52</definedName>
  </definedNames>
  <calcPr calcId="124519"/>
</workbook>
</file>

<file path=xl/calcChain.xml><?xml version="1.0" encoding="utf-8"?>
<calcChain xmlns="http://schemas.openxmlformats.org/spreadsheetml/2006/main">
  <c r="I20" i="6"/>
  <c r="I39"/>
  <c r="I40"/>
  <c r="J13"/>
  <c r="I41" l="1"/>
  <c r="I36"/>
  <c r="I34"/>
  <c r="I32"/>
  <c r="I30"/>
  <c r="I28"/>
  <c r="I26"/>
  <c r="C43" s="1"/>
  <c r="I24"/>
  <c r="I22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<sst xmlns="http://schemas.openxmlformats.org/spreadsheetml/2006/main" count="96" uniqueCount="91">
  <si>
    <t>结论</t>
  </si>
  <si>
    <t>Conclusion</t>
  </si>
  <si>
    <t>符合</t>
    <phoneticPr fontId="2" type="noConversion"/>
  </si>
  <si>
    <t>-</t>
    <phoneticPr fontId="2" type="noConversion"/>
  </si>
  <si>
    <t>max</t>
    <phoneticPr fontId="2" type="noConversion"/>
  </si>
  <si>
    <t>AOCS Tb 2-64</t>
  </si>
  <si>
    <t>碘值 (gI2/100g)</t>
    <phoneticPr fontId="2" type="noConversion"/>
  </si>
  <si>
    <t>Saponification Value</t>
    <phoneticPr fontId="2" type="noConversion"/>
  </si>
  <si>
    <r>
      <t>酸值</t>
    </r>
    <r>
      <rPr>
        <sz val="10"/>
        <rFont val="Arial"/>
        <family val="2"/>
      </rPr>
      <t xml:space="preserve">  (mgKOH/g)</t>
    </r>
    <phoneticPr fontId="2" type="noConversion"/>
  </si>
  <si>
    <t>Colour</t>
  </si>
  <si>
    <t xml:space="preserve">产品形状 </t>
    <phoneticPr fontId="2" type="noConversion"/>
  </si>
  <si>
    <r>
      <t>VISUAL</t>
    </r>
    <r>
      <rPr>
        <sz val="10"/>
        <rFont val="宋体"/>
        <family val="3"/>
        <charset val="134"/>
      </rPr>
      <t>目测</t>
    </r>
    <phoneticPr fontId="2" type="noConversion"/>
  </si>
  <si>
    <t xml:space="preserve">Product Form </t>
    <phoneticPr fontId="2" type="noConversion"/>
  </si>
  <si>
    <t>[Method of Analysis]</t>
  </si>
  <si>
    <t>[Individual Judgment]</t>
    <phoneticPr fontId="2" type="noConversion"/>
  </si>
  <si>
    <t>[Result]</t>
  </si>
  <si>
    <t>[SPEC.]</t>
  </si>
  <si>
    <t>[Item]</t>
    <phoneticPr fontId="2" type="noConversion"/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</si>
  <si>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</si>
  <si>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</si>
  <si>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</si>
  <si>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</si>
  <si>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</si>
  <si>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2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</si>
  <si>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2" type="noConversion"/>
  </si>
  <si>
    <t>2014-0006</t>
    <phoneticPr fontId="2" type="noConversion"/>
  </si>
  <si>
    <r>
      <t>报告单号</t>
    </r>
    <r>
      <rPr>
        <sz val="10"/>
        <rFont val="Arial"/>
        <family val="2"/>
      </rPr>
      <t xml:space="preserve"> Report No.</t>
    </r>
    <phoneticPr fontId="2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</si>
  <si>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2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</si>
  <si>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</si>
  <si>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2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</si>
  <si>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2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</si>
  <si>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</si>
  <si>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t>CERTIFICATE OF ANALYSIS</t>
    <phoneticPr fontId="2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</si>
  <si>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2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</si>
  <si>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2" type="noConversion"/>
  </si>
  <si>
    <t>AOCS Te 1a-64</t>
  </si>
  <si>
    <t>AOCS Tg 1a-64</t>
  </si>
  <si>
    <r>
      <t>Titre  (</t>
    </r>
    <r>
      <rPr>
        <sz val="10"/>
        <rFont val="宋体"/>
        <family val="3"/>
        <charset val="134"/>
      </rPr>
      <t>℃</t>
    </r>
    <r>
      <rPr>
        <sz val="10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</si>
  <si>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</si>
  <si>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>包装</t>
    <phoneticPr fontId="2" type="noConversion"/>
  </si>
  <si>
    <r>
      <t xml:space="preserve">FAC </t>
    </r>
    <r>
      <rPr>
        <sz val="10"/>
        <rFont val="宋体"/>
        <family val="3"/>
        <charset val="134"/>
      </rPr>
      <t>脂肪酸组成</t>
    </r>
    <r>
      <rPr>
        <sz val="10"/>
        <rFont val="Arial"/>
        <family val="2"/>
      </rPr>
      <t xml:space="preserve"> (%) </t>
    </r>
    <phoneticPr fontId="2" type="noConversion"/>
  </si>
  <si>
    <t>AOCS Ce 1e-91</t>
  </si>
  <si>
    <t>C18</t>
    <phoneticPr fontId="2" type="noConversion"/>
  </si>
  <si>
    <t>140922F006</t>
    <phoneticPr fontId="2" type="noConversion"/>
  </si>
  <si>
    <t>PA-1698</t>
    <phoneticPr fontId="2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</si>
  <si>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Q/12BS0532</t>
    </r>
    <phoneticPr fontId="2" type="noConversion"/>
  </si>
  <si>
    <t>C14</t>
    <phoneticPr fontId="2" type="noConversion"/>
  </si>
  <si>
    <t xml:space="preserve">              kg</t>
    <phoneticPr fontId="2" type="noConversion"/>
  </si>
  <si>
    <r>
      <rPr>
        <sz val="10"/>
        <rFont val="宋体"/>
        <family val="3"/>
        <charset val="134"/>
      </rPr>
      <t>棕榈酸</t>
    </r>
    <r>
      <rPr>
        <sz val="10"/>
        <rFont val="Arial"/>
        <family val="2"/>
      </rPr>
      <t xml:space="preserve">98% Palmitic Acid 98% </t>
    </r>
    <phoneticPr fontId="2" type="noConversion"/>
  </si>
  <si>
    <t>水份  (%)</t>
    <phoneticPr fontId="2" type="noConversion"/>
  </si>
  <si>
    <r>
      <t>色泽</t>
    </r>
    <r>
      <rPr>
        <sz val="10"/>
        <rFont val="Arial"/>
        <family val="2"/>
      </rPr>
      <t xml:space="preserve">   (APHA)</t>
    </r>
    <phoneticPr fontId="2" type="noConversion"/>
  </si>
  <si>
    <t xml:space="preserve">Acid Value </t>
    <phoneticPr fontId="2" type="noConversion"/>
  </si>
  <si>
    <t>-</t>
    <phoneticPr fontId="2" type="noConversion"/>
  </si>
  <si>
    <r>
      <rPr>
        <sz val="10"/>
        <rFont val="宋体"/>
        <family val="3"/>
        <charset val="134"/>
      </rPr>
      <t>皂化值</t>
    </r>
    <r>
      <rPr>
        <sz val="10"/>
        <rFont val="Arial"/>
        <family val="2"/>
      </rPr>
      <t xml:space="preserve"> (mgKOH/g)</t>
    </r>
    <phoneticPr fontId="2" type="noConversion"/>
  </si>
  <si>
    <t>Iodine Value</t>
    <phoneticPr fontId="2" type="noConversion"/>
  </si>
  <si>
    <t>max</t>
    <phoneticPr fontId="2" type="noConversion"/>
  </si>
  <si>
    <t>凝固点</t>
    <phoneticPr fontId="2" type="noConversion"/>
  </si>
  <si>
    <t>Moisture</t>
    <phoneticPr fontId="2" type="noConversion"/>
  </si>
  <si>
    <t>不皂化物  (%)</t>
    <phoneticPr fontId="2" type="noConversion"/>
  </si>
  <si>
    <t xml:space="preserve">Packing </t>
    <phoneticPr fontId="2" type="noConversion"/>
  </si>
  <si>
    <r>
      <t xml:space="preserve">Tank                                                                         </t>
    </r>
    <r>
      <rPr>
        <sz val="10"/>
        <rFont val="宋体"/>
        <family val="3"/>
        <charset val="134"/>
      </rPr>
      <t>槽车</t>
    </r>
    <phoneticPr fontId="2" type="noConversion"/>
  </si>
  <si>
    <t>Conform</t>
    <phoneticPr fontId="2" type="noConversion"/>
  </si>
  <si>
    <t>---</t>
    <phoneticPr fontId="2" type="noConversion"/>
  </si>
  <si>
    <t>C16</t>
    <phoneticPr fontId="2" type="noConversion"/>
  </si>
  <si>
    <t>min</t>
    <phoneticPr fontId="2" type="noConversion"/>
  </si>
  <si>
    <r>
      <t xml:space="preserve">Remark 
</t>
    </r>
    <r>
      <rPr>
        <sz val="10"/>
        <rFont val="宋体"/>
        <family val="3"/>
        <charset val="134"/>
      </rPr>
      <t>备注</t>
    </r>
    <phoneticPr fontId="2" type="noConversion"/>
  </si>
  <si>
    <t xml:space="preserve">
</t>
    <phoneticPr fontId="2" type="noConversion"/>
  </si>
  <si>
    <r>
      <t>分析人</t>
    </r>
    <r>
      <rPr>
        <sz val="10"/>
        <rFont val="Arial"/>
        <family val="2"/>
      </rPr>
      <t>Analysis by:</t>
    </r>
    <r>
      <rPr>
        <sz val="10"/>
        <rFont val="宋体"/>
        <family val="3"/>
        <charset val="134"/>
      </rPr>
      <t>骆倩倩</t>
    </r>
    <phoneticPr fontId="2" type="noConversion"/>
  </si>
  <si>
    <r>
      <t>审核人</t>
    </r>
    <r>
      <rPr>
        <sz val="10"/>
        <rFont val="Arial"/>
        <family val="2"/>
      </rPr>
      <t>Checked by:</t>
    </r>
    <phoneticPr fontId="2" type="noConversion"/>
  </si>
  <si>
    <r>
      <t>报告日期</t>
    </r>
    <r>
      <rPr>
        <sz val="10"/>
        <rFont val="Arial"/>
        <family val="2"/>
      </rPr>
      <t>Date: 2014-09-22</t>
    </r>
    <phoneticPr fontId="2" type="noConversion"/>
  </si>
  <si>
    <r>
      <t>审核日期</t>
    </r>
    <r>
      <rPr>
        <sz val="10"/>
        <rFont val="Arial"/>
        <family val="2"/>
      </rPr>
      <t>Date:</t>
    </r>
    <phoneticPr fontId="2" type="noConversion"/>
  </si>
  <si>
    <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</si>
  <si>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</si>
  <si>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</si>
  <si>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</si>
  <si>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</si>
  <si>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</si>
  <si>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</si>
  <si>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t>丰益油脂科技（连云港）有限公司</t>
    <phoneticPr fontId="2" type="noConversion"/>
  </si>
  <si>
    <t>Wilmar Oleo (Lianyungang) Co., Ltd</t>
    <phoneticPr fontId="2" type="noConversion"/>
  </si>
  <si>
    <t>YHOC/QR-04-009-C-0</t>
    <phoneticPr fontId="2" type="noConversion"/>
  </si>
  <si>
    <r>
      <t>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方</t>
    </r>
    <r>
      <rPr>
        <sz val="10"/>
        <color indexed="8"/>
        <rFont val="Arial"/>
        <family val="2"/>
      </rPr>
      <t xml:space="preserve"> Principal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2" type="noConversion"/>
  </si>
  <si>
    <r>
      <t>丰益油脂科技有限公司</t>
    </r>
    <r>
      <rPr>
        <sz val="10"/>
        <color indexed="10"/>
        <rFont val="Arial"/>
        <family val="2"/>
      </rPr>
      <t xml:space="preserve">              </t>
    </r>
    <phoneticPr fontId="2" type="noConversion"/>
  </si>
  <si>
    <r>
      <t>生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产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商</t>
    </r>
    <r>
      <rPr>
        <sz val="10"/>
        <color indexed="8"/>
        <rFont val="Arial"/>
        <family val="2"/>
      </rPr>
      <t xml:space="preserve"> Manufacturer</t>
    </r>
    <r>
      <rPr>
        <sz val="10"/>
        <color indexed="8"/>
        <rFont val="宋体"/>
        <family val="3"/>
        <charset val="134"/>
      </rPr>
      <t>：</t>
    </r>
    <phoneticPr fontId="2" type="noConversion"/>
  </si>
  <si>
    <r>
      <t>丰益油脂科技（连云港）有限公司</t>
    </r>
    <r>
      <rPr>
        <sz val="10"/>
        <color indexed="10"/>
        <rFont val="Arial"/>
        <family val="2"/>
      </rPr>
      <t xml:space="preserve"> </t>
    </r>
    <phoneticPr fontId="2" type="noConversion"/>
  </si>
  <si>
    <t xml:space="preserve">Wilmar Oleo (Lianyungang) Co., Ltd </t>
    <phoneticPr fontId="2" type="noConversion"/>
  </si>
  <si>
    <t xml:space="preserve">Liquid/Solid  </t>
    <phoneticPr fontId="2" type="noConversion"/>
  </si>
  <si>
    <t>液体/固体</t>
    <phoneticPr fontId="2" type="noConversion"/>
  </si>
  <si>
    <t>Solid</t>
    <phoneticPr fontId="2" type="noConversion"/>
  </si>
  <si>
    <t>固体</t>
    <phoneticPr fontId="2" type="noConversion"/>
  </si>
  <si>
    <t>Wilmar (China) Oleo Co,. Ltd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</si>
</sst>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;_퀊"/>
  </numFmts>
  <fonts count="22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4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8"/>
      <name val="Arial"/>
      <family val="2"/>
    </font>
    <font>
      <b/>
      <sz val="9"/>
      <color indexed="12"/>
      <name val="Arial"/>
      <family val="2"/>
    </font>
    <font>
      <sz val="10"/>
      <color theme="1"/>
      <name val="宋体"/>
      <family val="3"/>
      <charset val="134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wrapText="1"/>
    </xf>
    <xf numFmtId="0" fontId="5" fillId="0" borderId="0" xfId="0" applyFont="1" applyBorder="1" applyAlignme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center"/>
    </xf>
    <xf numFmtId="0" fontId="3" fillId="0" borderId="0" xfId="0" applyFont="1"/>
    <xf numFmtId="176" fontId="5" fillId="0" borderId="8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0" fillId="0" borderId="0" xfId="0" applyFont="1"/>
    <xf numFmtId="14" fontId="5" fillId="0" borderId="0" xfId="0" applyNumberFormat="1" applyFont="1" applyAlignment="1">
      <alignment horizontal="left" vertical="center"/>
    </xf>
    <xf numFmtId="0" fontId="5" fillId="0" borderId="23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4" fillId="0" borderId="0" xfId="0" applyFont="1"/>
    <xf numFmtId="0" fontId="0" fillId="0" borderId="3" xfId="0" applyBorder="1"/>
    <xf numFmtId="0" fontId="15" fillId="0" borderId="0" xfId="0" applyFont="1" applyAlignment="1">
      <alignment horizontal="left" vertical="center" wrapText="1"/>
    </xf>
    <xf numFmtId="0" fontId="21" fillId="0" borderId="0" xfId="0" applyFont="1"/>
    <xf numFmtId="0" fontId="20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8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left" vertical="center" wrapText="1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176" fontId="5" fillId="0" borderId="23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176" fontId="5" fillId="0" borderId="7" xfId="0" applyNumberFormat="1" applyFont="1" applyBorder="1" applyAlignment="1">
      <alignment horizontal="right" vertical="center" wrapText="1"/>
    </xf>
    <xf numFmtId="176" fontId="5" fillId="0" borderId="1" xfId="0" applyNumberFormat="1" applyFont="1" applyBorder="1" applyAlignment="1">
      <alignment horizontal="right" vertical="center" wrapText="1"/>
    </xf>
    <xf numFmtId="176" fontId="5" fillId="0" borderId="4" xfId="0" applyNumberFormat="1" applyFont="1" applyBorder="1" applyAlignment="1">
      <alignment horizontal="right" vertical="center" wrapText="1"/>
    </xf>
    <xf numFmtId="176" fontId="5" fillId="0" borderId="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quotePrefix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77" fontId="5" fillId="0" borderId="8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wrapText="1"/>
    </xf>
    <xf numFmtId="0" fontId="5" fillId="0" borderId="8" xfId="0" quotePrefix="1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top"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77" fontId="5" fillId="0" borderId="10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5" fillId="0" borderId="23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177" fontId="5" fillId="0" borderId="25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176" fontId="6" fillId="0" borderId="0" xfId="0" applyNumberFormat="1" applyFont="1" applyBorder="1" applyAlignment="1">
      <alignment horizontal="left" vertical="center" wrapText="1"/>
    </xf>
    <xf numFmtId="176" fontId="6" fillId="0" borderId="5" xfId="0" applyNumberFormat="1" applyFont="1" applyBorder="1" applyAlignment="1">
      <alignment horizontal="left" vertical="center" wrapText="1"/>
    </xf>
    <xf numFmtId="176" fontId="6" fillId="0" borderId="3" xfId="0" applyNumberFormat="1" applyFont="1" applyBorder="1" applyAlignment="1">
      <alignment horizontal="left" vertical="center" wrapText="1"/>
    </xf>
    <xf numFmtId="176" fontId="6" fillId="0" borderId="2" xfId="0" applyNumberFormat="1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178" fontId="5" fillId="0" borderId="10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 wrapText="1"/>
    </xf>
    <xf numFmtId="0" fontId="5" fillId="0" borderId="25" xfId="0" quotePrefix="1" applyFont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</xdr:row>
      <xdr:rowOff>38100</xdr:rowOff>
    </xdr:from>
    <xdr:to>
      <xdr:col>0</xdr:col>
      <xdr:colOff>1422321</xdr:colOff>
      <xdr:row>2</xdr:row>
      <xdr:rowOff>114300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28600"/>
          <a:ext cx="793671" cy="3143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628650</xdr:colOff>
      <xdr:row>1</xdr:row>
      <xdr:rowOff>38100</xdr:rowOff>
    </xdr:from>
    <xdr:to>
      <xdr:col>0</xdr:col>
      <xdr:colOff>1422321</xdr:colOff>
      <xdr:row>2</xdr:row>
      <xdr:rowOff>114300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28600"/>
          <a:ext cx="793671" cy="3143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142875</xdr:colOff>
      <xdr:row>0</xdr:row>
      <xdr:rowOff>161925</xdr:rowOff>
    </xdr:from>
    <xdr:to>
      <xdr:col>9</xdr:col>
      <xdr:colOff>958082</xdr:colOff>
      <xdr:row>3</xdr:row>
      <xdr:rowOff>0</xdr:rowOff>
    </xdr:to>
    <xdr:pic>
      <xdr:nvPicPr>
        <xdr:cNvPr id="8" name="图片 7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191125" y="16192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2"/>
  <sheetViews>
    <sheetView tabSelected="1" workbookViewId="0">
      <selection activeCell="L10" sqref="L10"/>
    </sheetView>
  </sheetViews>
  <sheetFormatPr defaultRowHeight="14.25"/>
  <cols>
    <col min="1" max="1" width="21.375" style="14" customWidth="1"/>
    <col min="2" max="2" width="2.25" style="14" customWidth="1"/>
    <col min="3" max="3" width="10.75" style="14" customWidth="1"/>
    <col min="4" max="4" width="1.25" style="14" customWidth="1"/>
    <col min="5" max="5" width="10.75" style="14" customWidth="1"/>
    <col min="6" max="6" width="3.75" style="14" customWidth="1"/>
    <col min="7" max="7" width="2.875" style="14" customWidth="1"/>
    <col min="8" max="8" width="3.75" style="14" customWidth="1"/>
    <col min="9" max="9" width="9.5" style="14" customWidth="1"/>
    <col min="10" max="10" width="15.75" style="14" customWidth="1"/>
    <col min="11" max="16384" width="9" style="14"/>
  </cols>
  <sheetData>
    <row r="1" spans="1:16" customFormat="1" ht="15">
      <c r="A1" s="22"/>
    </row>
    <row r="2" spans="1:16" customFormat="1" ht="18.75">
      <c r="A2" s="31" t="s">
        <v>78</v>
      </c>
      <c r="B2" s="31"/>
      <c r="C2" s="31"/>
      <c r="D2" s="31"/>
      <c r="E2" s="31"/>
      <c r="F2" s="31"/>
      <c r="G2" s="31"/>
      <c r="H2" s="31"/>
      <c r="I2" s="31"/>
      <c r="J2" s="31"/>
    </row>
    <row r="3" spans="1:16" customFormat="1" ht="15">
      <c r="A3" s="32" t="s">
        <v>79</v>
      </c>
      <c r="B3" s="32"/>
      <c r="C3" s="32"/>
      <c r="D3" s="32"/>
      <c r="E3" s="32"/>
      <c r="F3" s="32"/>
      <c r="G3" s="32"/>
      <c r="H3" s="32"/>
      <c r="I3" s="32"/>
      <c r="J3" s="32"/>
    </row>
    <row r="4" spans="1:16" customFormat="1">
      <c r="A4" s="23"/>
      <c r="B4" s="23"/>
      <c r="C4" s="23"/>
      <c r="D4" s="23"/>
      <c r="E4" s="23"/>
      <c r="F4" s="23"/>
      <c r="G4" s="23"/>
      <c r="H4" s="23"/>
      <c r="I4" s="23"/>
      <c r="J4" s="23"/>
    </row>
    <row r="6" spans="1:16" ht="15">
      <c r="A6" s="33" t="s">
        <v>33</v>
      </c>
      <c r="B6" s="33"/>
      <c r="C6" s="33"/>
      <c r="D6" s="33"/>
      <c r="E6" s="33"/>
      <c r="F6" s="33"/>
      <c r="G6" s="33"/>
      <c r="H6" s="33"/>
      <c r="I6" s="33"/>
      <c r="J6" s="33"/>
    </row>
    <row r="7" spans="1:16" ht="15.75">
      <c r="A7" s="34" t="s">
        <v>32</v>
      </c>
      <c r="B7" s="34"/>
      <c r="C7" s="34"/>
      <c r="D7" s="34"/>
      <c r="E7" s="34"/>
      <c r="F7" s="34"/>
      <c r="G7" s="34"/>
      <c r="H7" s="34"/>
      <c r="I7" s="34"/>
      <c r="J7" s="34"/>
    </row>
    <row r="8" spans="1:16" ht="6.75" customHeight="1">
      <c r="A8" s="9"/>
      <c r="B8" s="9"/>
      <c r="C8" s="9"/>
      <c r="D8" s="9"/>
      <c r="E8" s="9"/>
      <c r="F8" s="9"/>
      <c r="G8" s="9"/>
      <c r="H8" s="9"/>
      <c r="I8" s="9"/>
      <c r="J8" s="9"/>
    </row>
    <row r="9" spans="1:16" s="25" customFormat="1" ht="14.25" customHeight="1">
      <c r="A9" s="24" t="s">
        <v>81</v>
      </c>
      <c r="B9" s="35" t="s">
        <v>82</v>
      </c>
      <c r="C9" s="35"/>
      <c r="D9" s="35"/>
      <c r="E9" s="35"/>
      <c r="F9" s="35"/>
      <c r="G9" s="35"/>
      <c r="H9" s="36" t="s">
        <v>90</v>
      </c>
      <c r="I9" s="36"/>
      <c r="J9" s="36"/>
      <c r="K9" s="26"/>
      <c r="L9" s="26"/>
      <c r="M9" s="26"/>
      <c r="N9" s="26"/>
      <c r="O9" s="26"/>
      <c r="P9" s="26"/>
    </row>
    <row r="10" spans="1:16" s="25" customFormat="1" ht="14.25" customHeight="1">
      <c r="A10" s="24" t="s">
        <v>83</v>
      </c>
      <c r="B10" s="35" t="s">
        <v>84</v>
      </c>
      <c r="C10" s="35"/>
      <c r="D10" s="35"/>
      <c r="E10" s="35"/>
      <c r="F10" s="35"/>
      <c r="G10" s="35"/>
      <c r="H10" s="36" t="s">
        <v>85</v>
      </c>
      <c r="I10" s="36"/>
      <c r="J10" s="36"/>
      <c r="K10" s="26"/>
      <c r="L10" s="26"/>
      <c r="M10" s="26"/>
      <c r="N10" s="26"/>
      <c r="O10" s="26"/>
      <c r="P10" s="26"/>
    </row>
    <row r="11" spans="1:16" ht="14.25" customHeight="1">
      <c r="A11" s="8" t="s">
        <v>31</v>
      </c>
      <c r="B11" s="27" t="s">
        <v>48</v>
      </c>
      <c r="C11" s="27"/>
      <c r="D11" s="27"/>
      <c r="E11" s="27"/>
      <c r="F11" s="28" t="s">
        <v>30</v>
      </c>
      <c r="G11" s="29"/>
      <c r="H11" s="29"/>
      <c r="I11" s="29"/>
      <c r="J11" s="6" t="s">
        <v>44</v>
      </c>
    </row>
    <row r="12" spans="1:16" ht="14.25" customHeight="1">
      <c r="A12" s="8" t="s">
        <v>29</v>
      </c>
      <c r="B12" s="30" t="s">
        <v>43</v>
      </c>
      <c r="C12" s="30"/>
      <c r="D12" s="30"/>
      <c r="E12" s="30"/>
      <c r="F12" s="28" t="s">
        <v>34</v>
      </c>
      <c r="G12" s="29"/>
      <c r="H12" s="29"/>
      <c r="I12" s="29"/>
      <c r="J12" s="6" t="s">
        <v>47</v>
      </c>
    </row>
    <row r="13" spans="1:16" ht="14.25" customHeight="1">
      <c r="A13" s="8" t="s">
        <v>28</v>
      </c>
      <c r="B13" s="49">
        <v>41904</v>
      </c>
      <c r="C13" s="27"/>
      <c r="D13" s="27"/>
      <c r="E13" s="27"/>
      <c r="F13" s="28" t="s">
        <v>27</v>
      </c>
      <c r="G13" s="29"/>
      <c r="H13" s="29"/>
      <c r="I13" s="29"/>
      <c r="J13" s="15">
        <f>DATE(YEAR(B13)+1,MONTH(B13),DAY(B13)-1)</f>
        <v>42268</v>
      </c>
    </row>
    <row r="14" spans="1:16" ht="14.25" customHeight="1">
      <c r="A14" s="8" t="s">
        <v>26</v>
      </c>
      <c r="B14" s="27" t="s">
        <v>25</v>
      </c>
      <c r="C14" s="27"/>
      <c r="D14" s="27"/>
      <c r="E14" s="27"/>
      <c r="F14" s="28" t="s">
        <v>24</v>
      </c>
      <c r="G14" s="29"/>
      <c r="H14" s="29"/>
      <c r="I14" s="29"/>
      <c r="J14" s="15">
        <v>41904</v>
      </c>
    </row>
    <row r="15" spans="1:16" ht="14.25" customHeight="1">
      <c r="A15" s="8" t="s">
        <v>23</v>
      </c>
      <c r="B15" s="27"/>
      <c r="C15" s="27"/>
      <c r="D15" s="27"/>
      <c r="E15" s="27"/>
      <c r="F15" s="1"/>
      <c r="G15" s="7"/>
      <c r="H15" s="6"/>
      <c r="I15" s="6"/>
      <c r="J15" s="6"/>
    </row>
    <row r="16" spans="1:16" ht="4.5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5">
      <c r="A17" s="1" t="s">
        <v>45</v>
      </c>
      <c r="B17" s="2"/>
      <c r="C17" s="2"/>
      <c r="D17" s="2"/>
      <c r="E17" s="1"/>
      <c r="F17" s="1"/>
      <c r="G17" s="1"/>
      <c r="H17" s="2" t="s">
        <v>80</v>
      </c>
      <c r="I17" s="5"/>
      <c r="J17" s="5"/>
    </row>
    <row r="18" spans="1:10">
      <c r="A18" s="50" t="s">
        <v>22</v>
      </c>
      <c r="B18" s="51"/>
      <c r="C18" s="52" t="s">
        <v>21</v>
      </c>
      <c r="D18" s="52"/>
      <c r="E18" s="52"/>
      <c r="F18" s="53" t="s">
        <v>20</v>
      </c>
      <c r="G18" s="54"/>
      <c r="H18" s="55"/>
      <c r="I18" s="4" t="s">
        <v>19</v>
      </c>
      <c r="J18" s="13" t="s">
        <v>18</v>
      </c>
    </row>
    <row r="19" spans="1:10" ht="25.5">
      <c r="A19" s="37" t="s">
        <v>17</v>
      </c>
      <c r="B19" s="38"/>
      <c r="C19" s="39" t="s">
        <v>16</v>
      </c>
      <c r="D19" s="39"/>
      <c r="E19" s="39"/>
      <c r="F19" s="40" t="s">
        <v>15</v>
      </c>
      <c r="G19" s="41"/>
      <c r="H19" s="42"/>
      <c r="I19" s="3" t="s">
        <v>14</v>
      </c>
      <c r="J19" s="12" t="s">
        <v>13</v>
      </c>
    </row>
    <row r="20" spans="1:10" ht="15">
      <c r="A20" s="43" t="s">
        <v>12</v>
      </c>
      <c r="B20" s="44"/>
      <c r="C20" s="45" t="s">
        <v>86</v>
      </c>
      <c r="D20" s="45"/>
      <c r="E20" s="45"/>
      <c r="F20" s="46" t="s">
        <v>88</v>
      </c>
      <c r="G20" s="47"/>
      <c r="H20" s="48"/>
      <c r="I20" s="56" t="str">
        <f>IF(F20="Solid","PASS","FAIL")</f>
        <v>PASS</v>
      </c>
      <c r="J20" s="48" t="s">
        <v>11</v>
      </c>
    </row>
    <row r="21" spans="1:10">
      <c r="A21" s="59" t="s">
        <v>10</v>
      </c>
      <c r="B21" s="60"/>
      <c r="C21" s="61" t="s">
        <v>87</v>
      </c>
      <c r="D21" s="61"/>
      <c r="E21" s="61"/>
      <c r="F21" s="62" t="s">
        <v>89</v>
      </c>
      <c r="G21" s="63"/>
      <c r="H21" s="64"/>
      <c r="I21" s="57"/>
      <c r="J21" s="58"/>
    </row>
    <row r="22" spans="1:10">
      <c r="A22" s="43" t="s">
        <v>9</v>
      </c>
      <c r="B22" s="44"/>
      <c r="C22" s="65">
        <v>30</v>
      </c>
      <c r="D22" s="66"/>
      <c r="E22" s="44" t="s">
        <v>4</v>
      </c>
      <c r="F22" s="69">
        <v>17</v>
      </c>
      <c r="G22" s="69"/>
      <c r="H22" s="69"/>
      <c r="I22" s="70" t="str">
        <f>IF(F22&lt;=C22,"PASS","FAIL")</f>
        <v>PASS</v>
      </c>
      <c r="J22" s="71" t="s">
        <v>74</v>
      </c>
    </row>
    <row r="23" spans="1:10">
      <c r="A23" s="59" t="s">
        <v>50</v>
      </c>
      <c r="B23" s="60"/>
      <c r="C23" s="67"/>
      <c r="D23" s="68"/>
      <c r="E23" s="60"/>
      <c r="F23" s="69"/>
      <c r="G23" s="69"/>
      <c r="H23" s="69"/>
      <c r="I23" s="70"/>
      <c r="J23" s="71"/>
    </row>
    <row r="24" spans="1:10">
      <c r="A24" s="43" t="s">
        <v>51</v>
      </c>
      <c r="B24" s="44"/>
      <c r="C24" s="65">
        <v>216</v>
      </c>
      <c r="D24" s="72" t="s">
        <v>52</v>
      </c>
      <c r="E24" s="44">
        <v>220</v>
      </c>
      <c r="F24" s="73">
        <v>218</v>
      </c>
      <c r="G24" s="73"/>
      <c r="H24" s="73"/>
      <c r="I24" s="70" t="str">
        <f>IF(AND(F24&gt;=C24,F24&lt;=E24),"PASS","FAIL")</f>
        <v>PASS</v>
      </c>
      <c r="J24" s="71" t="s">
        <v>35</v>
      </c>
    </row>
    <row r="25" spans="1:10">
      <c r="A25" s="59" t="s">
        <v>8</v>
      </c>
      <c r="B25" s="60"/>
      <c r="C25" s="67"/>
      <c r="D25" s="63"/>
      <c r="E25" s="60"/>
      <c r="F25" s="73"/>
      <c r="G25" s="73"/>
      <c r="H25" s="73"/>
      <c r="I25" s="70"/>
      <c r="J25" s="71"/>
    </row>
    <row r="26" spans="1:10" ht="15" thickBot="1">
      <c r="A26" s="43" t="s">
        <v>7</v>
      </c>
      <c r="B26" s="44"/>
      <c r="C26" s="83">
        <v>217</v>
      </c>
      <c r="D26" s="84" t="s">
        <v>3</v>
      </c>
      <c r="E26" s="85">
        <v>221</v>
      </c>
      <c r="F26" s="73">
        <v>220</v>
      </c>
      <c r="G26" s="73"/>
      <c r="H26" s="73"/>
      <c r="I26" s="70" t="str">
        <f>IF(AND(F26&gt;=C26,F26&lt;=E26),"PASS","FAIL")</f>
        <v>PASS</v>
      </c>
      <c r="J26" s="71" t="s">
        <v>75</v>
      </c>
    </row>
    <row r="27" spans="1:10">
      <c r="A27" s="74" t="s">
        <v>53</v>
      </c>
      <c r="B27" s="75"/>
      <c r="C27" s="83"/>
      <c r="D27" s="63"/>
      <c r="E27" s="86"/>
      <c r="F27" s="73"/>
      <c r="G27" s="73"/>
      <c r="H27" s="73"/>
      <c r="I27" s="70"/>
      <c r="J27" s="71"/>
    </row>
    <row r="28" spans="1:10" ht="15" thickBot="1">
      <c r="A28" s="43" t="s">
        <v>54</v>
      </c>
      <c r="B28" s="44"/>
      <c r="C28" s="76">
        <v>0.3</v>
      </c>
      <c r="D28" s="77"/>
      <c r="E28" s="80" t="s">
        <v>55</v>
      </c>
      <c r="F28" s="46">
        <v>7.0000000000000007E-2</v>
      </c>
      <c r="G28" s="47"/>
      <c r="H28" s="48"/>
      <c r="I28" s="70" t="str">
        <f>IF(F28&lt;=C28,"PASS","FAIL")</f>
        <v>PASS</v>
      </c>
      <c r="J28" s="71" t="s">
        <v>36</v>
      </c>
    </row>
    <row r="29" spans="1:10">
      <c r="A29" s="74" t="s">
        <v>6</v>
      </c>
      <c r="B29" s="75"/>
      <c r="C29" s="78"/>
      <c r="D29" s="79"/>
      <c r="E29" s="81"/>
      <c r="F29" s="82"/>
      <c r="G29" s="63"/>
      <c r="H29" s="64"/>
      <c r="I29" s="70"/>
      <c r="J29" s="71"/>
    </row>
    <row r="30" spans="1:10" ht="15" thickBot="1">
      <c r="A30" s="43" t="s">
        <v>37</v>
      </c>
      <c r="B30" s="44"/>
      <c r="C30" s="83">
        <v>59</v>
      </c>
      <c r="D30" s="84" t="s">
        <v>3</v>
      </c>
      <c r="E30" s="85">
        <v>63</v>
      </c>
      <c r="F30" s="73">
        <v>61</v>
      </c>
      <c r="G30" s="73"/>
      <c r="H30" s="73"/>
      <c r="I30" s="70" t="str">
        <f>IF(AND(F30&gt;=C30,F30&lt;=E30),"PASS","FAIL")</f>
        <v>PASS</v>
      </c>
      <c r="J30" s="71" t="s">
        <v>76</v>
      </c>
    </row>
    <row r="31" spans="1:10">
      <c r="A31" s="74" t="s">
        <v>56</v>
      </c>
      <c r="B31" s="75"/>
      <c r="C31" s="83"/>
      <c r="D31" s="63"/>
      <c r="E31" s="86"/>
      <c r="F31" s="73"/>
      <c r="G31" s="73"/>
      <c r="H31" s="73"/>
      <c r="I31" s="70"/>
      <c r="J31" s="71"/>
    </row>
    <row r="32" spans="1:10" ht="15" thickBot="1">
      <c r="A32" s="43" t="s">
        <v>57</v>
      </c>
      <c r="B32" s="44"/>
      <c r="C32" s="87">
        <v>0.2</v>
      </c>
      <c r="D32" s="88"/>
      <c r="E32" s="80" t="s">
        <v>55</v>
      </c>
      <c r="F32" s="91">
        <v>3.5999999999999997E-2</v>
      </c>
      <c r="G32" s="91"/>
      <c r="H32" s="91"/>
      <c r="I32" s="70" t="str">
        <f>IF(F32&lt;=C32,"PASS","FAIL")</f>
        <v>PASS</v>
      </c>
      <c r="J32" s="71" t="s">
        <v>5</v>
      </c>
    </row>
    <row r="33" spans="1:10">
      <c r="A33" s="74" t="s">
        <v>49</v>
      </c>
      <c r="B33" s="75"/>
      <c r="C33" s="89"/>
      <c r="D33" s="90"/>
      <c r="E33" s="81"/>
      <c r="F33" s="91"/>
      <c r="G33" s="91"/>
      <c r="H33" s="91"/>
      <c r="I33" s="70"/>
      <c r="J33" s="71"/>
    </row>
    <row r="34" spans="1:10" ht="15" thickBot="1">
      <c r="A34" s="43" t="s">
        <v>38</v>
      </c>
      <c r="B34" s="44"/>
      <c r="C34" s="87">
        <v>0.5</v>
      </c>
      <c r="D34" s="88"/>
      <c r="E34" s="80" t="s">
        <v>4</v>
      </c>
      <c r="F34" s="91">
        <v>0.02</v>
      </c>
      <c r="G34" s="91"/>
      <c r="H34" s="91"/>
      <c r="I34" s="70" t="str">
        <f>IF(F34&lt;=C34,"PASS","FAIL")</f>
        <v>PASS</v>
      </c>
      <c r="J34" s="71" t="s">
        <v>77</v>
      </c>
    </row>
    <row r="35" spans="1:10">
      <c r="A35" s="101" t="s">
        <v>58</v>
      </c>
      <c r="B35" s="102"/>
      <c r="C35" s="97"/>
      <c r="D35" s="98"/>
      <c r="E35" s="86"/>
      <c r="F35" s="99"/>
      <c r="G35" s="99"/>
      <c r="H35" s="99"/>
      <c r="I35" s="100"/>
      <c r="J35" s="71"/>
    </row>
    <row r="36" spans="1:10" ht="15">
      <c r="A36" s="92" t="s">
        <v>59</v>
      </c>
      <c r="B36" s="92"/>
      <c r="C36" s="69" t="s">
        <v>60</v>
      </c>
      <c r="D36" s="69"/>
      <c r="E36" s="69"/>
      <c r="F36" s="93" t="s">
        <v>61</v>
      </c>
      <c r="G36" s="93"/>
      <c r="H36" s="93"/>
      <c r="I36" s="73" t="str">
        <f>IF(F36="Conform","PASS","FAIL")</f>
        <v>PASS</v>
      </c>
      <c r="J36" s="94" t="s">
        <v>62</v>
      </c>
    </row>
    <row r="37" spans="1:10">
      <c r="A37" s="95" t="s">
        <v>39</v>
      </c>
      <c r="B37" s="95"/>
      <c r="C37" s="69"/>
      <c r="D37" s="69"/>
      <c r="E37" s="69"/>
      <c r="F37" s="96" t="s">
        <v>2</v>
      </c>
      <c r="G37" s="96"/>
      <c r="H37" s="96"/>
      <c r="I37" s="73"/>
      <c r="J37" s="69"/>
    </row>
    <row r="38" spans="1:10">
      <c r="A38" s="113" t="s">
        <v>40</v>
      </c>
      <c r="B38" s="113"/>
      <c r="C38" s="113"/>
      <c r="D38" s="113"/>
      <c r="E38" s="113"/>
      <c r="F38" s="113"/>
      <c r="G38" s="113"/>
      <c r="H38" s="113"/>
      <c r="I38" s="113"/>
      <c r="J38" s="113"/>
    </row>
    <row r="39" spans="1:10">
      <c r="A39" s="69" t="s">
        <v>46</v>
      </c>
      <c r="B39" s="69"/>
      <c r="C39" s="16">
        <v>2</v>
      </c>
      <c r="D39" s="114" t="s">
        <v>4</v>
      </c>
      <c r="E39" s="115"/>
      <c r="F39" s="105">
        <v>1</v>
      </c>
      <c r="G39" s="106"/>
      <c r="H39" s="107"/>
      <c r="I39" s="11" t="str">
        <f>IF(F39&lt;=C39,"PASS","FAIL")</f>
        <v>PASS</v>
      </c>
      <c r="J39" s="116" t="s">
        <v>41</v>
      </c>
    </row>
    <row r="40" spans="1:10">
      <c r="A40" s="69" t="s">
        <v>63</v>
      </c>
      <c r="B40" s="69"/>
      <c r="C40" s="16">
        <v>98</v>
      </c>
      <c r="D40" s="114" t="s">
        <v>64</v>
      </c>
      <c r="E40" s="115"/>
      <c r="F40" s="105">
        <v>99</v>
      </c>
      <c r="G40" s="106"/>
      <c r="H40" s="107"/>
      <c r="I40" s="11" t="str">
        <f>IF(F40&gt;=C40,"PASS","FAIL")</f>
        <v>PASS</v>
      </c>
      <c r="J40" s="117"/>
    </row>
    <row r="41" spans="1:10">
      <c r="A41" s="69" t="s">
        <v>42</v>
      </c>
      <c r="B41" s="69"/>
      <c r="C41" s="16">
        <v>2</v>
      </c>
      <c r="D41" s="114" t="s">
        <v>4</v>
      </c>
      <c r="E41" s="119"/>
      <c r="F41" s="105">
        <v>1</v>
      </c>
      <c r="G41" s="106"/>
      <c r="H41" s="107"/>
      <c r="I41" s="11" t="str">
        <f t="shared" ref="I41" si="0">IF(F41&lt;=C41,"PASS","FAIL")</f>
        <v>PASS</v>
      </c>
      <c r="J41" s="118"/>
    </row>
    <row r="42" spans="1:10">
      <c r="A42" s="43" t="s">
        <v>65</v>
      </c>
      <c r="B42" s="44"/>
      <c r="C42" s="108" t="s">
        <v>66</v>
      </c>
      <c r="D42" s="108"/>
      <c r="E42" s="108"/>
      <c r="F42" s="108"/>
      <c r="G42" s="108"/>
      <c r="H42" s="108"/>
      <c r="I42" s="108"/>
      <c r="J42" s="60"/>
    </row>
    <row r="43" spans="1:10">
      <c r="A43" s="43" t="s">
        <v>1</v>
      </c>
      <c r="B43" s="44"/>
      <c r="C43" s="109" t="str">
        <f>IF(SUM(COUNTIF(I20:I41,"FAIL"))=0,"PASS","FAIL")</f>
        <v>PASS</v>
      </c>
      <c r="D43" s="109"/>
      <c r="E43" s="109"/>
      <c r="F43" s="109"/>
      <c r="G43" s="109"/>
      <c r="H43" s="109"/>
      <c r="I43" s="109"/>
      <c r="J43" s="110"/>
    </row>
    <row r="44" spans="1:10">
      <c r="A44" s="59" t="s">
        <v>0</v>
      </c>
      <c r="B44" s="60"/>
      <c r="C44" s="111"/>
      <c r="D44" s="111"/>
      <c r="E44" s="111"/>
      <c r="F44" s="111"/>
      <c r="G44" s="111"/>
      <c r="H44" s="111"/>
      <c r="I44" s="111"/>
      <c r="J44" s="112"/>
    </row>
    <row r="45" spans="1:10" ht="4.5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5">
      <c r="A46" s="1" t="s">
        <v>67</v>
      </c>
      <c r="B46" s="2"/>
      <c r="C46" s="2"/>
      <c r="D46" s="2"/>
      <c r="E46" s="1"/>
      <c r="F46" s="1" t="s">
        <v>68</v>
      </c>
      <c r="G46" s="1"/>
      <c r="H46" s="1"/>
      <c r="I46" s="1"/>
      <c r="J46" s="1"/>
    </row>
    <row r="47" spans="1:10" ht="3.75" customHeight="1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5">
      <c r="A48" s="1" t="s">
        <v>69</v>
      </c>
      <c r="B48" s="2"/>
      <c r="C48" s="2"/>
      <c r="D48" s="2"/>
      <c r="E48" s="1"/>
      <c r="F48" s="1" t="s">
        <v>70</v>
      </c>
      <c r="G48" s="1"/>
      <c r="H48" s="1"/>
      <c r="I48" s="1"/>
      <c r="J48" s="1"/>
    </row>
    <row r="49" spans="1:10" ht="4.5" customHeight="1">
      <c r="A49" s="2"/>
      <c r="B49" s="2"/>
      <c r="C49" s="2"/>
      <c r="D49" s="2"/>
      <c r="E49" s="1"/>
      <c r="F49" s="1"/>
      <c r="G49" s="1"/>
      <c r="H49" s="1"/>
      <c r="I49" s="1"/>
      <c r="J49" s="1"/>
    </row>
    <row r="50" spans="1:10" s="10" customFormat="1" ht="11.25">
      <c r="A50" s="17" t="s">
        <v>71</v>
      </c>
      <c r="B50" s="17"/>
      <c r="C50" s="17"/>
      <c r="D50" s="17"/>
      <c r="E50" s="17"/>
      <c r="F50" s="17"/>
      <c r="G50" s="17"/>
      <c r="H50" s="17"/>
      <c r="I50" s="17"/>
      <c r="J50" s="103"/>
    </row>
    <row r="51" spans="1:10" s="10" customFormat="1" ht="11.25">
      <c r="A51" s="18" t="s">
        <v>72</v>
      </c>
      <c r="B51" s="18"/>
      <c r="C51" s="18"/>
      <c r="D51" s="18"/>
      <c r="E51" s="19"/>
      <c r="F51" s="19"/>
      <c r="G51" s="19"/>
      <c r="H51" s="19"/>
      <c r="I51" s="19"/>
      <c r="J51" s="104"/>
    </row>
    <row r="52" spans="1:10" s="10" customFormat="1" ht="11.25">
      <c r="A52" s="20" t="s">
        <v>73</v>
      </c>
      <c r="B52" s="20"/>
      <c r="C52" s="20"/>
      <c r="D52" s="20"/>
      <c r="E52" s="21"/>
      <c r="F52" s="21"/>
      <c r="G52" s="21"/>
      <c r="H52" s="21"/>
      <c r="I52" s="21"/>
      <c r="J52" s="104"/>
    </row>
  </sheetData>
  <protectedRanges>
    <protectedRange sqref="H14:J15 F48 A46:B46 F46 A12:A15 A48:B48 F20:H35 H13:I13" name="区域1"/>
    <protectedRange sqref="J39:J41" name="区域1_1"/>
    <protectedRange sqref="H12:J12" name="区域1_2"/>
    <protectedRange sqref="J13" name="区域1_2_1"/>
  </protectedRanges>
  <mergeCells count="107">
    <mergeCell ref="J50:J52"/>
    <mergeCell ref="F41:H41"/>
    <mergeCell ref="A42:B42"/>
    <mergeCell ref="C42:J42"/>
    <mergeCell ref="A43:B43"/>
    <mergeCell ref="C43:J44"/>
    <mergeCell ref="A44:B44"/>
    <mergeCell ref="A38:J38"/>
    <mergeCell ref="A39:B39"/>
    <mergeCell ref="D39:E39"/>
    <mergeCell ref="F39:H39"/>
    <mergeCell ref="J39:J41"/>
    <mergeCell ref="A40:B40"/>
    <mergeCell ref="D40:E40"/>
    <mergeCell ref="F40:H40"/>
    <mergeCell ref="A41:B41"/>
    <mergeCell ref="D41:E41"/>
    <mergeCell ref="A36:B36"/>
    <mergeCell ref="C36:E37"/>
    <mergeCell ref="F36:H36"/>
    <mergeCell ref="I36:I37"/>
    <mergeCell ref="J36:J37"/>
    <mergeCell ref="A37:B37"/>
    <mergeCell ref="F37:H37"/>
    <mergeCell ref="A34:B34"/>
    <mergeCell ref="C34:D35"/>
    <mergeCell ref="E34:E35"/>
    <mergeCell ref="F34:H35"/>
    <mergeCell ref="I34:I35"/>
    <mergeCell ref="J34:J35"/>
    <mergeCell ref="A35:B35"/>
    <mergeCell ref="J30:J31"/>
    <mergeCell ref="A31:B31"/>
    <mergeCell ref="A32:B32"/>
    <mergeCell ref="C32:D33"/>
    <mergeCell ref="E32:E33"/>
    <mergeCell ref="F32:H33"/>
    <mergeCell ref="I32:I33"/>
    <mergeCell ref="J32:J33"/>
    <mergeCell ref="A33:B33"/>
    <mergeCell ref="A30:B30"/>
    <mergeCell ref="C30:C31"/>
    <mergeCell ref="D30:D31"/>
    <mergeCell ref="E30:E31"/>
    <mergeCell ref="F30:H31"/>
    <mergeCell ref="I30:I31"/>
    <mergeCell ref="A28:B28"/>
    <mergeCell ref="C28:D29"/>
    <mergeCell ref="E28:E29"/>
    <mergeCell ref="F28:H29"/>
    <mergeCell ref="I28:I29"/>
    <mergeCell ref="J28:J29"/>
    <mergeCell ref="A29:B29"/>
    <mergeCell ref="A26:B26"/>
    <mergeCell ref="C26:C27"/>
    <mergeCell ref="D26:D27"/>
    <mergeCell ref="E26:E27"/>
    <mergeCell ref="F26:H27"/>
    <mergeCell ref="I26:I27"/>
    <mergeCell ref="A24:B24"/>
    <mergeCell ref="C24:C25"/>
    <mergeCell ref="D24:D25"/>
    <mergeCell ref="E24:E25"/>
    <mergeCell ref="F24:H25"/>
    <mergeCell ref="I24:I25"/>
    <mergeCell ref="J24:J25"/>
    <mergeCell ref="A25:B25"/>
    <mergeCell ref="J26:J27"/>
    <mergeCell ref="A27:B27"/>
    <mergeCell ref="J20:J21"/>
    <mergeCell ref="A21:B21"/>
    <mergeCell ref="C21:E21"/>
    <mergeCell ref="F21:H21"/>
    <mergeCell ref="A22:B22"/>
    <mergeCell ref="C22:D23"/>
    <mergeCell ref="E22:E23"/>
    <mergeCell ref="F22:H23"/>
    <mergeCell ref="I22:I23"/>
    <mergeCell ref="J22:J23"/>
    <mergeCell ref="A23:B23"/>
    <mergeCell ref="A19:B19"/>
    <mergeCell ref="C19:E19"/>
    <mergeCell ref="F19:H19"/>
    <mergeCell ref="A20:B20"/>
    <mergeCell ref="C20:E20"/>
    <mergeCell ref="F20:H20"/>
    <mergeCell ref="B13:E13"/>
    <mergeCell ref="F13:I13"/>
    <mergeCell ref="B14:E14"/>
    <mergeCell ref="F14:I14"/>
    <mergeCell ref="B15:E15"/>
    <mergeCell ref="A18:B18"/>
    <mergeCell ref="C18:E18"/>
    <mergeCell ref="F18:H18"/>
    <mergeCell ref="I20:I21"/>
    <mergeCell ref="B11:E11"/>
    <mergeCell ref="F11:I11"/>
    <mergeCell ref="B12:E12"/>
    <mergeCell ref="F12:I12"/>
    <mergeCell ref="A2:J2"/>
    <mergeCell ref="A3:J3"/>
    <mergeCell ref="A6:J6"/>
    <mergeCell ref="A7:J7"/>
    <mergeCell ref="B9:G9"/>
    <mergeCell ref="H9:J9"/>
    <mergeCell ref="B10:G10"/>
    <mergeCell ref="H10:J10"/>
  </mergeCells>
  <phoneticPr fontId="2" type="noConversion"/>
  <conditionalFormatting sqref="C43:D43 I36 I22 I20 I24 I28 I32 I34 I39:I41 I26 I30">
    <cfRule type="cellIs" dxfId="0" priority="1" stopIfTrue="1" operator="equal">
      <formula>"FAIL"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PA-1698</vt:lpstr>
      <vt:lpstr>'PA-1698'!Print_Area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刘海英</cp:lastModifiedBy>
  <cp:lastPrinted>2014-09-24T07:50:20Z</cp:lastPrinted>
  <dcterms:created xsi:type="dcterms:W3CDTF">2014-09-24T03:24:59Z</dcterms:created>
  <dcterms:modified xsi:type="dcterms:W3CDTF">2016-03-09T08:28:01Z</dcterms:modified>
</cp:coreProperties>
</file>