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'PA-1698'!$A$2:$J$52</definedName>
  </definedNames>
  <calcPr calcId="145621" concurrentCalc="0"/>
</workbook>
</file>

<file path=xl/calcChain.xml><?xml version="1.0" encoding="utf-8"?>
<calcChain xmlns="http://schemas.openxmlformats.org/spreadsheetml/2006/main">
  <c r="I40" i="6" l="1"/>
  <c r="I39" i="6"/>
  <c r="J13" i="6"/>
  <c r="I41" i="6"/>
  <c r="I36" i="6"/>
  <c r="I34" i="6"/>
  <c r="I32" i="6"/>
  <c r="I30" i="6"/>
  <c r="I28" i="6"/>
  <c r="I26" i="6"/>
  <c r="I20" i="6"/>
  <c r="I22" i="6"/>
  <c r="I24" i="6"/>
  <c r="C43" i="6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<sst xmlns="http://schemas.openxmlformats.org/spreadsheetml/2006/main" count="96" uniqueCount="87">
  <si>
    <t>结论</t>
  </si>
  <si>
    <t>Conclusion</t>
  </si>
  <si>
    <t xml:space="preserve">
</t>
    <phoneticPr fontId="2" type="noConversion"/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</si>
  <si>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</si>
  <si>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</si>
  <si>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</si>
  <si>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</si>
  <si>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</si>
  <si>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</si>
  <si>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</si>
  <si>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</si>
  <si>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</si>
  <si>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</si>
  <si>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</si>
  <si>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</si>
  <si>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</si>
  <si>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</si>
  <si>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</si>
  <si>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</si>
  <si>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</si>
  <si>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</si>
  <si>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</si>
  <si>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</si>
  <si>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</si>
  <si>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</si>
  <si>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</si>
  <si>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</si>
  <si>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2014-0006</t>
    <phoneticPr fontId="2" type="noConversion"/>
  </si>
  <si>
    <t>CERTIFICATE OF ANALYSIS</t>
    <phoneticPr fontId="2" type="noConversion"/>
  </si>
  <si>
    <t>AOCS Te 1a-64</t>
  </si>
  <si>
    <t>AOCS Tg 1a-64</t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</si>
  <si>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</si>
  <si>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</si>
  <si>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</si>
  <si>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</si>
  <si>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</si>
  <si>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</si>
  <si>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</si>
  <si>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</si>
  <si>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</si>
  <si>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t>珠状</t>
    <phoneticPr fontId="2" type="noConversion"/>
  </si>
  <si>
    <t>PA-1698</t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</si>
  <si>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</si>
  <si>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</si>
  <si>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</si>
  <si>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</si>
  <si>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水份  (%)</t>
    <phoneticPr fontId="2" type="noConversion"/>
  </si>
  <si>
    <t>不皂化物  (%)</t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</si>
  <si>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</si>
  <si>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</si>
  <si>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</si>
  <si>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</si>
  <si>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</si>
  <si>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Q/12BS0532</t>
    </r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</si>
  <si>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</si>
  <si>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</si>
  <si>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</si>
  <si>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</si>
  <si>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</si>
  <si>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</si>
  <si>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</si>
  <si>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</si>
  <si>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r>
      <rPr>
        <sz val="10"/>
        <color theme="1"/>
        <rFont val="宋体"/>
        <family val="3"/>
        <charset val="134"/>
      </rPr>
      <t>骆倩倩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</si>
  <si>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</si>
  <si>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报告日期</t>
    </r>
    <r>
      <rPr>
        <sz val="10"/>
        <color theme="1"/>
        <rFont val="Arial"/>
        <family val="2"/>
      </rPr>
      <t>Date: 2014-09-22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</si>
  <si>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</si>
  <si>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</si>
  <si>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</si>
  <si>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</si>
  <si>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</si>
  <si>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</si>
  <si>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</si>
  <si>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</si>
  <si>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t xml:space="preserve">Wilmar Oleo (Lianyungang) Co., Ltd </t>
    <phoneticPr fontId="2" type="noConversion"/>
  </si>
  <si>
    <t>Bead</t>
    <phoneticPr fontId="2" type="noConversion"/>
  </si>
  <si>
    <t>Wilmar (China) Oleo Co,. Ltd</t>
    <phoneticPr fontId="2" type="noConversion"/>
  </si>
  <si>
    <t>YHOC/QR-04-009-D-0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</si>
  <si>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</si>
  <si>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</si>
  <si>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</si>
  <si>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</si>
  <si>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</si>
  <si>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</si>
  <si>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棕榈酸</t>
    </r>
    <r>
      <rPr>
        <sz val="10"/>
        <rFont val="Arial"/>
        <family val="2"/>
      </rPr>
      <t xml:space="preserve">98% Palmitic Acid 98% 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</si>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</sst>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19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/>
    </xf>
    <xf numFmtId="14" fontId="14" fillId="0" borderId="0" xfId="0" applyNumberFormat="1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Border="1" applyAlignment="1"/>
    <xf numFmtId="0" fontId="13" fillId="0" borderId="10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176" fontId="14" fillId="0" borderId="8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4" fontId="14" fillId="0" borderId="0" xfId="0" applyNumberFormat="1" applyFont="1" applyAlignment="1">
      <alignment horizontal="left" vertical="center" wrapText="1"/>
    </xf>
    <xf numFmtId="0" fontId="13" fillId="0" borderId="7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176" fontId="14" fillId="0" borderId="10" xfId="0" applyNumberFormat="1" applyFont="1" applyBorder="1" applyAlignment="1">
      <alignment horizontal="center" vertical="center" wrapText="1"/>
    </xf>
    <xf numFmtId="176" fontId="14" fillId="0" borderId="9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center" vertical="center" wrapText="1"/>
    </xf>
    <xf numFmtId="176" fontId="14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176" fontId="14" fillId="0" borderId="8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176" fontId="14" fillId="0" borderId="7" xfId="0" applyNumberFormat="1" applyFont="1" applyBorder="1" applyAlignment="1">
      <alignment horizontal="right" vertical="center" wrapText="1"/>
    </xf>
    <xf numFmtId="176" fontId="14" fillId="0" borderId="1" xfId="0" applyNumberFormat="1" applyFont="1" applyBorder="1" applyAlignment="1">
      <alignment horizontal="right" vertical="center" wrapText="1"/>
    </xf>
    <xf numFmtId="176" fontId="14" fillId="0" borderId="4" xfId="0" applyNumberFormat="1" applyFont="1" applyBorder="1" applyAlignment="1">
      <alignment horizontal="right" vertical="center" wrapText="1"/>
    </xf>
    <xf numFmtId="176" fontId="14" fillId="0" borderId="3" xfId="0" applyNumberFormat="1" applyFont="1" applyBorder="1" applyAlignment="1">
      <alignment horizontal="righ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0" xfId="0" quotePrefix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177" fontId="14" fillId="0" borderId="8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wrapText="1"/>
    </xf>
    <xf numFmtId="0" fontId="14" fillId="0" borderId="8" xfId="0" quotePrefix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top" wrapText="1"/>
    </xf>
    <xf numFmtId="0" fontId="14" fillId="0" borderId="12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177" fontId="14" fillId="0" borderId="10" xfId="0" applyNumberFormat="1" applyFont="1" applyBorder="1" applyAlignment="1">
      <alignment horizontal="center" vertical="center" wrapText="1"/>
    </xf>
    <xf numFmtId="176" fontId="14" fillId="0" borderId="7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 wrapText="1"/>
    </xf>
    <xf numFmtId="177" fontId="14" fillId="0" borderId="24" xfId="0" applyNumberFormat="1" applyFont="1" applyBorder="1" applyAlignment="1">
      <alignment horizontal="center" vertical="center" wrapText="1"/>
    </xf>
    <xf numFmtId="177" fontId="14" fillId="0" borderId="2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176" fontId="15" fillId="0" borderId="0" xfId="0" applyNumberFormat="1" applyFont="1" applyBorder="1" applyAlignment="1">
      <alignment horizontal="left" vertical="center" wrapText="1"/>
    </xf>
    <xf numFmtId="176" fontId="15" fillId="0" borderId="5" xfId="0" applyNumberFormat="1" applyFont="1" applyBorder="1" applyAlignment="1">
      <alignment horizontal="left" vertical="center" wrapText="1"/>
    </xf>
    <xf numFmtId="176" fontId="15" fillId="0" borderId="3" xfId="0" applyNumberFormat="1" applyFont="1" applyBorder="1" applyAlignment="1">
      <alignment horizontal="left" vertical="center" wrapText="1"/>
    </xf>
    <xf numFmtId="176" fontId="15" fillId="0" borderId="2" xfId="0" applyNumberFormat="1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178" fontId="14" fillId="0" borderId="10" xfId="0" applyNumberFormat="1" applyFont="1" applyBorder="1" applyAlignment="1">
      <alignment horizontal="center" vertical="center" wrapText="1"/>
    </xf>
    <xf numFmtId="178" fontId="14" fillId="0" borderId="16" xfId="0" applyNumberFormat="1" applyFont="1" applyBorder="1" applyAlignment="1">
      <alignment horizontal="center" vertical="center" wrapText="1"/>
    </xf>
    <xf numFmtId="178" fontId="14" fillId="0" borderId="9" xfId="0" applyNumberFormat="1" applyFont="1" applyBorder="1" applyAlignment="1">
      <alignment horizontal="center" vertical="center" wrapText="1"/>
    </xf>
    <xf numFmtId="0" fontId="14" fillId="0" borderId="25" xfId="0" quotePrefix="1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Font="1"/>
    <xf numFmtId="0" fontId="0" fillId="0" borderId="3" xfId="0" applyFont="1" applyBorder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0</xdr:row>
      <xdr:rowOff>180975</xdr:rowOff>
    </xdr:from>
    <xdr:to>
      <xdr:col>9</xdr:col>
      <xdr:colOff>996182</xdr:colOff>
      <xdr:row>3</xdr:row>
      <xdr:rowOff>19050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057775" y="1809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topLeftCell="A22" workbookViewId="0">
      <selection activeCell="M13" sqref="M13"/>
    </sheetView>
  </sheetViews>
  <sheetFormatPr defaultRowHeight="14.25" x14ac:dyDescent="0.15"/>
  <cols>
    <col min="1" max="1" width="21.375" customWidth="1"/>
    <col min="2" max="2" width="2.25" customWidth="1"/>
    <col min="3" max="3" width="10.75" customWidth="1"/>
    <col min="4" max="4" width="1.25" customWidth="1"/>
    <col min="5" max="5" width="10.75" customWidth="1"/>
    <col min="6" max="6" width="3.75" customWidth="1"/>
    <col min="7" max="7" width="2.875" customWidth="1"/>
    <col min="8" max="8" width="1.5" customWidth="1"/>
    <col min="9" max="9" width="9.5" customWidth="1"/>
    <col min="10" max="10" width="15.75" customWidth="1"/>
  </cols>
  <sheetData>
    <row r="1" spans="1:16" ht="15" x14ac:dyDescent="0.2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6" ht="18.75" x14ac:dyDescent="0.25">
      <c r="A2" s="25" t="s">
        <v>71</v>
      </c>
      <c r="B2" s="25"/>
      <c r="C2" s="25"/>
      <c r="D2" s="25"/>
      <c r="E2" s="25"/>
      <c r="F2" s="25"/>
      <c r="G2" s="25"/>
      <c r="H2" s="25"/>
      <c r="I2" s="25"/>
      <c r="J2" s="25"/>
    </row>
    <row r="3" spans="1:16" ht="15" x14ac:dyDescent="0.2">
      <c r="A3" s="26" t="s">
        <v>72</v>
      </c>
      <c r="B3" s="26"/>
      <c r="C3" s="26"/>
      <c r="D3" s="26"/>
      <c r="E3" s="26"/>
      <c r="F3" s="26"/>
      <c r="G3" s="26"/>
      <c r="H3" s="26"/>
      <c r="I3" s="26"/>
      <c r="J3" s="26"/>
    </row>
    <row r="4" spans="1:16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</row>
    <row r="5" spans="1:16" x14ac:dyDescent="0.15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16" ht="15" x14ac:dyDescent="0.2">
      <c r="A6" s="113" t="s">
        <v>77</v>
      </c>
      <c r="B6" s="113"/>
      <c r="C6" s="113"/>
      <c r="D6" s="113"/>
      <c r="E6" s="113"/>
      <c r="F6" s="113"/>
      <c r="G6" s="113"/>
      <c r="H6" s="113"/>
      <c r="I6" s="113"/>
      <c r="J6" s="113"/>
    </row>
    <row r="7" spans="1:16" ht="15.75" x14ac:dyDescent="0.25">
      <c r="A7" s="114" t="s">
        <v>28</v>
      </c>
      <c r="B7" s="114"/>
      <c r="C7" s="114"/>
      <c r="D7" s="114"/>
      <c r="E7" s="114"/>
      <c r="F7" s="114"/>
      <c r="G7" s="114"/>
      <c r="H7" s="114"/>
      <c r="I7" s="114"/>
      <c r="J7" s="114"/>
    </row>
    <row r="8" spans="1:16" ht="6.75" customHeight="1" x14ac:dyDescent="0.2">
      <c r="A8" s="115"/>
      <c r="B8" s="115"/>
      <c r="C8" s="115"/>
      <c r="D8" s="115"/>
      <c r="E8" s="115"/>
      <c r="F8" s="115"/>
      <c r="G8" s="115"/>
      <c r="H8" s="115"/>
      <c r="I8" s="115"/>
      <c r="J8" s="115"/>
    </row>
    <row r="9" spans="1:16" s="7" customFormat="1" ht="14.25" customHeight="1" x14ac:dyDescent="0.15">
      <c r="A9" s="116" t="s">
        <v>78</v>
      </c>
      <c r="B9" s="117" t="s">
        <v>79</v>
      </c>
      <c r="C9" s="117"/>
      <c r="D9" s="117"/>
      <c r="E9" s="117"/>
      <c r="F9" s="117"/>
      <c r="G9" s="117"/>
      <c r="H9" s="118" t="s">
        <v>75</v>
      </c>
      <c r="I9" s="118"/>
      <c r="J9" s="118"/>
      <c r="K9" s="21"/>
      <c r="L9" s="21"/>
      <c r="M9" s="21"/>
      <c r="N9" s="21"/>
      <c r="O9" s="21"/>
      <c r="P9" s="21"/>
    </row>
    <row r="10" spans="1:16" s="7" customFormat="1" ht="14.25" customHeight="1" x14ac:dyDescent="0.15">
      <c r="A10" s="116" t="s">
        <v>80</v>
      </c>
      <c r="B10" s="117" t="s">
        <v>81</v>
      </c>
      <c r="C10" s="117"/>
      <c r="D10" s="117"/>
      <c r="E10" s="117"/>
      <c r="F10" s="117"/>
      <c r="G10" s="117"/>
      <c r="H10" s="118" t="s">
        <v>73</v>
      </c>
      <c r="I10" s="118"/>
      <c r="J10" s="118"/>
      <c r="K10" s="21"/>
      <c r="L10" s="21"/>
      <c r="M10" s="21"/>
      <c r="N10" s="21"/>
      <c r="O10" s="21"/>
      <c r="P10" s="21"/>
    </row>
    <row r="11" spans="1:16" ht="14.25" customHeight="1" x14ac:dyDescent="0.2">
      <c r="A11" s="119" t="s">
        <v>82</v>
      </c>
      <c r="B11" s="118" t="s">
        <v>83</v>
      </c>
      <c r="C11" s="118"/>
      <c r="D11" s="118"/>
      <c r="E11" s="118"/>
      <c r="F11" s="120" t="s">
        <v>84</v>
      </c>
      <c r="G11" s="121"/>
      <c r="H11" s="121"/>
      <c r="I11" s="121"/>
      <c r="J11" s="122" t="s">
        <v>41</v>
      </c>
    </row>
    <row r="12" spans="1:16" ht="14.25" customHeight="1" x14ac:dyDescent="0.2">
      <c r="A12" s="119" t="s">
        <v>85</v>
      </c>
      <c r="B12" s="123" t="s">
        <v>39</v>
      </c>
      <c r="C12" s="123"/>
      <c r="D12" s="123"/>
      <c r="E12" s="123"/>
      <c r="F12" s="120" t="s">
        <v>86</v>
      </c>
      <c r="G12" s="121"/>
      <c r="H12" s="121"/>
      <c r="I12" s="121"/>
      <c r="J12" s="122" t="s">
        <v>43</v>
      </c>
    </row>
    <row r="13" spans="1:16" ht="14.25" customHeight="1" x14ac:dyDescent="0.2">
      <c r="A13" s="8" t="s">
        <v>48</v>
      </c>
      <c r="B13" s="39">
        <v>41904</v>
      </c>
      <c r="C13" s="22"/>
      <c r="D13" s="22"/>
      <c r="E13" s="22"/>
      <c r="F13" s="23" t="s">
        <v>49</v>
      </c>
      <c r="G13" s="24"/>
      <c r="H13" s="24"/>
      <c r="I13" s="24"/>
      <c r="J13" s="10">
        <f>DATE(YEAR(B13)+1,MONTH(B13),DAY(B13)-1)</f>
        <v>42268</v>
      </c>
    </row>
    <row r="14" spans="1:16" ht="14.25" customHeight="1" x14ac:dyDescent="0.2">
      <c r="A14" s="8" t="s">
        <v>50</v>
      </c>
      <c r="B14" s="22" t="s">
        <v>27</v>
      </c>
      <c r="C14" s="22"/>
      <c r="D14" s="22"/>
      <c r="E14" s="22"/>
      <c r="F14" s="23" t="s">
        <v>51</v>
      </c>
      <c r="G14" s="24"/>
      <c r="H14" s="24"/>
      <c r="I14" s="24"/>
      <c r="J14" s="10">
        <v>41904</v>
      </c>
    </row>
    <row r="15" spans="1:16" ht="14.25" customHeight="1" x14ac:dyDescent="0.15">
      <c r="A15" s="8" t="s">
        <v>52</v>
      </c>
      <c r="B15" s="22"/>
      <c r="C15" s="22"/>
      <c r="D15" s="22"/>
      <c r="E15" s="22"/>
      <c r="F15" s="11"/>
      <c r="G15" s="12"/>
      <c r="H15" s="9"/>
      <c r="I15" s="9"/>
      <c r="J15" s="9"/>
    </row>
    <row r="16" spans="1:16" ht="4.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2" ht="15" x14ac:dyDescent="0.2">
      <c r="A17" s="11" t="s">
        <v>53</v>
      </c>
      <c r="B17" s="13"/>
      <c r="C17" s="13"/>
      <c r="D17" s="13"/>
      <c r="E17" s="11"/>
      <c r="F17" s="11"/>
      <c r="G17" s="11"/>
      <c r="H17" s="13" t="s">
        <v>76</v>
      </c>
      <c r="I17" s="14"/>
      <c r="J17" s="14"/>
    </row>
    <row r="18" spans="1:12" x14ac:dyDescent="0.15">
      <c r="A18" s="40" t="s">
        <v>26</v>
      </c>
      <c r="B18" s="41"/>
      <c r="C18" s="42" t="s">
        <v>25</v>
      </c>
      <c r="D18" s="42"/>
      <c r="E18" s="42"/>
      <c r="F18" s="43" t="s">
        <v>24</v>
      </c>
      <c r="G18" s="44"/>
      <c r="H18" s="45"/>
      <c r="I18" s="15" t="s">
        <v>23</v>
      </c>
      <c r="J18" s="16" t="s">
        <v>22</v>
      </c>
    </row>
    <row r="19" spans="1:12" ht="25.5" x14ac:dyDescent="0.15">
      <c r="A19" s="27" t="s">
        <v>21</v>
      </c>
      <c r="B19" s="28"/>
      <c r="C19" s="29" t="s">
        <v>20</v>
      </c>
      <c r="D19" s="29"/>
      <c r="E19" s="29"/>
      <c r="F19" s="30" t="s">
        <v>19</v>
      </c>
      <c r="G19" s="31"/>
      <c r="H19" s="32"/>
      <c r="I19" s="17" t="s">
        <v>18</v>
      </c>
      <c r="J19" s="18" t="s">
        <v>17</v>
      </c>
    </row>
    <row r="20" spans="1:12" ht="15" x14ac:dyDescent="0.2">
      <c r="A20" s="33" t="s">
        <v>16</v>
      </c>
      <c r="B20" s="34"/>
      <c r="C20" s="35" t="s">
        <v>74</v>
      </c>
      <c r="D20" s="35"/>
      <c r="E20" s="35"/>
      <c r="F20" s="36" t="s">
        <v>4</v>
      </c>
      <c r="G20" s="37"/>
      <c r="H20" s="38"/>
      <c r="I20" s="46" t="str">
        <f>IF(F20="Conform","PASS","FAIL")</f>
        <v>PASS</v>
      </c>
      <c r="J20" s="38" t="s">
        <v>54</v>
      </c>
    </row>
    <row r="21" spans="1:12" x14ac:dyDescent="0.15">
      <c r="A21" s="49" t="s">
        <v>15</v>
      </c>
      <c r="B21" s="50"/>
      <c r="C21" s="51" t="s">
        <v>40</v>
      </c>
      <c r="D21" s="51"/>
      <c r="E21" s="51"/>
      <c r="F21" s="52" t="s">
        <v>3</v>
      </c>
      <c r="G21" s="53"/>
      <c r="H21" s="54"/>
      <c r="I21" s="47"/>
      <c r="J21" s="48"/>
    </row>
    <row r="22" spans="1:12" x14ac:dyDescent="0.15">
      <c r="A22" s="33" t="s">
        <v>14</v>
      </c>
      <c r="B22" s="34"/>
      <c r="C22" s="55">
        <v>30</v>
      </c>
      <c r="D22" s="56"/>
      <c r="E22" s="34" t="s">
        <v>7</v>
      </c>
      <c r="F22" s="59">
        <v>17</v>
      </c>
      <c r="G22" s="59"/>
      <c r="H22" s="59"/>
      <c r="I22" s="60" t="str">
        <f>IF(F22&lt;=C22,"PASS","FAIL")</f>
        <v>PASS</v>
      </c>
      <c r="J22" s="61" t="s">
        <v>67</v>
      </c>
    </row>
    <row r="23" spans="1:12" x14ac:dyDescent="0.15">
      <c r="A23" s="49" t="s">
        <v>55</v>
      </c>
      <c r="B23" s="50"/>
      <c r="C23" s="57"/>
      <c r="D23" s="58"/>
      <c r="E23" s="50"/>
      <c r="F23" s="59"/>
      <c r="G23" s="59"/>
      <c r="H23" s="59"/>
      <c r="I23" s="60"/>
      <c r="J23" s="61"/>
      <c r="L23" s="7"/>
    </row>
    <row r="24" spans="1:12" x14ac:dyDescent="0.15">
      <c r="A24" s="33" t="s">
        <v>13</v>
      </c>
      <c r="B24" s="34"/>
      <c r="C24" s="55">
        <v>216</v>
      </c>
      <c r="D24" s="62" t="s">
        <v>6</v>
      </c>
      <c r="E24" s="34">
        <v>220</v>
      </c>
      <c r="F24" s="63">
        <v>218</v>
      </c>
      <c r="G24" s="63"/>
      <c r="H24" s="63"/>
      <c r="I24" s="60" t="str">
        <f>IF(AND(F24&gt;=C24,F24&lt;=E24),"PASS","FAIL")</f>
        <v>PASS</v>
      </c>
      <c r="J24" s="61" t="s">
        <v>29</v>
      </c>
    </row>
    <row r="25" spans="1:12" x14ac:dyDescent="0.15">
      <c r="A25" s="49" t="s">
        <v>56</v>
      </c>
      <c r="B25" s="50"/>
      <c r="C25" s="57"/>
      <c r="D25" s="53"/>
      <c r="E25" s="50"/>
      <c r="F25" s="63"/>
      <c r="G25" s="63"/>
      <c r="H25" s="63"/>
      <c r="I25" s="60"/>
      <c r="J25" s="61"/>
    </row>
    <row r="26" spans="1:12" ht="15" thickBot="1" x14ac:dyDescent="0.2">
      <c r="A26" s="33" t="s">
        <v>12</v>
      </c>
      <c r="B26" s="34"/>
      <c r="C26" s="73">
        <v>217</v>
      </c>
      <c r="D26" s="74" t="s">
        <v>6</v>
      </c>
      <c r="E26" s="75">
        <v>221</v>
      </c>
      <c r="F26" s="63">
        <v>216</v>
      </c>
      <c r="G26" s="63"/>
      <c r="H26" s="63"/>
      <c r="I26" s="60" t="str">
        <f>IF(AND(F26&gt;=C26,F26&lt;=E26),"PASS","FAIL")</f>
        <v>FAIL</v>
      </c>
      <c r="J26" s="61" t="s">
        <v>68</v>
      </c>
    </row>
    <row r="27" spans="1:12" x14ac:dyDescent="0.15">
      <c r="A27" s="64" t="s">
        <v>57</v>
      </c>
      <c r="B27" s="65"/>
      <c r="C27" s="73"/>
      <c r="D27" s="53"/>
      <c r="E27" s="76"/>
      <c r="F27" s="63"/>
      <c r="G27" s="63"/>
      <c r="H27" s="63"/>
      <c r="I27" s="60"/>
      <c r="J27" s="61"/>
    </row>
    <row r="28" spans="1:12" ht="15" thickBot="1" x14ac:dyDescent="0.2">
      <c r="A28" s="33" t="s">
        <v>11</v>
      </c>
      <c r="B28" s="34"/>
      <c r="C28" s="66">
        <v>0.3</v>
      </c>
      <c r="D28" s="67"/>
      <c r="E28" s="70" t="s">
        <v>7</v>
      </c>
      <c r="F28" s="36">
        <v>7.0000000000000007E-2</v>
      </c>
      <c r="G28" s="37"/>
      <c r="H28" s="38"/>
      <c r="I28" s="60" t="str">
        <f>IF(F28&lt;=C28,"PASS","FAIL")</f>
        <v>PASS</v>
      </c>
      <c r="J28" s="61" t="s">
        <v>30</v>
      </c>
    </row>
    <row r="29" spans="1:12" x14ac:dyDescent="0.15">
      <c r="A29" s="64" t="s">
        <v>10</v>
      </c>
      <c r="B29" s="65"/>
      <c r="C29" s="68"/>
      <c r="D29" s="69"/>
      <c r="E29" s="71"/>
      <c r="F29" s="72"/>
      <c r="G29" s="53"/>
      <c r="H29" s="54"/>
      <c r="I29" s="60"/>
      <c r="J29" s="61"/>
    </row>
    <row r="30" spans="1:12" ht="15" thickBot="1" x14ac:dyDescent="0.2">
      <c r="A30" s="33" t="s">
        <v>58</v>
      </c>
      <c r="B30" s="34"/>
      <c r="C30" s="73">
        <v>59</v>
      </c>
      <c r="D30" s="74" t="s">
        <v>6</v>
      </c>
      <c r="E30" s="75">
        <v>63</v>
      </c>
      <c r="F30" s="63">
        <v>61</v>
      </c>
      <c r="G30" s="63"/>
      <c r="H30" s="63"/>
      <c r="I30" s="60" t="str">
        <f>IF(AND(F30&gt;=C30,F30&lt;=E30),"PASS","FAIL")</f>
        <v>PASS</v>
      </c>
      <c r="J30" s="61" t="s">
        <v>69</v>
      </c>
    </row>
    <row r="31" spans="1:12" x14ac:dyDescent="0.15">
      <c r="A31" s="64" t="s">
        <v>31</v>
      </c>
      <c r="B31" s="65"/>
      <c r="C31" s="73"/>
      <c r="D31" s="53"/>
      <c r="E31" s="76"/>
      <c r="F31" s="63"/>
      <c r="G31" s="63"/>
      <c r="H31" s="63"/>
      <c r="I31" s="60"/>
      <c r="J31" s="61"/>
    </row>
    <row r="32" spans="1:12" ht="15" thickBot="1" x14ac:dyDescent="0.2">
      <c r="A32" s="33" t="s">
        <v>9</v>
      </c>
      <c r="B32" s="34"/>
      <c r="C32" s="77">
        <v>0.2</v>
      </c>
      <c r="D32" s="78"/>
      <c r="E32" s="70" t="s">
        <v>7</v>
      </c>
      <c r="F32" s="81">
        <v>3.5999999999999997E-2</v>
      </c>
      <c r="G32" s="81"/>
      <c r="H32" s="81"/>
      <c r="I32" s="60" t="str">
        <f>IF(F32&lt;=C32,"PASS","FAIL")</f>
        <v>PASS</v>
      </c>
      <c r="J32" s="61" t="s">
        <v>8</v>
      </c>
    </row>
    <row r="33" spans="1:10" x14ac:dyDescent="0.15">
      <c r="A33" s="64" t="s">
        <v>46</v>
      </c>
      <c r="B33" s="65"/>
      <c r="C33" s="79"/>
      <c r="D33" s="80"/>
      <c r="E33" s="71"/>
      <c r="F33" s="81"/>
      <c r="G33" s="81"/>
      <c r="H33" s="81"/>
      <c r="I33" s="60"/>
      <c r="J33" s="61"/>
    </row>
    <row r="34" spans="1:10" ht="15" thickBot="1" x14ac:dyDescent="0.2">
      <c r="A34" s="33" t="s">
        <v>32</v>
      </c>
      <c r="B34" s="34"/>
      <c r="C34" s="77">
        <v>0.5</v>
      </c>
      <c r="D34" s="78"/>
      <c r="E34" s="70" t="s">
        <v>7</v>
      </c>
      <c r="F34" s="81">
        <v>0.02</v>
      </c>
      <c r="G34" s="81"/>
      <c r="H34" s="81"/>
      <c r="I34" s="60" t="str">
        <f>IF(F34&lt;=C34,"PASS","FAIL")</f>
        <v>PASS</v>
      </c>
      <c r="J34" s="61" t="s">
        <v>70</v>
      </c>
    </row>
    <row r="35" spans="1:10" x14ac:dyDescent="0.15">
      <c r="A35" s="91" t="s">
        <v>47</v>
      </c>
      <c r="B35" s="92"/>
      <c r="C35" s="87"/>
      <c r="D35" s="88"/>
      <c r="E35" s="76"/>
      <c r="F35" s="89"/>
      <c r="G35" s="89"/>
      <c r="H35" s="89"/>
      <c r="I35" s="90"/>
      <c r="J35" s="61"/>
    </row>
    <row r="36" spans="1:10" ht="15" x14ac:dyDescent="0.2">
      <c r="A36" s="82" t="s">
        <v>33</v>
      </c>
      <c r="B36" s="82"/>
      <c r="C36" s="59" t="s">
        <v>59</v>
      </c>
      <c r="D36" s="59"/>
      <c r="E36" s="59"/>
      <c r="F36" s="83" t="s">
        <v>4</v>
      </c>
      <c r="G36" s="83"/>
      <c r="H36" s="83"/>
      <c r="I36" s="63" t="str">
        <f>IF(F36="Conform","PASS","FAIL")</f>
        <v>PASS</v>
      </c>
      <c r="J36" s="84" t="s">
        <v>38</v>
      </c>
    </row>
    <row r="37" spans="1:10" x14ac:dyDescent="0.15">
      <c r="A37" s="85" t="s">
        <v>34</v>
      </c>
      <c r="B37" s="85"/>
      <c r="C37" s="59"/>
      <c r="D37" s="59"/>
      <c r="E37" s="59"/>
      <c r="F37" s="86" t="s">
        <v>3</v>
      </c>
      <c r="G37" s="86"/>
      <c r="H37" s="86"/>
      <c r="I37" s="63"/>
      <c r="J37" s="59"/>
    </row>
    <row r="38" spans="1:10" x14ac:dyDescent="0.15">
      <c r="A38" s="103" t="s">
        <v>60</v>
      </c>
      <c r="B38" s="103"/>
      <c r="C38" s="103"/>
      <c r="D38" s="103"/>
      <c r="E38" s="103"/>
      <c r="F38" s="103"/>
      <c r="G38" s="103"/>
      <c r="H38" s="103"/>
      <c r="I38" s="103"/>
      <c r="J38" s="103"/>
    </row>
    <row r="39" spans="1:10" x14ac:dyDescent="0.15">
      <c r="A39" s="59" t="s">
        <v>42</v>
      </c>
      <c r="B39" s="59"/>
      <c r="C39" s="19">
        <v>2</v>
      </c>
      <c r="D39" s="104" t="s">
        <v>7</v>
      </c>
      <c r="E39" s="105"/>
      <c r="F39" s="95">
        <v>1</v>
      </c>
      <c r="G39" s="96"/>
      <c r="H39" s="97"/>
      <c r="I39" s="20" t="str">
        <f>IF(F39&lt;=C39,"PASS","FAIL")</f>
        <v>PASS</v>
      </c>
      <c r="J39" s="106" t="s">
        <v>35</v>
      </c>
    </row>
    <row r="40" spans="1:10" x14ac:dyDescent="0.15">
      <c r="A40" s="59" t="s">
        <v>5</v>
      </c>
      <c r="B40" s="59"/>
      <c r="C40" s="19">
        <v>98</v>
      </c>
      <c r="D40" s="104" t="s">
        <v>37</v>
      </c>
      <c r="E40" s="105"/>
      <c r="F40" s="95">
        <v>99</v>
      </c>
      <c r="G40" s="96"/>
      <c r="H40" s="97"/>
      <c r="I40" s="20" t="str">
        <f>IF(F40&gt;=C40,"PASS","FAIL")</f>
        <v>PASS</v>
      </c>
      <c r="J40" s="107"/>
    </row>
    <row r="41" spans="1:10" x14ac:dyDescent="0.15">
      <c r="A41" s="59" t="s">
        <v>36</v>
      </c>
      <c r="B41" s="59"/>
      <c r="C41" s="19">
        <v>2</v>
      </c>
      <c r="D41" s="104" t="s">
        <v>7</v>
      </c>
      <c r="E41" s="109"/>
      <c r="F41" s="95">
        <v>1</v>
      </c>
      <c r="G41" s="96"/>
      <c r="H41" s="97"/>
      <c r="I41" s="20" t="str">
        <f t="shared" ref="I41" si="0">IF(F41&lt;=C41,"PASS","FAIL")</f>
        <v>PASS</v>
      </c>
      <c r="J41" s="108"/>
    </row>
    <row r="42" spans="1:10" x14ac:dyDescent="0.15">
      <c r="A42" s="33" t="s">
        <v>61</v>
      </c>
      <c r="B42" s="34"/>
      <c r="C42" s="98" t="s">
        <v>2</v>
      </c>
      <c r="D42" s="98"/>
      <c r="E42" s="98"/>
      <c r="F42" s="98"/>
      <c r="G42" s="98"/>
      <c r="H42" s="98"/>
      <c r="I42" s="98"/>
      <c r="J42" s="50"/>
    </row>
    <row r="43" spans="1:10" x14ac:dyDescent="0.15">
      <c r="A43" s="33" t="s">
        <v>1</v>
      </c>
      <c r="B43" s="34"/>
      <c r="C43" s="99" t="str">
        <f>IF(SUM(COUNTIF(I20:I41,"FAIL"))=0,"PASS","FAIL")</f>
        <v>FAIL</v>
      </c>
      <c r="D43" s="99"/>
      <c r="E43" s="99"/>
      <c r="F43" s="99"/>
      <c r="G43" s="99"/>
      <c r="H43" s="99"/>
      <c r="I43" s="99"/>
      <c r="J43" s="100"/>
    </row>
    <row r="44" spans="1:10" x14ac:dyDescent="0.15">
      <c r="A44" s="49" t="s">
        <v>0</v>
      </c>
      <c r="B44" s="50"/>
      <c r="C44" s="101"/>
      <c r="D44" s="101"/>
      <c r="E44" s="101"/>
      <c r="F44" s="101"/>
      <c r="G44" s="101"/>
      <c r="H44" s="101"/>
      <c r="I44" s="101"/>
      <c r="J44" s="102"/>
    </row>
    <row r="45" spans="1:10" ht="4.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spans="1:10" ht="15" x14ac:dyDescent="0.2">
      <c r="A46" s="11" t="s">
        <v>62</v>
      </c>
      <c r="B46" s="13"/>
      <c r="C46" s="13"/>
      <c r="D46" s="13"/>
      <c r="E46" s="11"/>
      <c r="F46" s="11" t="s">
        <v>63</v>
      </c>
      <c r="G46" s="11"/>
      <c r="H46" s="11"/>
      <c r="I46" s="11"/>
      <c r="J46" s="11"/>
    </row>
    <row r="47" spans="1:10" ht="3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 spans="1:10" ht="15" x14ac:dyDescent="0.2">
      <c r="A48" s="11" t="s">
        <v>64</v>
      </c>
      <c r="B48" s="13"/>
      <c r="C48" s="13"/>
      <c r="D48" s="13"/>
      <c r="E48" s="11"/>
      <c r="F48" s="11" t="s">
        <v>65</v>
      </c>
      <c r="G48" s="11"/>
      <c r="H48" s="11"/>
      <c r="I48" s="11"/>
      <c r="J48" s="11"/>
    </row>
    <row r="49" spans="1:10" ht="4.5" customHeight="1" x14ac:dyDescent="0.2">
      <c r="A49" s="13"/>
      <c r="B49" s="13"/>
      <c r="C49" s="13"/>
      <c r="D49" s="13"/>
      <c r="E49" s="11"/>
      <c r="F49" s="11"/>
      <c r="G49" s="11"/>
      <c r="H49" s="11"/>
      <c r="I49" s="11"/>
      <c r="J49" s="11"/>
    </row>
    <row r="50" spans="1:10" s="1" customFormat="1" ht="11.25" x14ac:dyDescent="0.15">
      <c r="A50" s="2" t="s">
        <v>66</v>
      </c>
      <c r="B50" s="2"/>
      <c r="C50" s="2"/>
      <c r="D50" s="2"/>
      <c r="E50" s="2"/>
      <c r="F50" s="2"/>
      <c r="G50" s="2"/>
      <c r="H50" s="2"/>
      <c r="I50" s="2"/>
      <c r="J50" s="93"/>
    </row>
    <row r="51" spans="1:10" s="1" customFormat="1" ht="11.25" x14ac:dyDescent="0.15">
      <c r="A51" s="3" t="s">
        <v>44</v>
      </c>
      <c r="B51" s="3"/>
      <c r="C51" s="3"/>
      <c r="D51" s="3"/>
      <c r="E51" s="4"/>
      <c r="F51" s="4"/>
      <c r="G51" s="4"/>
      <c r="H51" s="4"/>
      <c r="I51" s="4"/>
      <c r="J51" s="94"/>
    </row>
    <row r="52" spans="1:10" s="1" customFormat="1" ht="11.25" x14ac:dyDescent="0.15">
      <c r="A52" s="5" t="s">
        <v>45</v>
      </c>
      <c r="B52" s="5"/>
      <c r="C52" s="5"/>
      <c r="D52" s="5"/>
      <c r="E52" s="6"/>
      <c r="F52" s="6"/>
      <c r="G52" s="6"/>
      <c r="H52" s="6"/>
      <c r="I52" s="6"/>
      <c r="J52" s="94"/>
    </row>
    <row r="53" spans="1:10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</row>
  </sheetData>
  <protectedRanges>
    <protectedRange sqref="H14:J15 F48 A46:B46 F46 A12:A15 A48:B48 F20:H35 H13:I13" name="区域1"/>
    <protectedRange sqref="J39:J41" name="区域1_1"/>
    <protectedRange sqref="H12:J12" name="区域1_2"/>
    <protectedRange sqref="J13" name="区域1_2_1"/>
  </protectedRanges>
  <mergeCells count="107">
    <mergeCell ref="J50:J52"/>
    <mergeCell ref="F41:H41"/>
    <mergeCell ref="A42:B42"/>
    <mergeCell ref="C42:J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1:E11"/>
    <mergeCell ref="F11:I11"/>
    <mergeCell ref="B12:E12"/>
    <mergeCell ref="F12:I12"/>
    <mergeCell ref="A2:J2"/>
    <mergeCell ref="A3:J3"/>
    <mergeCell ref="A6:J6"/>
    <mergeCell ref="A7:J7"/>
    <mergeCell ref="B9:G9"/>
    <mergeCell ref="B10:G10"/>
    <mergeCell ref="H9:J9"/>
    <mergeCell ref="H10:J10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2016-02-18T07:26:16Z</cp:lastPrinted>
  <dcterms:created xsi:type="dcterms:W3CDTF">2014-09-24T03:24:59Z</dcterms:created>
  <dcterms:modified xsi:type="dcterms:W3CDTF">2016-08-11T07:36:29Z</dcterms:modified>
</cp:coreProperties>
</file>