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45" yWindow="1530" windowWidth="13875" windowHeight="11640" tabRatio="850" activeTab="5"/>
  </bookViews>
  <sheets>
    <sheet name="库存界面" sheetId="17" r:id="rId1"/>
    <sheet name="罐车业务" sheetId="11" r:id="rId2"/>
    <sheet name="查询界面" sheetId="9" r:id="rId3"/>
    <sheet name="日打尺数存量" sheetId="7" r:id="rId4"/>
    <sheet name="密度维护界面" sheetId="6" r:id="rId5"/>
    <sheet name="汇总" sheetId="5" r:id="rId6"/>
  </sheets>
  <calcPr calcId="125725"/>
</workbook>
</file>

<file path=xl/calcChain.xml><?xml version="1.0" encoding="utf-8"?>
<calcChain xmlns="http://schemas.openxmlformats.org/spreadsheetml/2006/main">
  <c r="S73" i="5"/>
  <c r="T73"/>
  <c r="U73"/>
  <c r="V73"/>
  <c r="W73"/>
  <c r="X73"/>
  <c r="Y73"/>
  <c r="Z73"/>
  <c r="AA73"/>
  <c r="AB73"/>
  <c r="AC73"/>
  <c r="AD73"/>
  <c r="AE73"/>
  <c r="AF73"/>
  <c r="AG73"/>
  <c r="AH73"/>
  <c r="AI73"/>
  <c r="AA48" i="7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3"/>
  <c r="P47"/>
  <c r="P48"/>
  <c r="M47"/>
  <c r="M48"/>
  <c r="U41"/>
  <c r="U42"/>
  <c r="U43"/>
  <c r="T48"/>
  <c r="C48" l="1"/>
  <c r="D49" s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3"/>
  <c r="AG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3"/>
  <c r="AG114" i="5"/>
  <c r="AG113"/>
  <c r="G113"/>
  <c r="AG112"/>
  <c r="G112"/>
  <c r="AG111"/>
  <c r="AG110"/>
  <c r="AG109"/>
  <c r="G109"/>
  <c r="AM107"/>
  <c r="M106"/>
  <c r="M107" s="1"/>
  <c r="C106"/>
  <c r="AL73"/>
  <c r="AK73"/>
  <c r="AJ73"/>
  <c r="AI106"/>
  <c r="AH106"/>
  <c r="AG106"/>
  <c r="AF106"/>
  <c r="AE106"/>
  <c r="AD106"/>
  <c r="AC106"/>
  <c r="AB106"/>
  <c r="AA106"/>
  <c r="Z106"/>
  <c r="Y106"/>
  <c r="W106"/>
  <c r="W107" s="1"/>
  <c r="U106"/>
  <c r="S106"/>
  <c r="R73"/>
  <c r="R106" s="1"/>
  <c r="Q73"/>
  <c r="Q106" s="1"/>
  <c r="P73"/>
  <c r="O73"/>
  <c r="O106" s="1"/>
  <c r="N73"/>
  <c r="L73"/>
  <c r="L106" s="1"/>
  <c r="K73"/>
  <c r="K106" s="1"/>
  <c r="J73"/>
  <c r="J106" s="1"/>
  <c r="I73"/>
  <c r="I106" s="1"/>
  <c r="H73"/>
  <c r="H106" s="1"/>
  <c r="G73"/>
  <c r="G106" s="1"/>
  <c r="F73"/>
  <c r="F106" s="1"/>
  <c r="E73"/>
  <c r="E106" s="1"/>
  <c r="D73"/>
  <c r="D106" s="1"/>
  <c r="C73"/>
  <c r="AK33"/>
  <c r="AJ33"/>
  <c r="AH33"/>
  <c r="AG33"/>
  <c r="AF33"/>
  <c r="AE33"/>
  <c r="AD33"/>
  <c r="AC33"/>
  <c r="AB33"/>
  <c r="AA33"/>
  <c r="Z33"/>
  <c r="Y33"/>
  <c r="X33"/>
  <c r="V33"/>
  <c r="U33"/>
  <c r="T33"/>
  <c r="S33"/>
  <c r="R33"/>
  <c r="Q33"/>
  <c r="P33"/>
  <c r="O33"/>
  <c r="N33"/>
  <c r="L33"/>
  <c r="K33"/>
  <c r="J33"/>
  <c r="I33"/>
  <c r="H33"/>
  <c r="G33"/>
  <c r="F33"/>
  <c r="E33"/>
  <c r="D33"/>
  <c r="C33"/>
  <c r="AL33"/>
  <c r="D107" l="1"/>
  <c r="F107"/>
  <c r="H107"/>
  <c r="J107"/>
  <c r="L107"/>
  <c r="O107"/>
  <c r="R107"/>
  <c r="T107"/>
  <c r="V107"/>
  <c r="X107"/>
  <c r="Z107"/>
  <c r="AB107"/>
  <c r="AD107"/>
  <c r="AF107"/>
  <c r="AH107"/>
  <c r="AJ107"/>
  <c r="E107"/>
  <c r="G107"/>
  <c r="I107"/>
  <c r="K107"/>
  <c r="N107"/>
  <c r="P107"/>
  <c r="Q107"/>
  <c r="S107"/>
  <c r="U107"/>
  <c r="Y107"/>
  <c r="AA107"/>
  <c r="AC107"/>
  <c r="AE107"/>
  <c r="AG107"/>
  <c r="AK107"/>
  <c r="C107"/>
  <c r="D48" i="7"/>
  <c r="U48"/>
  <c r="AL107" i="5"/>
  <c r="AI33"/>
  <c r="AI107" s="1"/>
  <c r="H49" i="7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内贸出库
外贸出库
内贸入库
外贸入库
</t>
        </r>
      </text>
    </comment>
    <comment ref="F8" authorId="0">
      <text>
        <r>
          <rPr>
            <sz val="9"/>
            <color indexed="12"/>
            <rFont val="宋体"/>
            <family val="3"/>
            <charset val="134"/>
          </rPr>
          <t>不更新</t>
        </r>
        <r>
          <rPr>
            <sz val="9"/>
            <color indexed="58"/>
            <rFont val="宋体"/>
            <family val="3"/>
            <charset val="134"/>
          </rPr>
          <t>（以当时入罐日期为准）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33"/>
            <rFont val="宋体"/>
            <family val="3"/>
            <charset val="134"/>
          </rPr>
          <t>更新</t>
        </r>
        <r>
          <rPr>
            <sz val="9"/>
            <color indexed="58"/>
            <rFont val="宋体"/>
            <family val="3"/>
            <charset val="134"/>
          </rPr>
          <t>（以现在时间为准）
不是必填，罐内更新油品或发空时，点击更新。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榨油Ⅰ
榨油Ⅱ
精炼Ⅰ
精炼Ⅱ
精炼Ⅲ
精炼Ⅳ
分提Ⅰ
分提Ⅱ
分提Ⅲ
三期油化
喷粉车间
其它</t>
        </r>
      </text>
    </comment>
    <comment ref="F9" authorId="0">
      <text>
        <r>
          <rPr>
            <b/>
            <sz val="9"/>
            <color indexed="81"/>
            <rFont val="宋体"/>
            <family val="3"/>
            <charset val="134"/>
          </rPr>
          <t>一期罐区
二期罐区
金通罐区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罐区入库
罐区出库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" authorId="0">
      <text>
        <r>
          <rPr>
            <b/>
            <sz val="9"/>
            <color indexed="81"/>
            <rFont val="宋体"/>
            <family val="3"/>
            <charset val="134"/>
          </rPr>
          <t>汽车出库
汽车入库
餐厅领用
短到入库
火车出库
火车入库</t>
        </r>
      </text>
    </comment>
    <comment ref="D7" authorId="0">
      <text>
        <r>
          <rPr>
            <b/>
            <sz val="9"/>
            <color indexed="81"/>
            <rFont val="宋体"/>
            <family val="3"/>
            <charset val="134"/>
          </rPr>
          <t>铁路业务
汽车业务</t>
        </r>
      </text>
    </commen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一期罐区
二期罐区
金通罐区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榨油Ⅰ
榨油Ⅱ
精炼Ⅰ
精炼Ⅱ
精炼Ⅲ
精炼Ⅳ
分提Ⅰ
分提Ⅱ
分提Ⅲ
三期油化
喷粉
其它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系统提前维护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系统提前维护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罐容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实际存量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剩余罐容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罐内首次进油为入罐日期。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打尺计算数量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昨日数量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昨日油温需体现在表内，每日循环变化。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当日油温</t>
        </r>
        <r>
          <rPr>
            <sz val="9"/>
            <color indexed="81"/>
            <rFont val="Tahoma"/>
            <family val="2"/>
          </rPr>
          <t>—</t>
        </r>
        <r>
          <rPr>
            <sz val="9"/>
            <color indexed="81"/>
            <rFont val="宋体"/>
            <family val="3"/>
            <charset val="134"/>
          </rPr>
          <t>昨日油温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差异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当日含氧量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当日含氧量—昨日含氧量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差异</t>
        </r>
      </text>
    </comment>
    <comment ref="Q3" authorId="0">
      <text>
        <r>
          <rPr>
            <sz val="9"/>
            <color indexed="33"/>
            <rFont val="宋体"/>
            <family val="3"/>
            <charset val="134"/>
          </rPr>
          <t>以业务类型：填写为准</t>
        </r>
        <r>
          <rPr>
            <sz val="9"/>
            <color indexed="81"/>
            <rFont val="宋体"/>
            <family val="3"/>
            <charset val="134"/>
          </rPr>
          <t xml:space="preserve">
船舶业务=船名
汽车采购=厂家
车间领油=各车间
车间出油=各车间
倒罐=罐号</t>
        </r>
      </text>
    </comment>
    <comment ref="Z3" authorId="0">
      <text>
        <r>
          <rPr>
            <sz val="9"/>
            <color indexed="81"/>
            <rFont val="宋体"/>
            <family val="3"/>
            <charset val="134"/>
          </rPr>
          <t>昨日数量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09" authorId="0">
      <text>
        <r>
          <rPr>
            <b/>
            <sz val="9"/>
            <color indexed="81"/>
            <rFont val="宋体"/>
            <family val="3"/>
            <charset val="134"/>
          </rPr>
          <t>相同油品：
总库存量自动汇总</t>
        </r>
      </text>
    </comment>
  </commentList>
</comments>
</file>

<file path=xl/sharedStrings.xml><?xml version="1.0" encoding="utf-8"?>
<sst xmlns="http://schemas.openxmlformats.org/spreadsheetml/2006/main" count="409" uniqueCount="196">
  <si>
    <t>罐号</t>
    <phoneticPr fontId="1" type="noConversion"/>
  </si>
  <si>
    <t>油温</t>
  </si>
  <si>
    <t>品名</t>
    <phoneticPr fontId="1" type="noConversion"/>
  </si>
  <si>
    <t>计算</t>
    <phoneticPr fontId="1" type="noConversion"/>
  </si>
  <si>
    <t>储罐氧含量</t>
  </si>
  <si>
    <t>榨油Ⅰ</t>
  </si>
  <si>
    <t>榨油Ⅱ</t>
  </si>
  <si>
    <t>精炼Ⅰ</t>
  </si>
  <si>
    <t>精炼Ⅱ</t>
  </si>
  <si>
    <t>分提Ⅰ</t>
  </si>
  <si>
    <t>分提Ⅱ</t>
  </si>
  <si>
    <t>分提Ⅲ</t>
  </si>
  <si>
    <t>三期油化</t>
  </si>
  <si>
    <t>其它</t>
  </si>
  <si>
    <t>喷粉</t>
  </si>
  <si>
    <t>脱胶毛菜油</t>
  </si>
  <si>
    <t>卸车入库</t>
  </si>
  <si>
    <t>菜色拉</t>
  </si>
  <si>
    <t>四级菜油</t>
  </si>
  <si>
    <t>小计</t>
  </si>
  <si>
    <t>ROL</t>
  </si>
  <si>
    <t>RROL</t>
  </si>
  <si>
    <t>SPMF</t>
  </si>
  <si>
    <t>RPOF</t>
  </si>
  <si>
    <t>HST</t>
  </si>
  <si>
    <t>RSPMF</t>
  </si>
  <si>
    <t>RPS</t>
  </si>
  <si>
    <t>POF</t>
  </si>
  <si>
    <t>酸化油</t>
  </si>
  <si>
    <t>PFAD</t>
  </si>
  <si>
    <t>SPKFA</t>
  </si>
  <si>
    <t>粗甘油</t>
  </si>
  <si>
    <t>合计</t>
  </si>
  <si>
    <t>HCPOFA</t>
  </si>
  <si>
    <t>SOL</t>
  </si>
  <si>
    <t>RSOL</t>
  </si>
  <si>
    <t>二级棉油</t>
  </si>
  <si>
    <t xml:space="preserve">STB </t>
  </si>
  <si>
    <t>精甘油</t>
  </si>
  <si>
    <t>脱腊中和玉米油</t>
  </si>
  <si>
    <t>开发区小包装工厂</t>
  </si>
  <si>
    <t>车间领用</t>
  </si>
  <si>
    <t>调配出库</t>
  </si>
  <si>
    <t>审核：</t>
  </si>
  <si>
    <t>制表：</t>
  </si>
  <si>
    <t>氧气含量</t>
    <phoneticPr fontId="1" type="noConversion"/>
  </si>
  <si>
    <t>益海（连云港）粮油工业有限公司油脂罐存管理程序</t>
    <phoneticPr fontId="1" type="noConversion"/>
  </si>
  <si>
    <t>备注：</t>
    <phoneticPr fontId="1" type="noConversion"/>
  </si>
  <si>
    <t>罐号</t>
  </si>
  <si>
    <t>油品</t>
  </si>
  <si>
    <t>入罐日期</t>
  </si>
  <si>
    <t>含氧量</t>
  </si>
  <si>
    <r>
      <t>密度</t>
    </r>
    <r>
      <rPr>
        <sz val="9"/>
        <rFont val="Arial"/>
        <family val="2"/>
      </rPr>
      <t>(20</t>
    </r>
    <r>
      <rPr>
        <sz val="9"/>
        <rFont val="宋体"/>
        <family val="3"/>
        <charset val="134"/>
      </rPr>
      <t>℃</t>
    </r>
    <r>
      <rPr>
        <sz val="9"/>
        <rFont val="Arial"/>
        <family val="2"/>
      </rPr>
      <t>)</t>
    </r>
  </si>
  <si>
    <t xml:space="preserve">  </t>
  </si>
  <si>
    <r>
      <t xml:space="preserve"> </t>
    </r>
    <r>
      <rPr>
        <b/>
        <sz val="18"/>
        <rFont val="宋体"/>
        <family val="3"/>
        <charset val="134"/>
      </rPr>
      <t>罐</t>
    </r>
    <r>
      <rPr>
        <b/>
        <sz val="18"/>
        <rFont val="Arial"/>
        <family val="2"/>
      </rPr>
      <t xml:space="preserve">  </t>
    </r>
    <r>
      <rPr>
        <b/>
        <sz val="18"/>
        <rFont val="宋体"/>
        <family val="3"/>
        <charset val="134"/>
      </rPr>
      <t>存</t>
    </r>
    <r>
      <rPr>
        <b/>
        <sz val="18"/>
        <rFont val="Arial"/>
        <family val="2"/>
      </rPr>
      <t xml:space="preserve">  </t>
    </r>
    <r>
      <rPr>
        <b/>
        <sz val="18"/>
        <rFont val="宋体"/>
        <family val="3"/>
        <charset val="134"/>
      </rPr>
      <t>油</t>
    </r>
    <r>
      <rPr>
        <b/>
        <sz val="18"/>
        <rFont val="Arial"/>
        <family val="2"/>
      </rPr>
      <t xml:space="preserve">  </t>
    </r>
    <r>
      <rPr>
        <b/>
        <sz val="18"/>
        <rFont val="宋体"/>
        <family val="3"/>
        <charset val="134"/>
      </rPr>
      <t>品</t>
    </r>
    <r>
      <rPr>
        <b/>
        <sz val="18"/>
        <rFont val="Arial"/>
        <family val="2"/>
      </rPr>
      <t xml:space="preserve">  </t>
    </r>
    <r>
      <rPr>
        <b/>
        <sz val="18"/>
        <rFont val="宋体"/>
        <family val="3"/>
        <charset val="134"/>
      </rPr>
      <t>密</t>
    </r>
    <r>
      <rPr>
        <b/>
        <sz val="18"/>
        <rFont val="Arial"/>
        <family val="2"/>
      </rPr>
      <t xml:space="preserve">  </t>
    </r>
    <r>
      <rPr>
        <b/>
        <sz val="18"/>
        <rFont val="宋体"/>
        <family val="3"/>
        <charset val="134"/>
      </rPr>
      <t>度</t>
    </r>
    <r>
      <rPr>
        <b/>
        <sz val="18"/>
        <rFont val="Arial"/>
        <family val="2"/>
      </rPr>
      <t xml:space="preserve">  </t>
    </r>
    <r>
      <rPr>
        <b/>
        <sz val="18"/>
        <rFont val="宋体"/>
        <family val="3"/>
        <charset val="134"/>
      </rPr>
      <t>表</t>
    </r>
    <phoneticPr fontId="12" type="noConversion"/>
  </si>
  <si>
    <t>汽车出库</t>
    <phoneticPr fontId="1" type="noConversion"/>
  </si>
  <si>
    <t>益海（连云港）粮油罐存散油日存量表</t>
    <phoneticPr fontId="1" type="noConversion"/>
  </si>
  <si>
    <t>小计</t>
    <phoneticPr fontId="1" type="noConversion"/>
  </si>
  <si>
    <t>保存</t>
    <phoneticPr fontId="1" type="noConversion"/>
  </si>
  <si>
    <t>罐容</t>
    <phoneticPr fontId="1" type="noConversion"/>
  </si>
  <si>
    <t>剩余罐容</t>
    <phoneticPr fontId="1" type="noConversion"/>
  </si>
  <si>
    <t>打尺数</t>
    <phoneticPr fontId="1" type="noConversion"/>
  </si>
  <si>
    <t>差异</t>
    <phoneticPr fontId="1" type="noConversion"/>
  </si>
  <si>
    <t>昨日含氧量</t>
    <phoneticPr fontId="1" type="noConversion"/>
  </si>
  <si>
    <t>液高</t>
    <phoneticPr fontId="1" type="noConversion"/>
  </si>
  <si>
    <t>油品来源</t>
    <phoneticPr fontId="1" type="noConversion"/>
  </si>
  <si>
    <t>昨日油温</t>
    <phoneticPr fontId="1" type="noConversion"/>
  </si>
  <si>
    <t>业务类型</t>
    <phoneticPr fontId="1" type="noConversion"/>
  </si>
  <si>
    <t>船   名</t>
    <phoneticPr fontId="1" type="noConversion"/>
  </si>
  <si>
    <t>品   名</t>
    <phoneticPr fontId="1" type="noConversion"/>
  </si>
  <si>
    <t>油   温</t>
    <phoneticPr fontId="1" type="noConversion"/>
  </si>
  <si>
    <t>油   高</t>
    <phoneticPr fontId="1" type="noConversion"/>
  </si>
  <si>
    <t>罐   号</t>
    <phoneticPr fontId="1" type="noConversion"/>
  </si>
  <si>
    <t>数   量</t>
    <phoneticPr fontId="1" type="noConversion"/>
  </si>
  <si>
    <t>密   度</t>
    <phoneticPr fontId="1" type="noConversion"/>
  </si>
  <si>
    <t>试   温</t>
    <phoneticPr fontId="1" type="noConversion"/>
  </si>
  <si>
    <t>POF</t>
    <phoneticPr fontId="1" type="noConversion"/>
  </si>
  <si>
    <t>TK8206</t>
    <phoneticPr fontId="1" type="noConversion"/>
  </si>
  <si>
    <t>库   区</t>
    <phoneticPr fontId="1" type="noConversion"/>
  </si>
  <si>
    <t>操作人：admin       时间：2012-12-12 6：26:26</t>
    <phoneticPr fontId="1" type="noConversion"/>
  </si>
  <si>
    <t>保存</t>
    <phoneticPr fontId="1" type="noConversion"/>
  </si>
  <si>
    <t>退出</t>
    <phoneticPr fontId="1" type="noConversion"/>
  </si>
  <si>
    <t>数    量</t>
    <phoneticPr fontId="1" type="noConversion"/>
  </si>
  <si>
    <t>一期罐区</t>
    <phoneticPr fontId="1" type="noConversion"/>
  </si>
  <si>
    <t>倒入罐号</t>
    <phoneticPr fontId="1" type="noConversion"/>
  </si>
  <si>
    <t>车间名称</t>
    <phoneticPr fontId="1" type="noConversion"/>
  </si>
  <si>
    <t>车    数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</si>
  <si>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2013-18-18 18:18:18</t>
    </r>
    <r>
      <rPr>
        <sz val="11"/>
        <color theme="1" tint="0.14999847407452621"/>
        <rFont val="宋体"/>
        <family val="3"/>
        <charset val="134"/>
        <scheme val="minor"/>
      </rPr>
      <t xml:space="preserve">  至  </t>
    </r>
    <r>
      <rPr>
        <b/>
        <sz val="11"/>
        <color rgb="FFFF0000"/>
        <rFont val="宋体"/>
        <family val="3"/>
        <charset val="134"/>
        <scheme val="minor"/>
      </rPr>
      <t>2013-19-19-19 19:19:19</t>
    </r>
    <phoneticPr fontId="1" type="noConversion"/>
  </si>
  <si>
    <t>油脂入罐日期</t>
    <phoneticPr fontId="1" type="noConversion"/>
  </si>
  <si>
    <t>采购厂家</t>
    <phoneticPr fontId="1" type="noConversion"/>
  </si>
  <si>
    <t>更新</t>
    <phoneticPr fontId="1" type="noConversion"/>
  </si>
  <si>
    <t>更新日期： 2012-1-1</t>
    <phoneticPr fontId="1" type="noConversion"/>
  </si>
  <si>
    <t xml:space="preserve">   操作人：admin       时间：2012-12-12 6：26:26</t>
    <phoneticPr fontId="1" type="noConversion"/>
  </si>
  <si>
    <t>榨油Ⅰ</t>
    <phoneticPr fontId="1" type="noConversion"/>
  </si>
  <si>
    <t>榨油Ⅱ</t>
    <phoneticPr fontId="1" type="noConversion"/>
  </si>
  <si>
    <t>备注：</t>
    <phoneticPr fontId="1" type="noConversion"/>
  </si>
  <si>
    <t>罐车类型</t>
    <phoneticPr fontId="1" type="noConversion"/>
  </si>
  <si>
    <t xml:space="preserve">                                 益海（连云港）粮油工业有限公司油脂罐存报表</t>
    <phoneticPr fontId="1" type="noConversion"/>
  </si>
  <si>
    <t>油脂库存维护界面</t>
    <phoneticPr fontId="1" type="noConversion"/>
  </si>
  <si>
    <t>罐车业务</t>
    <phoneticPr fontId="1" type="noConversion"/>
  </si>
  <si>
    <t>太平洋冠军</t>
    <phoneticPr fontId="1" type="noConversion"/>
  </si>
  <si>
    <t>外贸采购</t>
    <phoneticPr fontId="1" type="noConversion"/>
  </si>
  <si>
    <t>能源管理</t>
    <phoneticPr fontId="1" type="noConversion"/>
  </si>
  <si>
    <t>汽车业务</t>
    <phoneticPr fontId="1" type="noConversion"/>
  </si>
  <si>
    <t>日照中纺</t>
    <phoneticPr fontId="1" type="noConversion"/>
  </si>
  <si>
    <t>餐厅领用</t>
  </si>
  <si>
    <t>短到入库</t>
  </si>
  <si>
    <t>内贸出库</t>
  </si>
  <si>
    <t>外贸出库</t>
  </si>
  <si>
    <t>内贸入库</t>
  </si>
  <si>
    <t>外贸入库</t>
  </si>
  <si>
    <t>船舶查询</t>
    <phoneticPr fontId="1" type="noConversion"/>
  </si>
  <si>
    <t>火车查询</t>
    <phoneticPr fontId="1" type="noConversion"/>
  </si>
  <si>
    <t>汽车查询</t>
    <phoneticPr fontId="1" type="noConversion"/>
  </si>
  <si>
    <t>蒸汽</t>
    <phoneticPr fontId="1" type="noConversion"/>
  </si>
  <si>
    <t>氮气</t>
    <phoneticPr fontId="1" type="noConversion"/>
  </si>
  <si>
    <t>空气</t>
    <phoneticPr fontId="1" type="noConversion"/>
  </si>
  <si>
    <t>罐存查询</t>
    <phoneticPr fontId="1" type="noConversion"/>
  </si>
  <si>
    <t>能源查询</t>
    <phoneticPr fontId="1" type="noConversion"/>
  </si>
  <si>
    <t>库存查询</t>
    <phoneticPr fontId="1" type="noConversion"/>
  </si>
  <si>
    <t>罐号</t>
    <phoneticPr fontId="1" type="noConversion"/>
  </si>
  <si>
    <t>火车出库</t>
    <phoneticPr fontId="1" type="noConversion"/>
  </si>
  <si>
    <t>汽车出库</t>
    <phoneticPr fontId="1" type="noConversion"/>
  </si>
  <si>
    <t>蒸汽</t>
    <phoneticPr fontId="1" type="noConversion"/>
  </si>
  <si>
    <t>倒罐</t>
    <phoneticPr fontId="1" type="noConversion"/>
  </si>
  <si>
    <t>火车入库</t>
    <phoneticPr fontId="1" type="noConversion"/>
  </si>
  <si>
    <t>汽车入库</t>
    <phoneticPr fontId="1" type="noConversion"/>
  </si>
  <si>
    <t>氮气</t>
    <phoneticPr fontId="1" type="noConversion"/>
  </si>
  <si>
    <t>车间领油</t>
    <phoneticPr fontId="1" type="noConversion"/>
  </si>
  <si>
    <t>空气</t>
    <phoneticPr fontId="1" type="noConversion"/>
  </si>
  <si>
    <t>车间出油</t>
    <phoneticPr fontId="1" type="noConversion"/>
  </si>
  <si>
    <t>水量</t>
    <phoneticPr fontId="1" type="noConversion"/>
  </si>
  <si>
    <t>电量</t>
    <phoneticPr fontId="1" type="noConversion"/>
  </si>
  <si>
    <t>一期罐区</t>
    <phoneticPr fontId="1" type="noConversion"/>
  </si>
  <si>
    <t>二期罐区</t>
    <phoneticPr fontId="1" type="noConversion"/>
  </si>
  <si>
    <t>船名</t>
    <phoneticPr fontId="1" type="noConversion"/>
  </si>
  <si>
    <t>金通罐区</t>
    <phoneticPr fontId="1" type="noConversion"/>
  </si>
  <si>
    <t>库存总量</t>
    <phoneticPr fontId="1" type="noConversion"/>
  </si>
  <si>
    <t>车间</t>
    <phoneticPr fontId="1" type="noConversion"/>
  </si>
  <si>
    <t>品名</t>
    <phoneticPr fontId="1" type="noConversion"/>
  </si>
  <si>
    <t>查询</t>
    <phoneticPr fontId="1" type="noConversion"/>
  </si>
  <si>
    <t>退出</t>
    <phoneticPr fontId="1" type="noConversion"/>
  </si>
  <si>
    <t>水</t>
    <phoneticPr fontId="1" type="noConversion"/>
  </si>
  <si>
    <t>电</t>
    <phoneticPr fontId="1" type="noConversion"/>
  </si>
  <si>
    <t>苏G88888，因温度较低无法卸空，剩余60kg。</t>
    <phoneticPr fontId="1" type="noConversion"/>
  </si>
  <si>
    <t>生产查询</t>
    <phoneticPr fontId="1" type="noConversion"/>
  </si>
  <si>
    <t>一期罐区</t>
    <phoneticPr fontId="1" type="noConversion"/>
  </si>
  <si>
    <t>二期罐区</t>
    <phoneticPr fontId="1" type="noConversion"/>
  </si>
  <si>
    <t>金通罐区</t>
    <phoneticPr fontId="1" type="noConversion"/>
  </si>
  <si>
    <t>区域</t>
    <phoneticPr fontId="1" type="noConversion"/>
  </si>
  <si>
    <t>总库存</t>
    <phoneticPr fontId="1" type="noConversion"/>
  </si>
  <si>
    <t>剩余库存</t>
    <phoneticPr fontId="1" type="noConversion"/>
  </si>
  <si>
    <t>棕榈油</t>
    <phoneticPr fontId="1" type="noConversion"/>
  </si>
  <si>
    <t>豆油</t>
    <phoneticPr fontId="1" type="noConversion"/>
  </si>
  <si>
    <t>菜油</t>
    <phoneticPr fontId="1" type="noConversion"/>
  </si>
  <si>
    <t>昨日打尺数</t>
    <phoneticPr fontId="1" type="noConversion"/>
  </si>
  <si>
    <t>差异</t>
    <phoneticPr fontId="1" type="noConversion"/>
  </si>
  <si>
    <r>
      <rPr>
        <sz val="9"/>
        <rFont val="宋体"/>
        <family val="3"/>
        <charset val="134"/>
      </rPr>
      <t>项目</t>
    </r>
    <phoneticPr fontId="1" type="noConversion"/>
  </si>
  <si>
    <r>
      <rPr>
        <sz val="9"/>
        <rFont val="宋体"/>
        <family val="3"/>
        <charset val="134"/>
      </rPr>
      <t>油品名称</t>
    </r>
  </si>
  <si>
    <r>
      <rPr>
        <sz val="9"/>
        <rFont val="宋体"/>
        <family val="3"/>
        <charset val="134"/>
      </rPr>
      <t>昨日罐存</t>
    </r>
  </si>
  <si>
    <r>
      <rPr>
        <sz val="9"/>
        <rFont val="宋体"/>
        <family val="3"/>
        <charset val="134"/>
      </rPr>
      <t>今日打尺数</t>
    </r>
    <phoneticPr fontId="1" type="noConversion"/>
  </si>
  <si>
    <r>
      <rPr>
        <sz val="9"/>
        <rFont val="宋体"/>
        <family val="3"/>
        <charset val="134"/>
      </rPr>
      <t>油温</t>
    </r>
  </si>
  <si>
    <r>
      <rPr>
        <sz val="9"/>
        <rFont val="宋体"/>
        <family val="3"/>
        <charset val="134"/>
      </rPr>
      <t>盈亏</t>
    </r>
  </si>
  <si>
    <r>
      <rPr>
        <sz val="9"/>
        <rFont val="宋体"/>
        <family val="3"/>
        <charset val="134"/>
      </rPr>
      <t>备注</t>
    </r>
    <phoneticPr fontId="1" type="noConversion"/>
  </si>
  <si>
    <r>
      <rPr>
        <sz val="9"/>
        <rFont val="宋体"/>
        <family val="3"/>
        <charset val="134"/>
      </rPr>
      <t>罐号</t>
    </r>
    <phoneticPr fontId="1" type="noConversion"/>
  </si>
  <si>
    <t>精炼Ⅰ</t>
    <phoneticPr fontId="1" type="noConversion"/>
  </si>
  <si>
    <t>精炼Ⅱ</t>
    <phoneticPr fontId="1" type="noConversion"/>
  </si>
  <si>
    <t>精炼Ⅲ</t>
    <phoneticPr fontId="1" type="noConversion"/>
  </si>
  <si>
    <t>精炼Ⅳ</t>
    <phoneticPr fontId="1" type="noConversion"/>
  </si>
  <si>
    <t>船舶业务</t>
    <phoneticPr fontId="1" type="noConversion"/>
  </si>
  <si>
    <t>汽车业务</t>
    <phoneticPr fontId="1" type="noConversion"/>
  </si>
  <si>
    <t>三期油化</t>
    <phoneticPr fontId="1" type="noConversion"/>
  </si>
  <si>
    <t>火车业务</t>
    <phoneticPr fontId="1" type="noConversion"/>
  </si>
  <si>
    <t>精炼Ⅰ</t>
    <phoneticPr fontId="1" type="noConversion"/>
  </si>
  <si>
    <t>船名</t>
    <phoneticPr fontId="1" type="noConversion"/>
  </si>
  <si>
    <t>数量</t>
    <phoneticPr fontId="1" type="noConversion"/>
  </si>
  <si>
    <t>车数</t>
    <phoneticPr fontId="1" type="noConversion"/>
  </si>
  <si>
    <r>
      <rPr>
        <sz val="9"/>
        <rFont val="宋体"/>
        <family val="3"/>
        <charset val="134"/>
      </rPr>
      <t>车数</t>
    </r>
    <phoneticPr fontId="1" type="noConversion"/>
  </si>
  <si>
    <r>
      <rPr>
        <sz val="9"/>
        <rFont val="宋体"/>
        <family val="3"/>
        <charset val="134"/>
      </rPr>
      <t>数量</t>
    </r>
    <phoneticPr fontId="1" type="noConversion"/>
  </si>
  <si>
    <r>
      <rPr>
        <sz val="9"/>
        <rFont val="宋体"/>
        <family val="3"/>
        <charset val="134"/>
      </rPr>
      <t>船名</t>
    </r>
    <phoneticPr fontId="1" type="noConversion"/>
  </si>
  <si>
    <r>
      <rPr>
        <sz val="9"/>
        <rFont val="宋体"/>
        <family val="3"/>
        <charset val="134"/>
      </rPr>
      <t>二期罐区入库</t>
    </r>
    <phoneticPr fontId="1" type="noConversion"/>
  </si>
  <si>
    <r>
      <rPr>
        <sz val="9"/>
        <rFont val="宋体"/>
        <family val="3"/>
        <charset val="134"/>
      </rPr>
      <t>二期罐区出库</t>
    </r>
    <phoneticPr fontId="1" type="noConversion"/>
  </si>
  <si>
    <r>
      <rPr>
        <sz val="9"/>
        <rFont val="宋体"/>
        <family val="3"/>
        <charset val="134"/>
      </rPr>
      <t>精炼Ⅲ</t>
    </r>
    <phoneticPr fontId="1" type="noConversion"/>
  </si>
  <si>
    <r>
      <rPr>
        <sz val="9"/>
        <rFont val="宋体"/>
        <family val="3"/>
        <charset val="134"/>
      </rPr>
      <t>精炼Ⅳ</t>
    </r>
    <phoneticPr fontId="1" type="noConversion"/>
  </si>
  <si>
    <t>分提Ⅰ</t>
    <phoneticPr fontId="1" type="noConversion"/>
  </si>
  <si>
    <t>分提Ⅱ</t>
    <phoneticPr fontId="1" type="noConversion"/>
  </si>
  <si>
    <t>分提Ⅲ</t>
    <phoneticPr fontId="1" type="noConversion"/>
  </si>
  <si>
    <t>船舶业务</t>
    <phoneticPr fontId="1" type="noConversion"/>
  </si>
  <si>
    <t>汽车业务</t>
    <phoneticPr fontId="1" type="noConversion"/>
  </si>
  <si>
    <t>火车业务</t>
    <phoneticPr fontId="1" type="noConversion"/>
  </si>
  <si>
    <r>
      <rPr>
        <sz val="9"/>
        <rFont val="宋体"/>
        <family val="3"/>
        <charset val="134"/>
      </rPr>
      <t>三期油化</t>
    </r>
    <phoneticPr fontId="1" type="noConversion"/>
  </si>
  <si>
    <r>
      <rPr>
        <sz val="9"/>
        <rFont val="宋体"/>
        <family val="3"/>
        <charset val="134"/>
      </rPr>
      <t>一期罐区入库</t>
    </r>
    <phoneticPr fontId="1" type="noConversion"/>
  </si>
  <si>
    <r>
      <rPr>
        <sz val="9"/>
        <rFont val="宋体"/>
        <family val="3"/>
        <charset val="134"/>
      </rPr>
      <t>一期罐区出库</t>
    </r>
    <phoneticPr fontId="1" type="noConversion"/>
  </si>
  <si>
    <t>总计</t>
    <phoneticPr fontId="1" type="noConversion"/>
  </si>
  <si>
    <t>三级菜油</t>
    <phoneticPr fontId="12" type="noConversion"/>
  </si>
  <si>
    <r>
      <rPr>
        <sz val="8"/>
        <color theme="1"/>
        <rFont val="宋体"/>
        <family val="3"/>
        <charset val="134"/>
      </rPr>
      <t>时间</t>
    </r>
    <r>
      <rPr>
        <sz val="8"/>
        <color theme="1"/>
        <rFont val="Arial"/>
        <family val="2"/>
      </rPr>
      <t xml:space="preserve"> 2012-12-12 7:18:18</t>
    </r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</si>
</sst>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0_ "/>
    <numFmt numFmtId="177" formatCode="0.000_);[Red]\(0.000\)"/>
    <numFmt numFmtId="178" formatCode="0.0_);[Red]\(0.0\)"/>
    <numFmt numFmtId="179" formatCode="0.00_);[Red]\(0.00\)"/>
    <numFmt numFmtId="180" formatCode="0_);[Red]\(0\)"/>
  </numFmts>
  <fonts count="5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0.1499984740745262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Geneva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b/>
      <sz val="16"/>
      <color theme="1" tint="0.14999847407452621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10"/>
      <color theme="1" tint="0.14999847407452621"/>
      <name val="宋体"/>
      <family val="3"/>
      <charset val="134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sz val="12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Arial"/>
      <family val="2"/>
    </font>
    <font>
      <sz val="12"/>
      <name val="宋体"/>
      <family val="3"/>
      <charset val="134"/>
    </font>
    <font>
      <b/>
      <sz val="18"/>
      <name val="Arial"/>
      <family val="2"/>
    </font>
    <font>
      <b/>
      <sz val="18"/>
      <name val="宋体"/>
      <family val="3"/>
      <charset val="134"/>
    </font>
    <font>
      <sz val="9"/>
      <name val="Arial"/>
      <family val="2"/>
    </font>
    <font>
      <sz val="9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33"/>
      <name val="宋体"/>
      <family val="3"/>
      <charset val="134"/>
    </font>
    <font>
      <sz val="9"/>
      <color indexed="58"/>
      <name val="宋体"/>
      <family val="3"/>
      <charset val="134"/>
    </font>
    <font>
      <sz val="10"/>
      <color theme="1" tint="0.1499984740745262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u/>
      <sz val="12"/>
      <color rgb="FFFF0000"/>
      <name val="宋体"/>
      <family val="3"/>
      <charset val="134"/>
      <scheme val="minor"/>
    </font>
    <font>
      <sz val="9"/>
      <color rgb="FF0070C0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0070C0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9"/>
      <color theme="1"/>
      <name val="Geneva"/>
      <family val="2"/>
    </font>
    <font>
      <sz val="8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14" fillId="0" borderId="0"/>
    <xf numFmtId="0" fontId="16" fillId="0" borderId="0" applyNumberFormat="0" applyBorder="0" applyAlignment="0" applyProtection="0">
      <alignment vertical="center"/>
    </xf>
    <xf numFmtId="0" fontId="27" fillId="0" borderId="0"/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5" borderId="16" xfId="0" applyFill="1" applyBorder="1">
      <alignment vertical="center"/>
    </xf>
    <xf numFmtId="0" fontId="10" fillId="7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/>
    </xf>
    <xf numFmtId="176" fontId="10" fillId="6" borderId="0" xfId="0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78" fontId="22" fillId="7" borderId="1" xfId="1" applyNumberFormat="1" applyFont="1" applyFill="1" applyBorder="1" applyAlignment="1">
      <alignment horizontal="center" vertical="center"/>
    </xf>
    <xf numFmtId="178" fontId="10" fillId="7" borderId="1" xfId="1" applyNumberFormat="1" applyFont="1" applyFill="1" applyBorder="1" applyAlignment="1">
      <alignment horizontal="center" vertical="center"/>
    </xf>
    <xf numFmtId="177" fontId="22" fillId="0" borderId="1" xfId="1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/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/>
    <xf numFmtId="0" fontId="27" fillId="0" borderId="0" xfId="0" applyFont="1" applyFill="1" applyBorder="1" applyAlignment="1"/>
    <xf numFmtId="14" fontId="27" fillId="0" borderId="0" xfId="0" applyNumberFormat="1" applyFont="1" applyAlignment="1">
      <alignment horizontal="center"/>
    </xf>
    <xf numFmtId="0" fontId="27" fillId="7" borderId="0" xfId="0" applyFont="1" applyFill="1" applyAlignment="1"/>
    <xf numFmtId="179" fontId="26" fillId="0" borderId="0" xfId="0" applyNumberFormat="1" applyFont="1" applyAlignment="1">
      <alignment horizontal="center" vertical="center"/>
    </xf>
    <xf numFmtId="14" fontId="26" fillId="0" borderId="0" xfId="0" applyNumberFormat="1" applyFont="1" applyBorder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Fill="1" applyBorder="1" applyAlignment="1"/>
    <xf numFmtId="0" fontId="0" fillId="5" borderId="0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31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6" fillId="0" borderId="0" xfId="0" applyFont="1" applyFill="1" applyAlignment="1"/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/>
    <xf numFmtId="0" fontId="31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32" fillId="5" borderId="16" xfId="0" applyFont="1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41" fillId="5" borderId="0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vertical="center"/>
    </xf>
    <xf numFmtId="0" fontId="15" fillId="9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7" fillId="6" borderId="0" xfId="0" applyFont="1" applyFill="1">
      <alignment vertical="center"/>
    </xf>
    <xf numFmtId="0" fontId="33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17" fillId="5" borderId="0" xfId="0" applyFont="1" applyFill="1" applyBorder="1">
      <alignment vertical="center"/>
    </xf>
    <xf numFmtId="0" fontId="4" fillId="5" borderId="0" xfId="0" applyFont="1" applyFill="1" applyBorder="1" applyAlignment="1">
      <alignment vertical="top" wrapText="1"/>
    </xf>
    <xf numFmtId="0" fontId="24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25" fillId="5" borderId="0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5" fillId="6" borderId="17" xfId="0" applyFont="1" applyFill="1" applyBorder="1">
      <alignment vertical="center"/>
    </xf>
    <xf numFmtId="0" fontId="31" fillId="9" borderId="1" xfId="0" applyFont="1" applyFill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6" borderId="8" xfId="0" applyFont="1" applyFill="1" applyBorder="1" applyAlignment="1">
      <alignment horizontal="center" vertical="center"/>
    </xf>
    <xf numFmtId="0" fontId="31" fillId="4" borderId="8" xfId="0" applyFont="1" applyFill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180" fontId="48" fillId="5" borderId="1" xfId="1" applyNumberFormat="1" applyFont="1" applyFill="1" applyBorder="1" applyAlignment="1">
      <alignment horizontal="center" vertical="center"/>
    </xf>
    <xf numFmtId="180" fontId="47" fillId="5" borderId="1" xfId="0" applyNumberFormat="1" applyFont="1" applyFill="1" applyBorder="1" applyAlignment="1">
      <alignment horizontal="center" vertical="center"/>
    </xf>
    <xf numFmtId="180" fontId="48" fillId="5" borderId="1" xfId="3" applyNumberFormat="1" applyFont="1" applyFill="1" applyBorder="1" applyAlignment="1">
      <alignment horizontal="center" vertical="center"/>
    </xf>
    <xf numFmtId="180" fontId="31" fillId="5" borderId="11" xfId="0" applyNumberFormat="1" applyFont="1" applyFill="1" applyBorder="1" applyAlignment="1">
      <alignment horizontal="center" vertical="center"/>
    </xf>
    <xf numFmtId="180" fontId="31" fillId="5" borderId="1" xfId="0" applyNumberFormat="1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80" fontId="49" fillId="5" borderId="1" xfId="1" applyNumberFormat="1" applyFont="1" applyFill="1" applyBorder="1" applyAlignment="1">
      <alignment horizontal="center" vertical="center"/>
    </xf>
    <xf numFmtId="0" fontId="47" fillId="5" borderId="0" xfId="0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/>
    </xf>
    <xf numFmtId="0" fontId="31" fillId="5" borderId="0" xfId="0" applyFont="1" applyFill="1" applyBorder="1" applyAlignment="1">
      <alignment horizontal="center" vertical="center"/>
    </xf>
    <xf numFmtId="0" fontId="31" fillId="5" borderId="12" xfId="0" applyFont="1" applyFill="1" applyBorder="1" applyAlignment="1">
      <alignment horizontal="center" vertical="center"/>
    </xf>
    <xf numFmtId="180" fontId="31" fillId="5" borderId="0" xfId="0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/>
    </xf>
    <xf numFmtId="176" fontId="10" fillId="7" borderId="1" xfId="0" applyNumberFormat="1" applyFont="1" applyFill="1" applyBorder="1" applyAlignment="1">
      <alignment horizontal="center"/>
    </xf>
    <xf numFmtId="0" fontId="18" fillId="5" borderId="13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top"/>
    </xf>
    <xf numFmtId="0" fontId="4" fillId="5" borderId="18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top" wrapText="1"/>
    </xf>
    <xf numFmtId="0" fontId="18" fillId="5" borderId="13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8" fillId="5" borderId="14" xfId="0" applyFont="1" applyFill="1" applyBorder="1" applyAlignment="1">
      <alignment horizontal="center"/>
    </xf>
    <xf numFmtId="0" fontId="43" fillId="6" borderId="2" xfId="0" applyFont="1" applyFill="1" applyBorder="1" applyAlignment="1">
      <alignment horizontal="left" vertical="center"/>
    </xf>
    <xf numFmtId="0" fontId="43" fillId="6" borderId="21" xfId="0" applyFont="1" applyFill="1" applyBorder="1" applyAlignment="1">
      <alignment horizontal="left" vertical="center"/>
    </xf>
    <xf numFmtId="0" fontId="43" fillId="6" borderId="3" xfId="0" applyFont="1" applyFill="1" applyBorder="1" applyAlignment="1">
      <alignment horizontal="left" vertical="center"/>
    </xf>
    <xf numFmtId="0" fontId="44" fillId="5" borderId="15" xfId="0" applyFont="1" applyFill="1" applyBorder="1" applyAlignment="1">
      <alignment horizontal="center" vertical="center"/>
    </xf>
    <xf numFmtId="0" fontId="44" fillId="5" borderId="0" xfId="0" applyFont="1" applyFill="1" applyBorder="1" applyAlignment="1">
      <alignment horizontal="center" vertical="center"/>
    </xf>
    <xf numFmtId="0" fontId="44" fillId="5" borderId="1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0" fillId="15" borderId="1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12" xfId="0" applyFont="1" applyFill="1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/>
    </xf>
    <xf numFmtId="0" fontId="46" fillId="15" borderId="2" xfId="0" applyFont="1" applyFill="1" applyBorder="1" applyAlignment="1">
      <alignment horizontal="center" vertical="center"/>
    </xf>
    <xf numFmtId="0" fontId="50" fillId="15" borderId="21" xfId="0" applyFont="1" applyFill="1" applyBorder="1" applyAlignment="1">
      <alignment horizontal="center" vertical="center"/>
    </xf>
    <xf numFmtId="0" fontId="50" fillId="15" borderId="3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180" fontId="31" fillId="0" borderId="0" xfId="0" applyNumberFormat="1" applyFont="1" applyAlignment="1">
      <alignment horizontal="center" vertical="center"/>
    </xf>
    <xf numFmtId="180" fontId="50" fillId="15" borderId="1" xfId="0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left" vertical="center"/>
    </xf>
    <xf numFmtId="0" fontId="23" fillId="7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176" fontId="10" fillId="4" borderId="1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176" fontId="10" fillId="11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0" fillId="7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176" fontId="30" fillId="4" borderId="1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51" fillId="0" borderId="1" xfId="0" applyFont="1" applyFill="1" applyBorder="1" applyAlignment="1">
      <alignment horizontal="center" vertical="center"/>
    </xf>
    <xf numFmtId="176" fontId="30" fillId="0" borderId="1" xfId="0" applyNumberFormat="1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30" fillId="11" borderId="1" xfId="0" applyFont="1" applyFill="1" applyBorder="1" applyAlignment="1">
      <alignment horizontal="center"/>
    </xf>
    <xf numFmtId="176" fontId="30" fillId="11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176" fontId="30" fillId="7" borderId="1" xfId="0" applyNumberFormat="1" applyFont="1" applyFill="1" applyBorder="1" applyAlignment="1">
      <alignment horizontal="center"/>
    </xf>
    <xf numFmtId="178" fontId="52" fillId="7" borderId="1" xfId="1" applyNumberFormat="1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3" fillId="7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47" fillId="2" borderId="1" xfId="0" applyFont="1" applyFill="1" applyBorder="1" applyAlignment="1">
      <alignment horizontal="center" vertical="center"/>
    </xf>
    <xf numFmtId="177" fontId="10" fillId="11" borderId="1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176" fontId="10" fillId="16" borderId="1" xfId="0" applyNumberFormat="1" applyFont="1" applyFill="1" applyBorder="1" applyAlignment="1">
      <alignment horizontal="center"/>
    </xf>
    <xf numFmtId="176" fontId="51" fillId="7" borderId="1" xfId="0" applyNumberFormat="1" applyFont="1" applyFill="1" applyBorder="1" applyAlignment="1">
      <alignment horizontal="center"/>
    </xf>
    <xf numFmtId="176" fontId="51" fillId="7" borderId="1" xfId="0" applyNumberFormat="1" applyFont="1" applyFill="1" applyBorder="1" applyAlignment="1">
      <alignment horizontal="center"/>
    </xf>
    <xf numFmtId="177" fontId="51" fillId="7" borderId="1" xfId="0" applyNumberFormat="1" applyFont="1" applyFill="1" applyBorder="1" applyAlignment="1">
      <alignment horizontal="center"/>
    </xf>
    <xf numFmtId="177" fontId="51" fillId="7" borderId="1" xfId="0" applyNumberFormat="1" applyFont="1" applyFill="1" applyBorder="1" applyAlignment="1">
      <alignment horizontal="center"/>
    </xf>
    <xf numFmtId="176" fontId="49" fillId="7" borderId="1" xfId="0" applyNumberFormat="1" applyFont="1" applyFill="1" applyBorder="1" applyAlignment="1">
      <alignment horizontal="center"/>
    </xf>
    <xf numFmtId="0" fontId="51" fillId="7" borderId="1" xfId="0" applyFont="1" applyFill="1" applyBorder="1" applyAlignment="1">
      <alignment horizontal="center"/>
    </xf>
    <xf numFmtId="176" fontId="49" fillId="0" borderId="1" xfId="0" applyNumberFormat="1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/>
    </xf>
    <xf numFmtId="176" fontId="49" fillId="0" borderId="1" xfId="0" applyNumberFormat="1" applyFont="1" applyFill="1" applyBorder="1" applyAlignment="1">
      <alignment horizontal="center" vertical="center"/>
    </xf>
    <xf numFmtId="176" fontId="49" fillId="0" borderId="1" xfId="0" applyNumberFormat="1" applyFont="1" applyFill="1" applyBorder="1" applyAlignment="1">
      <alignment horizontal="center" vertical="center"/>
    </xf>
    <xf numFmtId="0" fontId="49" fillId="7" borderId="1" xfId="2" applyFont="1" applyFill="1" applyBorder="1" applyAlignment="1">
      <alignment horizontal="center" vertical="center"/>
    </xf>
    <xf numFmtId="0" fontId="49" fillId="7" borderId="0" xfId="0" applyFont="1" applyFill="1" applyBorder="1" applyAlignment="1">
      <alignment horizontal="center"/>
    </xf>
    <xf numFmtId="0" fontId="54" fillId="7" borderId="0" xfId="0" applyFont="1" applyFill="1" applyBorder="1" applyAlignment="1">
      <alignment horizontal="center"/>
    </xf>
    <xf numFmtId="0" fontId="49" fillId="7" borderId="0" xfId="0" applyFont="1" applyFill="1" applyBorder="1" applyAlignment="1">
      <alignment horizontal="center" vertical="center"/>
    </xf>
    <xf numFmtId="0" fontId="49" fillId="7" borderId="0" xfId="0" applyFont="1" applyFill="1" applyBorder="1" applyAlignment="1">
      <alignment horizontal="center" vertical="center"/>
    </xf>
    <xf numFmtId="176" fontId="54" fillId="7" borderId="0" xfId="0" applyNumberFormat="1" applyFont="1" applyFill="1" applyBorder="1" applyAlignment="1">
      <alignment horizontal="center" vertical="center"/>
    </xf>
    <xf numFmtId="0" fontId="51" fillId="7" borderId="1" xfId="0" applyFont="1" applyFill="1" applyBorder="1" applyAlignment="1">
      <alignment horizontal="center" vertical="center"/>
    </xf>
    <xf numFmtId="0" fontId="49" fillId="7" borderId="1" xfId="0" applyFont="1" applyFill="1" applyBorder="1" applyAlignment="1">
      <alignment horizontal="center"/>
    </xf>
    <xf numFmtId="0" fontId="51" fillId="7" borderId="1" xfId="0" applyFont="1" applyFill="1" applyBorder="1" applyAlignment="1">
      <alignment horizontal="center"/>
    </xf>
    <xf numFmtId="0" fontId="49" fillId="7" borderId="1" xfId="0" applyFont="1" applyFill="1" applyBorder="1" applyAlignment="1">
      <alignment horizontal="center"/>
    </xf>
    <xf numFmtId="0" fontId="49" fillId="8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left" vertical="center"/>
    </xf>
    <xf numFmtId="176" fontId="49" fillId="0" borderId="2" xfId="0" applyNumberFormat="1" applyFont="1" applyFill="1" applyBorder="1" applyAlignment="1">
      <alignment horizontal="center" vertical="center"/>
    </xf>
    <xf numFmtId="176" fontId="49" fillId="0" borderId="3" xfId="0" applyNumberFormat="1" applyFont="1" applyFill="1" applyBorder="1" applyAlignment="1">
      <alignment horizontal="center" vertical="center"/>
    </xf>
    <xf numFmtId="176" fontId="49" fillId="0" borderId="21" xfId="0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49" fillId="0" borderId="3" xfId="0" applyFont="1" applyFill="1" applyBorder="1" applyAlignment="1">
      <alignment horizontal="center" vertical="center"/>
    </xf>
    <xf numFmtId="177" fontId="51" fillId="7" borderId="2" xfId="0" applyNumberFormat="1" applyFont="1" applyFill="1" applyBorder="1" applyAlignment="1">
      <alignment horizontal="center"/>
    </xf>
    <xf numFmtId="177" fontId="51" fillId="7" borderId="3" xfId="0" applyNumberFormat="1" applyFont="1" applyFill="1" applyBorder="1" applyAlignment="1">
      <alignment horizontal="center"/>
    </xf>
  </cellXfs>
  <cellStyles count="5">
    <cellStyle name="常规" xfId="0" builtinId="0"/>
    <cellStyle name="常规 2" xfId="4"/>
    <cellStyle name="常规_Sheet1_2" xfId="3"/>
    <cellStyle name="常规_Sheet1_3" xfId="1"/>
    <cellStyle name="常规_罐存日报2008-8" xfId="2"/>
  </cellStyles>
  <dxfs count="0"/>
  <tableStyles count="0" defaultTableStyle="TableStyleMedium9" defaultPivotStyle="PivotStyleLight16"/>
  <colors>
    <mruColors>
      <color rgb="FFFF99FF"/>
      <color rgb="FF99FF33"/>
      <color rgb="FF00FFFF"/>
      <color rgb="FFCC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N8" sqref="N8"/>
    </sheetView>
  </sheetViews>
  <sheetFormatPr defaultRowHeight="13.5"/>
  <cols>
    <col min="1" max="1" width="7.25" customWidth="1"/>
    <col min="3" max="8" width="12.5" style="61" customWidth="1"/>
    <col min="9" max="10" width="8.5" customWidth="1"/>
    <col min="11" max="11" width="8.625" customWidth="1"/>
  </cols>
  <sheetData>
    <row r="1" spans="1:12" ht="14.25" thickBot="1">
      <c r="A1" s="76"/>
      <c r="B1" s="76"/>
      <c r="C1" s="77"/>
      <c r="D1" s="77"/>
      <c r="E1" s="77"/>
      <c r="F1" s="77"/>
      <c r="G1" s="77"/>
      <c r="H1" s="77"/>
      <c r="I1" s="76"/>
      <c r="J1" s="76"/>
      <c r="K1" s="76"/>
      <c r="L1" s="76"/>
    </row>
    <row r="2" spans="1:12" ht="39.75" customHeight="1">
      <c r="A2" s="76"/>
      <c r="B2" s="119" t="s">
        <v>46</v>
      </c>
      <c r="C2" s="120"/>
      <c r="D2" s="120"/>
      <c r="E2" s="120"/>
      <c r="F2" s="120"/>
      <c r="G2" s="120"/>
      <c r="H2" s="120"/>
      <c r="I2" s="120"/>
      <c r="J2" s="120"/>
      <c r="K2" s="121"/>
      <c r="L2" s="76"/>
    </row>
    <row r="3" spans="1:12" ht="8.25" customHeight="1">
      <c r="A3" s="76"/>
      <c r="B3" s="6"/>
      <c r="C3" s="62"/>
      <c r="D3" s="62"/>
      <c r="E3" s="62"/>
      <c r="F3" s="62"/>
      <c r="G3" s="62"/>
      <c r="H3" s="62"/>
      <c r="I3" s="68"/>
      <c r="J3" s="68"/>
      <c r="K3" s="7"/>
      <c r="L3" s="76"/>
    </row>
    <row r="4" spans="1:12" ht="24" customHeight="1">
      <c r="A4" s="76"/>
      <c r="B4" s="6"/>
      <c r="C4" s="123" t="s">
        <v>98</v>
      </c>
      <c r="D4" s="123"/>
      <c r="E4" s="123"/>
      <c r="F4" s="123"/>
      <c r="G4" s="123"/>
      <c r="H4" s="123"/>
      <c r="I4" s="79"/>
      <c r="J4" s="79"/>
      <c r="K4" s="7"/>
      <c r="L4" s="76"/>
    </row>
    <row r="5" spans="1:12" ht="24.75" customHeight="1">
      <c r="A5" s="76"/>
      <c r="B5" s="6"/>
      <c r="C5" s="63" t="s">
        <v>72</v>
      </c>
      <c r="D5" s="64">
        <v>8206</v>
      </c>
      <c r="E5" s="65" t="s">
        <v>74</v>
      </c>
      <c r="F5" s="65">
        <v>0.91139999999999999</v>
      </c>
      <c r="G5" s="70" t="s">
        <v>68</v>
      </c>
      <c r="H5" s="81" t="s">
        <v>100</v>
      </c>
      <c r="I5" s="127" t="s">
        <v>95</v>
      </c>
      <c r="J5" s="127"/>
      <c r="K5" s="54"/>
      <c r="L5" s="76"/>
    </row>
    <row r="6" spans="1:12" ht="24.75" customHeight="1">
      <c r="A6" s="76"/>
      <c r="B6" s="6"/>
      <c r="C6" s="65" t="s">
        <v>69</v>
      </c>
      <c r="D6" s="64" t="s">
        <v>76</v>
      </c>
      <c r="E6" s="65" t="s">
        <v>73</v>
      </c>
      <c r="F6" s="71">
        <v>2888.6680000000001</v>
      </c>
      <c r="G6" s="70" t="s">
        <v>67</v>
      </c>
      <c r="H6" s="81" t="s">
        <v>101</v>
      </c>
      <c r="I6" s="127"/>
      <c r="J6" s="127"/>
      <c r="K6" s="53" t="s">
        <v>3</v>
      </c>
      <c r="L6" s="76"/>
    </row>
    <row r="7" spans="1:12" ht="24.75" customHeight="1">
      <c r="A7" s="76"/>
      <c r="B7" s="6"/>
      <c r="C7" s="65" t="s">
        <v>71</v>
      </c>
      <c r="D7" s="64">
        <v>12.667999999999999</v>
      </c>
      <c r="E7" s="65" t="s">
        <v>45</v>
      </c>
      <c r="F7" s="64">
        <v>19.559999999999999</v>
      </c>
      <c r="G7" s="69" t="s">
        <v>84</v>
      </c>
      <c r="H7" s="64"/>
      <c r="I7" s="127"/>
      <c r="J7" s="127"/>
      <c r="K7" s="50" t="s">
        <v>80</v>
      </c>
      <c r="L7" s="76"/>
    </row>
    <row r="8" spans="1:12" ht="24.75" customHeight="1">
      <c r="A8" s="76"/>
      <c r="B8" s="6"/>
      <c r="C8" s="65" t="s">
        <v>70</v>
      </c>
      <c r="D8" s="64">
        <v>28</v>
      </c>
      <c r="E8" s="65" t="s">
        <v>88</v>
      </c>
      <c r="F8" s="65"/>
      <c r="G8" s="65" t="s">
        <v>85</v>
      </c>
      <c r="H8" s="64"/>
      <c r="I8" s="127"/>
      <c r="J8" s="127"/>
      <c r="K8" s="51" t="s">
        <v>81</v>
      </c>
      <c r="L8" s="76"/>
    </row>
    <row r="9" spans="1:12" ht="24.75" customHeight="1">
      <c r="A9" s="76"/>
      <c r="B9" s="6"/>
      <c r="C9" s="65" t="s">
        <v>75</v>
      </c>
      <c r="D9" s="65">
        <v>20</v>
      </c>
      <c r="E9" s="65" t="s">
        <v>78</v>
      </c>
      <c r="F9" s="66" t="s">
        <v>83</v>
      </c>
      <c r="G9" s="69" t="s">
        <v>67</v>
      </c>
      <c r="H9" s="75"/>
      <c r="I9" s="127"/>
      <c r="J9" s="127"/>
      <c r="K9" s="7"/>
      <c r="L9" s="76"/>
    </row>
    <row r="10" spans="1:12" ht="24.75" customHeight="1">
      <c r="A10" s="76"/>
      <c r="B10" s="6"/>
      <c r="C10" s="82"/>
      <c r="D10" s="82"/>
      <c r="E10" s="82"/>
      <c r="F10" s="82"/>
      <c r="G10" s="82"/>
      <c r="H10" s="82"/>
      <c r="I10" s="83"/>
      <c r="J10" s="83"/>
      <c r="K10" s="7"/>
      <c r="L10" s="76"/>
    </row>
    <row r="11" spans="1:12" ht="24.75" customHeight="1">
      <c r="A11" s="76"/>
      <c r="B11" s="6"/>
      <c r="C11" s="122" t="s">
        <v>102</v>
      </c>
      <c r="D11" s="122"/>
      <c r="E11" s="122"/>
      <c r="F11" s="122"/>
      <c r="G11" s="122"/>
      <c r="H11" s="122"/>
      <c r="I11" s="78"/>
      <c r="J11" s="78"/>
      <c r="K11" s="48"/>
      <c r="L11" s="76"/>
    </row>
    <row r="12" spans="1:12" ht="24.75" customHeight="1">
      <c r="A12" s="76"/>
      <c r="B12" s="6"/>
      <c r="C12" s="65" t="s">
        <v>114</v>
      </c>
      <c r="D12" s="67"/>
      <c r="E12" s="65" t="s">
        <v>115</v>
      </c>
      <c r="F12" s="67"/>
      <c r="G12" s="65" t="s">
        <v>116</v>
      </c>
      <c r="H12" s="67"/>
      <c r="I12" s="3"/>
      <c r="J12" s="60"/>
      <c r="K12" s="48"/>
      <c r="L12" s="76"/>
    </row>
    <row r="13" spans="1:12" ht="24.75" customHeight="1">
      <c r="A13" s="76"/>
      <c r="B13" s="6"/>
      <c r="C13" s="65" t="s">
        <v>142</v>
      </c>
      <c r="D13" s="67"/>
      <c r="E13" s="65" t="s">
        <v>143</v>
      </c>
      <c r="F13" s="67"/>
      <c r="G13" s="65"/>
      <c r="H13" s="65"/>
      <c r="I13" s="60"/>
      <c r="J13" s="60"/>
      <c r="K13" s="49"/>
      <c r="L13" s="76"/>
    </row>
    <row r="14" spans="1:12" ht="33" customHeight="1" thickBot="1">
      <c r="A14" s="76"/>
      <c r="B14" s="124" t="s">
        <v>92</v>
      </c>
      <c r="C14" s="125"/>
      <c r="D14" s="125"/>
      <c r="E14" s="125"/>
      <c r="F14" s="125"/>
      <c r="G14" s="125"/>
      <c r="H14" s="125"/>
      <c r="I14" s="125"/>
      <c r="J14" s="125"/>
      <c r="K14" s="126"/>
      <c r="L14" s="76"/>
    </row>
    <row r="15" spans="1:12">
      <c r="A15" s="76"/>
      <c r="B15" s="76"/>
      <c r="C15" s="77"/>
      <c r="D15" s="77"/>
      <c r="E15" s="77"/>
      <c r="F15" s="77"/>
      <c r="G15" s="77"/>
      <c r="H15" s="77"/>
      <c r="I15" s="76"/>
      <c r="J15" s="76"/>
      <c r="K15" s="76"/>
      <c r="L15" s="76"/>
    </row>
    <row r="16" spans="1:12">
      <c r="A16" s="76"/>
      <c r="B16" s="76"/>
      <c r="C16" s="77"/>
      <c r="D16" s="77"/>
      <c r="E16" s="77"/>
      <c r="F16" s="77"/>
      <c r="G16" s="77"/>
      <c r="H16" s="77"/>
      <c r="I16" s="76"/>
      <c r="J16" s="76"/>
      <c r="K16" s="76"/>
      <c r="L16" s="76"/>
    </row>
    <row r="17" spans="1:12">
      <c r="A17" s="76"/>
      <c r="B17" s="76"/>
      <c r="C17" s="77"/>
      <c r="D17" s="77"/>
      <c r="E17" s="77"/>
      <c r="F17" s="77"/>
      <c r="G17" s="77"/>
      <c r="H17" s="77"/>
      <c r="I17" s="76"/>
      <c r="J17" s="76"/>
      <c r="K17" s="76"/>
      <c r="L17" s="76"/>
    </row>
  </sheetData>
  <mergeCells count="5">
    <mergeCell ref="B2:K2"/>
    <mergeCell ref="C11:H11"/>
    <mergeCell ref="C4:H4"/>
    <mergeCell ref="B14:K14"/>
    <mergeCell ref="I5:J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4"/>
  <sheetViews>
    <sheetView workbookViewId="0">
      <selection activeCell="A22" sqref="A22"/>
    </sheetView>
  </sheetViews>
  <sheetFormatPr defaultRowHeight="13.5"/>
  <cols>
    <col min="3" max="6" width="17.375" customWidth="1"/>
    <col min="7" max="7" width="13" customWidth="1"/>
    <col min="8" max="8" width="8.625" customWidth="1"/>
  </cols>
  <sheetData>
    <row r="1" spans="2:8" ht="14.25" thickBot="1"/>
    <row r="2" spans="2:8" ht="39.75" customHeight="1">
      <c r="B2" s="128" t="s">
        <v>46</v>
      </c>
      <c r="C2" s="129"/>
      <c r="D2" s="129"/>
      <c r="E2" s="129"/>
      <c r="F2" s="129"/>
      <c r="G2" s="129"/>
      <c r="H2" s="130"/>
    </row>
    <row r="3" spans="2:8" ht="11.25" customHeight="1">
      <c r="B3" s="6"/>
      <c r="C3" s="57"/>
      <c r="D3" s="57"/>
      <c r="E3" s="57"/>
      <c r="F3" s="57"/>
      <c r="G3" s="57"/>
      <c r="H3" s="47"/>
    </row>
    <row r="4" spans="2:8" ht="25.5" customHeight="1">
      <c r="B4" s="134" t="s">
        <v>99</v>
      </c>
      <c r="C4" s="135"/>
      <c r="D4" s="135"/>
      <c r="E4" s="135"/>
      <c r="F4" s="135"/>
      <c r="G4" s="135"/>
      <c r="H4" s="136"/>
    </row>
    <row r="5" spans="2:8" ht="25.5" customHeight="1">
      <c r="B5" s="6"/>
      <c r="C5" s="55" t="s">
        <v>72</v>
      </c>
      <c r="D5" s="10" t="s">
        <v>77</v>
      </c>
      <c r="E5" s="56"/>
      <c r="F5" s="56"/>
      <c r="G5" s="45"/>
      <c r="H5" s="47"/>
    </row>
    <row r="6" spans="2:8" ht="25.5" customHeight="1">
      <c r="B6" s="6"/>
      <c r="C6" s="45" t="s">
        <v>67</v>
      </c>
      <c r="D6" s="74" t="s">
        <v>55</v>
      </c>
      <c r="E6" s="59"/>
      <c r="F6" s="59"/>
      <c r="G6" s="45"/>
      <c r="H6" s="47"/>
    </row>
    <row r="7" spans="2:8" ht="25.5" customHeight="1">
      <c r="B7" s="6"/>
      <c r="C7" s="52" t="s">
        <v>96</v>
      </c>
      <c r="D7" s="1" t="s">
        <v>103</v>
      </c>
      <c r="E7" s="56"/>
      <c r="F7" s="56"/>
      <c r="G7" s="45"/>
      <c r="H7" s="7"/>
    </row>
    <row r="8" spans="2:8" ht="25.5" customHeight="1">
      <c r="B8" s="6"/>
      <c r="C8" s="58" t="s">
        <v>89</v>
      </c>
      <c r="D8" s="74" t="s">
        <v>104</v>
      </c>
      <c r="E8" s="56"/>
      <c r="F8" s="56"/>
      <c r="G8" s="45"/>
      <c r="H8" s="50" t="s">
        <v>80</v>
      </c>
    </row>
    <row r="9" spans="2:8" ht="25.5" customHeight="1">
      <c r="B9" s="6"/>
      <c r="C9" s="56" t="s">
        <v>69</v>
      </c>
      <c r="D9" s="10" t="s">
        <v>76</v>
      </c>
      <c r="E9" s="56"/>
      <c r="F9" s="56"/>
      <c r="G9" s="56"/>
      <c r="H9" s="51" t="s">
        <v>81</v>
      </c>
    </row>
    <row r="10" spans="2:8" ht="25.5" customHeight="1">
      <c r="B10" s="6"/>
      <c r="C10" s="55" t="s">
        <v>86</v>
      </c>
      <c r="D10" s="10">
        <v>10</v>
      </c>
      <c r="E10" s="56"/>
      <c r="F10" s="56"/>
      <c r="G10" s="56"/>
      <c r="H10" s="7"/>
    </row>
    <row r="11" spans="2:8" ht="25.5" customHeight="1">
      <c r="B11" s="6"/>
      <c r="C11" s="56" t="s">
        <v>82</v>
      </c>
      <c r="D11" s="10">
        <v>500.59800000000001</v>
      </c>
      <c r="E11" s="52" t="s">
        <v>78</v>
      </c>
      <c r="F11" s="46" t="s">
        <v>83</v>
      </c>
      <c r="G11" s="56"/>
      <c r="H11" s="7"/>
    </row>
    <row r="12" spans="2:8" ht="25.5" customHeight="1">
      <c r="B12" s="6"/>
      <c r="C12" s="56" t="s">
        <v>47</v>
      </c>
      <c r="D12" s="131" t="s">
        <v>144</v>
      </c>
      <c r="E12" s="132"/>
      <c r="F12" s="132"/>
      <c r="G12" s="133"/>
      <c r="H12" s="48"/>
    </row>
    <row r="13" spans="2:8" ht="51.75" customHeight="1">
      <c r="B13" s="6"/>
      <c r="C13" s="4"/>
      <c r="D13" s="5"/>
      <c r="E13" s="5"/>
      <c r="F13" s="5"/>
      <c r="G13" s="5"/>
      <c r="H13" s="49"/>
    </row>
    <row r="14" spans="2:8" ht="26.25" customHeight="1" thickBot="1">
      <c r="B14" s="124" t="s">
        <v>79</v>
      </c>
      <c r="C14" s="125"/>
      <c r="D14" s="125"/>
      <c r="E14" s="125"/>
      <c r="F14" s="125"/>
      <c r="G14" s="125"/>
      <c r="H14" s="126"/>
    </row>
  </sheetData>
  <mergeCells count="4">
    <mergeCell ref="B2:H2"/>
    <mergeCell ref="D12:G12"/>
    <mergeCell ref="B14:H14"/>
    <mergeCell ref="B4:H4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B2:S14"/>
  <sheetViews>
    <sheetView workbookViewId="0">
      <selection activeCell="D20" sqref="D20"/>
    </sheetView>
  </sheetViews>
  <sheetFormatPr defaultRowHeight="13.5"/>
  <cols>
    <col min="2" max="2" width="5.25" customWidth="1"/>
    <col min="3" max="3" width="8.375" customWidth="1"/>
    <col min="4" max="4" width="7" customWidth="1"/>
    <col min="5" max="5" width="9.625" customWidth="1"/>
    <col min="6" max="6" width="7" customWidth="1"/>
    <col min="7" max="7" width="11.25" customWidth="1"/>
    <col min="8" max="8" width="7" customWidth="1"/>
    <col min="9" max="9" width="11" customWidth="1"/>
    <col min="10" max="10" width="7" customWidth="1"/>
    <col min="11" max="11" width="11.625" customWidth="1"/>
    <col min="12" max="12" width="7" customWidth="1"/>
    <col min="13" max="13" width="11.125" customWidth="1"/>
    <col min="14" max="14" width="7" customWidth="1"/>
    <col min="15" max="15" width="14.125" customWidth="1"/>
    <col min="16" max="16" width="7" customWidth="1"/>
    <col min="17" max="17" width="1.875" customWidth="1"/>
    <col min="18" max="18" width="8.125" customWidth="1"/>
    <col min="19" max="19" width="2" customWidth="1"/>
  </cols>
  <sheetData>
    <row r="2" spans="2:19" ht="14.25" thickBot="1"/>
    <row r="3" spans="2:19" ht="38.25" customHeight="1">
      <c r="B3" s="119" t="s">
        <v>46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</row>
    <row r="4" spans="2:19" ht="23.25" customHeight="1">
      <c r="B4" s="6"/>
      <c r="C4" s="140" t="s">
        <v>87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7"/>
    </row>
    <row r="5" spans="2:19" ht="28.5" customHeight="1">
      <c r="B5" s="6"/>
      <c r="C5" s="137" t="s">
        <v>117</v>
      </c>
      <c r="D5" s="138"/>
      <c r="E5" s="139" t="s">
        <v>111</v>
      </c>
      <c r="F5" s="139"/>
      <c r="G5" s="141" t="s">
        <v>112</v>
      </c>
      <c r="H5" s="139"/>
      <c r="I5" s="139" t="s">
        <v>113</v>
      </c>
      <c r="J5" s="139"/>
      <c r="K5" s="139" t="s">
        <v>145</v>
      </c>
      <c r="L5" s="139"/>
      <c r="M5" s="139" t="s">
        <v>118</v>
      </c>
      <c r="N5" s="139"/>
      <c r="O5" s="139" t="s">
        <v>119</v>
      </c>
      <c r="P5" s="139"/>
      <c r="Q5" s="2"/>
      <c r="R5" s="31"/>
      <c r="S5" s="7"/>
    </row>
    <row r="6" spans="2:19" ht="28.5" customHeight="1">
      <c r="B6" s="6"/>
      <c r="C6" s="80" t="s">
        <v>120</v>
      </c>
      <c r="D6" s="92">
        <v>8110</v>
      </c>
      <c r="E6" s="80" t="s">
        <v>107</v>
      </c>
      <c r="F6" s="10"/>
      <c r="G6" s="80" t="s">
        <v>121</v>
      </c>
      <c r="H6" s="93"/>
      <c r="I6" s="80" t="s">
        <v>122</v>
      </c>
      <c r="J6" s="10"/>
      <c r="K6" s="80" t="s">
        <v>138</v>
      </c>
      <c r="L6" s="10"/>
      <c r="M6" s="80" t="s">
        <v>123</v>
      </c>
      <c r="N6" s="10"/>
      <c r="O6" s="80" t="s">
        <v>133</v>
      </c>
      <c r="P6" s="10"/>
      <c r="Q6" s="2"/>
      <c r="R6" s="90" t="s">
        <v>140</v>
      </c>
      <c r="S6" s="7"/>
    </row>
    <row r="7" spans="2:19" ht="28.5" customHeight="1">
      <c r="B7" s="6"/>
      <c r="C7" s="80" t="s">
        <v>139</v>
      </c>
      <c r="D7" s="93"/>
      <c r="E7" s="80" t="s">
        <v>108</v>
      </c>
      <c r="F7" s="10"/>
      <c r="G7" s="80" t="s">
        <v>125</v>
      </c>
      <c r="H7" s="93"/>
      <c r="I7" s="80" t="s">
        <v>126</v>
      </c>
      <c r="J7" s="10"/>
      <c r="K7" s="80" t="s">
        <v>128</v>
      </c>
      <c r="L7" s="10"/>
      <c r="M7" s="80" t="s">
        <v>127</v>
      </c>
      <c r="N7" s="10"/>
      <c r="O7" s="80" t="s">
        <v>134</v>
      </c>
      <c r="P7" s="10"/>
      <c r="Q7" s="2"/>
      <c r="R7" s="91" t="s">
        <v>141</v>
      </c>
      <c r="S7" s="7"/>
    </row>
    <row r="8" spans="2:19" ht="28.5" customHeight="1">
      <c r="B8" s="6"/>
      <c r="C8" s="80" t="s">
        <v>135</v>
      </c>
      <c r="D8" s="10"/>
      <c r="E8" s="80" t="s">
        <v>109</v>
      </c>
      <c r="F8" s="10"/>
      <c r="G8" s="60"/>
      <c r="H8" s="60"/>
      <c r="I8" s="80" t="s">
        <v>105</v>
      </c>
      <c r="J8" s="10"/>
      <c r="K8" s="80" t="s">
        <v>130</v>
      </c>
      <c r="L8" s="96"/>
      <c r="M8" s="80" t="s">
        <v>129</v>
      </c>
      <c r="N8" s="10"/>
      <c r="O8" s="80" t="s">
        <v>136</v>
      </c>
      <c r="P8" s="10"/>
      <c r="Q8" s="2"/>
      <c r="R8" s="30"/>
      <c r="S8" s="7"/>
    </row>
    <row r="9" spans="2:19" ht="28.5" customHeight="1">
      <c r="B9" s="6"/>
      <c r="C9" s="80" t="s">
        <v>124</v>
      </c>
      <c r="D9" s="94"/>
      <c r="E9" s="80" t="s">
        <v>110</v>
      </c>
      <c r="F9" s="10"/>
      <c r="G9" s="60"/>
      <c r="H9" s="60"/>
      <c r="I9" s="80" t="s">
        <v>106</v>
      </c>
      <c r="J9" s="95"/>
      <c r="K9" s="31"/>
      <c r="L9" s="89"/>
      <c r="M9" s="80" t="s">
        <v>131</v>
      </c>
      <c r="N9" s="10"/>
      <c r="O9" s="80" t="s">
        <v>137</v>
      </c>
      <c r="P9" s="10"/>
      <c r="Q9" s="3"/>
      <c r="R9" s="3"/>
      <c r="S9" s="7"/>
    </row>
    <row r="10" spans="2:19" ht="28.5" customHeight="1">
      <c r="B10" s="6"/>
      <c r="C10" s="86"/>
      <c r="D10" s="87"/>
      <c r="E10" s="87"/>
      <c r="F10" s="87"/>
      <c r="G10" s="87"/>
      <c r="H10" s="87"/>
      <c r="I10" s="87"/>
      <c r="J10" s="87"/>
      <c r="K10" s="87"/>
      <c r="L10" s="87"/>
      <c r="M10" s="80" t="s">
        <v>132</v>
      </c>
      <c r="N10" s="10"/>
      <c r="O10" s="87"/>
      <c r="P10" s="88"/>
      <c r="Q10" s="3"/>
      <c r="R10" s="3"/>
      <c r="S10" s="7"/>
    </row>
    <row r="11" spans="2:19" ht="28.5" customHeight="1">
      <c r="B11" s="6"/>
      <c r="C11" s="60"/>
      <c r="D11" s="84"/>
      <c r="E11" s="84"/>
      <c r="F11" s="84"/>
      <c r="G11" s="84"/>
      <c r="H11" s="84"/>
      <c r="I11" s="85"/>
      <c r="J11" s="60"/>
      <c r="K11" s="60"/>
      <c r="L11" s="60"/>
      <c r="M11" s="60"/>
      <c r="N11" s="84"/>
      <c r="O11" s="60"/>
      <c r="P11" s="60"/>
      <c r="Q11" s="3"/>
      <c r="R11" s="3"/>
      <c r="S11" s="7"/>
    </row>
    <row r="12" spans="2:19" ht="28.5" customHeight="1">
      <c r="B12" s="6"/>
      <c r="C12" s="60"/>
      <c r="D12" s="84"/>
      <c r="E12" s="84"/>
      <c r="F12" s="84"/>
      <c r="G12" s="84"/>
      <c r="H12" s="84"/>
      <c r="I12" s="60"/>
      <c r="J12" s="60"/>
      <c r="K12" s="60"/>
      <c r="L12" s="60"/>
      <c r="M12" s="60"/>
      <c r="N12" s="84"/>
      <c r="O12" s="60"/>
      <c r="P12" s="60"/>
      <c r="Q12" s="3"/>
      <c r="R12" s="3"/>
      <c r="S12" s="7"/>
    </row>
    <row r="13" spans="2:19" ht="20.25">
      <c r="B13" s="6"/>
      <c r="C13" s="4"/>
      <c r="D13" s="5"/>
      <c r="E13" s="5"/>
      <c r="F13" s="5"/>
      <c r="G13" s="5"/>
      <c r="H13" s="5"/>
      <c r="I13" s="5"/>
      <c r="J13" s="5"/>
      <c r="K13" s="5"/>
      <c r="L13" s="5"/>
      <c r="M13" s="4"/>
      <c r="N13" s="5"/>
      <c r="O13" s="5"/>
      <c r="P13" s="5"/>
      <c r="Q13" s="5"/>
      <c r="R13" s="5"/>
      <c r="S13" s="7"/>
    </row>
    <row r="14" spans="2:19" ht="25.5" customHeight="1" thickBot="1">
      <c r="B14" s="124" t="s">
        <v>79</v>
      </c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6"/>
    </row>
  </sheetData>
  <mergeCells count="10">
    <mergeCell ref="B14:S14"/>
    <mergeCell ref="C5:D5"/>
    <mergeCell ref="O5:P5"/>
    <mergeCell ref="B3:S3"/>
    <mergeCell ref="C4:R4"/>
    <mergeCell ref="M5:N5"/>
    <mergeCell ref="E5:F5"/>
    <mergeCell ref="G5:H5"/>
    <mergeCell ref="I5:J5"/>
    <mergeCell ref="K5:L5"/>
  </mergeCells>
  <phoneticPr fontId="1" type="noConversion"/>
  <conditionalFormatting sqref="R6:R7">
    <cfRule type="iconSet" priority="1">
      <iconSet iconSet="3Signs">
        <cfvo type="percent" val="0"/>
        <cfvo type="percent" val="33"/>
        <cfvo type="percent" val="67"/>
      </iconSet>
    </cfRule>
  </conditionalFormatting>
  <conditionalFormatting sqref="R6:R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H57"/>
  <sheetViews>
    <sheetView workbookViewId="0">
      <selection activeCell="L24" sqref="L24"/>
    </sheetView>
  </sheetViews>
  <sheetFormatPr defaultRowHeight="11.25"/>
  <cols>
    <col min="1" max="1" width="7.5" style="32" customWidth="1"/>
    <col min="2" max="3" width="6" style="32" customWidth="1"/>
    <col min="4" max="4" width="7.5" style="32" customWidth="1"/>
    <col min="5" max="5" width="6.5" style="32" customWidth="1"/>
    <col min="6" max="6" width="7.375" style="32" customWidth="1"/>
    <col min="7" max="8" width="6.25" style="32" customWidth="1"/>
    <col min="9" max="9" width="9" style="32" customWidth="1"/>
    <col min="10" max="11" width="6.25" style="32" customWidth="1"/>
    <col min="12" max="12" width="7.125" style="32" customWidth="1"/>
    <col min="13" max="14" width="6.25" style="32" customWidth="1"/>
    <col min="15" max="15" width="8.875" style="32" customWidth="1"/>
    <col min="16" max="16" width="4.875" style="32" customWidth="1"/>
    <col min="17" max="17" width="8.75" style="32" customWidth="1"/>
    <col min="18" max="18" width="7.5" style="32" customWidth="1"/>
    <col min="19" max="19" width="6" style="32" customWidth="1"/>
    <col min="20" max="20" width="5.875" style="32" customWidth="1"/>
    <col min="21" max="21" width="8.125" style="32" customWidth="1"/>
    <col min="22" max="22" width="4.875" style="32" customWidth="1"/>
    <col min="23" max="23" width="6.75" style="32" customWidth="1"/>
    <col min="24" max="24" width="5.75" style="32" customWidth="1"/>
    <col min="25" max="25" width="7" style="32" customWidth="1"/>
    <col min="26" max="26" width="9" style="32" customWidth="1"/>
    <col min="27" max="27" width="6.25" style="32" customWidth="1"/>
    <col min="28" max="28" width="5" style="32" customWidth="1"/>
    <col min="29" max="29" width="7.25" style="32" customWidth="1"/>
    <col min="30" max="30" width="5" style="32" customWidth="1"/>
    <col min="31" max="31" width="5.75" style="32" customWidth="1"/>
    <col min="32" max="32" width="9" style="32"/>
    <col min="33" max="33" width="5.5" style="32" customWidth="1"/>
    <col min="34" max="16384" width="9" style="32"/>
  </cols>
  <sheetData>
    <row r="1" spans="1:34" ht="16.5" customHeight="1">
      <c r="A1" s="143" t="s">
        <v>56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4"/>
    </row>
    <row r="2" spans="1:34" ht="11.25" customHeight="1">
      <c r="A2" s="42" t="s">
        <v>149</v>
      </c>
      <c r="B2" s="42" t="s">
        <v>0</v>
      </c>
      <c r="C2" s="97" t="s">
        <v>59</v>
      </c>
      <c r="D2" s="97" t="s">
        <v>60</v>
      </c>
      <c r="E2" s="97" t="s">
        <v>2</v>
      </c>
      <c r="F2" s="97" t="s">
        <v>50</v>
      </c>
      <c r="G2" s="97" t="s">
        <v>64</v>
      </c>
      <c r="H2" s="97" t="s">
        <v>61</v>
      </c>
      <c r="I2" s="97" t="s">
        <v>155</v>
      </c>
      <c r="J2" s="97" t="s">
        <v>156</v>
      </c>
      <c r="K2" s="97" t="s">
        <v>1</v>
      </c>
      <c r="L2" s="97" t="s">
        <v>66</v>
      </c>
      <c r="M2" s="97" t="s">
        <v>62</v>
      </c>
      <c r="N2" s="97" t="s">
        <v>51</v>
      </c>
      <c r="O2" s="97" t="s">
        <v>63</v>
      </c>
      <c r="P2" s="97" t="s">
        <v>62</v>
      </c>
      <c r="Q2" s="97" t="s">
        <v>65</v>
      </c>
      <c r="R2" s="97" t="s">
        <v>149</v>
      </c>
      <c r="S2" s="97" t="s">
        <v>0</v>
      </c>
      <c r="T2" s="97" t="s">
        <v>59</v>
      </c>
      <c r="U2" s="97" t="s">
        <v>60</v>
      </c>
      <c r="V2" s="97" t="s">
        <v>2</v>
      </c>
      <c r="W2" s="97" t="s">
        <v>50</v>
      </c>
      <c r="X2" s="97" t="s">
        <v>64</v>
      </c>
      <c r="Y2" s="97" t="s">
        <v>61</v>
      </c>
      <c r="Z2" s="97" t="s">
        <v>155</v>
      </c>
      <c r="AA2" s="97" t="s">
        <v>156</v>
      </c>
      <c r="AB2" s="97" t="s">
        <v>1</v>
      </c>
      <c r="AC2" s="97" t="s">
        <v>66</v>
      </c>
      <c r="AD2" s="97" t="s">
        <v>62</v>
      </c>
      <c r="AE2" s="97" t="s">
        <v>51</v>
      </c>
      <c r="AF2" s="97" t="s">
        <v>63</v>
      </c>
      <c r="AG2" s="97" t="s">
        <v>62</v>
      </c>
      <c r="AH2" s="97" t="s">
        <v>65</v>
      </c>
    </row>
    <row r="3" spans="1:34" ht="11.25" customHeight="1">
      <c r="A3" s="41" t="s">
        <v>146</v>
      </c>
      <c r="B3" s="103">
        <v>8051</v>
      </c>
      <c r="C3" s="104">
        <v>500</v>
      </c>
      <c r="D3" s="105">
        <f>C3-H3</f>
        <v>500</v>
      </c>
      <c r="E3" s="98"/>
      <c r="F3" s="98"/>
      <c r="G3" s="98"/>
      <c r="H3" s="99">
        <v>0</v>
      </c>
      <c r="I3" s="99">
        <v>0</v>
      </c>
      <c r="J3" s="100">
        <f>I3-H3</f>
        <v>0</v>
      </c>
      <c r="K3" s="100"/>
      <c r="L3" s="101"/>
      <c r="M3" s="99">
        <f>K3-L3</f>
        <v>0</v>
      </c>
      <c r="N3" s="101"/>
      <c r="O3" s="101"/>
      <c r="P3" s="98">
        <f>N3-O3</f>
        <v>0</v>
      </c>
      <c r="Q3" s="109"/>
      <c r="R3" s="41" t="s">
        <v>146</v>
      </c>
      <c r="S3" s="103">
        <v>8201</v>
      </c>
      <c r="T3" s="104">
        <v>2350</v>
      </c>
      <c r="U3" s="105">
        <f>T3-Y3</f>
        <v>2350</v>
      </c>
      <c r="V3" s="98"/>
      <c r="W3" s="98"/>
      <c r="X3" s="98"/>
      <c r="Y3" s="98">
        <v>0</v>
      </c>
      <c r="Z3" s="99">
        <v>0</v>
      </c>
      <c r="AA3" s="100">
        <f>Z3-Y3</f>
        <v>0</v>
      </c>
      <c r="AB3" s="101"/>
      <c r="AC3" s="101"/>
      <c r="AD3" s="98">
        <f>AB3-AC3</f>
        <v>0</v>
      </c>
      <c r="AE3" s="101"/>
      <c r="AF3" s="101"/>
      <c r="AG3" s="98">
        <f>AE3-AF3</f>
        <v>0</v>
      </c>
      <c r="AH3" s="102"/>
    </row>
    <row r="4" spans="1:34" ht="12">
      <c r="A4" s="103" t="s">
        <v>146</v>
      </c>
      <c r="B4" s="103">
        <v>8052</v>
      </c>
      <c r="C4" s="104">
        <v>500</v>
      </c>
      <c r="D4" s="105">
        <f t="shared" ref="D4:D47" si="0">C4-H4</f>
        <v>500</v>
      </c>
      <c r="E4" s="33"/>
      <c r="F4" s="33"/>
      <c r="G4" s="33"/>
      <c r="H4" s="43">
        <v>0</v>
      </c>
      <c r="I4" s="43">
        <v>0</v>
      </c>
      <c r="J4" s="100">
        <f t="shared" ref="J4:J48" si="1">I4-H4</f>
        <v>0</v>
      </c>
      <c r="K4" s="40"/>
      <c r="L4" s="41"/>
      <c r="M4" s="43">
        <f t="shared" ref="M4:M48" si="2">K4-L4</f>
        <v>0</v>
      </c>
      <c r="N4" s="41"/>
      <c r="O4" s="41"/>
      <c r="P4" s="33">
        <f t="shared" ref="P4:P48" si="3">N4-O4</f>
        <v>0</v>
      </c>
      <c r="Q4" s="110"/>
      <c r="R4" s="103" t="s">
        <v>146</v>
      </c>
      <c r="S4" s="103">
        <v>8202</v>
      </c>
      <c r="T4" s="104">
        <v>2350</v>
      </c>
      <c r="U4" s="105">
        <f t="shared" ref="U4:U36" si="4">T4-Y4</f>
        <v>2350</v>
      </c>
      <c r="V4" s="33"/>
      <c r="W4" s="33"/>
      <c r="X4" s="33"/>
      <c r="Y4" s="33">
        <v>0</v>
      </c>
      <c r="Z4" s="43">
        <v>0</v>
      </c>
      <c r="AA4" s="100">
        <f t="shared" ref="AA4:AA48" si="5">Z4-Y4</f>
        <v>0</v>
      </c>
      <c r="AB4" s="41"/>
      <c r="AC4" s="41"/>
      <c r="AD4" s="33">
        <f t="shared" ref="AD4:AD43" si="6">AB4-AC4</f>
        <v>0</v>
      </c>
      <c r="AE4" s="41"/>
      <c r="AF4" s="41"/>
      <c r="AG4" s="33">
        <f t="shared" ref="AG4:AG43" si="7">AE4-AF4</f>
        <v>0</v>
      </c>
      <c r="AH4" s="44"/>
    </row>
    <row r="5" spans="1:34" ht="12">
      <c r="A5" s="103" t="s">
        <v>146</v>
      </c>
      <c r="B5" s="103">
        <v>8053</v>
      </c>
      <c r="C5" s="104">
        <v>500</v>
      </c>
      <c r="D5" s="105">
        <f t="shared" si="0"/>
        <v>500</v>
      </c>
      <c r="E5" s="33"/>
      <c r="F5" s="33"/>
      <c r="G5" s="33"/>
      <c r="H5" s="43">
        <v>0</v>
      </c>
      <c r="I5" s="43">
        <v>0</v>
      </c>
      <c r="J5" s="100">
        <f t="shared" si="1"/>
        <v>0</v>
      </c>
      <c r="K5" s="40"/>
      <c r="L5" s="41"/>
      <c r="M5" s="43">
        <f t="shared" si="2"/>
        <v>0</v>
      </c>
      <c r="N5" s="41"/>
      <c r="O5" s="41"/>
      <c r="P5" s="33">
        <f t="shared" si="3"/>
        <v>0</v>
      </c>
      <c r="Q5" s="110"/>
      <c r="R5" s="103" t="s">
        <v>146</v>
      </c>
      <c r="S5" s="103">
        <v>8203</v>
      </c>
      <c r="T5" s="104">
        <v>2350</v>
      </c>
      <c r="U5" s="105">
        <f t="shared" si="4"/>
        <v>2350</v>
      </c>
      <c r="V5" s="33"/>
      <c r="W5" s="33"/>
      <c r="X5" s="33"/>
      <c r="Y5" s="33">
        <v>0</v>
      </c>
      <c r="Z5" s="43">
        <v>0</v>
      </c>
      <c r="AA5" s="100">
        <f t="shared" si="5"/>
        <v>0</v>
      </c>
      <c r="AB5" s="41"/>
      <c r="AC5" s="41"/>
      <c r="AD5" s="33">
        <f t="shared" si="6"/>
        <v>0</v>
      </c>
      <c r="AE5" s="41"/>
      <c r="AF5" s="41"/>
      <c r="AG5" s="33">
        <f t="shared" si="7"/>
        <v>0</v>
      </c>
      <c r="AH5" s="44"/>
    </row>
    <row r="6" spans="1:34" ht="12">
      <c r="A6" s="103" t="s">
        <v>146</v>
      </c>
      <c r="B6" s="103">
        <v>8054</v>
      </c>
      <c r="C6" s="104">
        <v>500</v>
      </c>
      <c r="D6" s="105">
        <f t="shared" si="0"/>
        <v>500</v>
      </c>
      <c r="E6" s="33"/>
      <c r="F6" s="33"/>
      <c r="G6" s="33"/>
      <c r="H6" s="43">
        <v>0</v>
      </c>
      <c r="I6" s="43">
        <v>0</v>
      </c>
      <c r="J6" s="100">
        <f t="shared" si="1"/>
        <v>0</v>
      </c>
      <c r="K6" s="40"/>
      <c r="L6" s="41"/>
      <c r="M6" s="43">
        <f t="shared" si="2"/>
        <v>0</v>
      </c>
      <c r="N6" s="41"/>
      <c r="O6" s="41"/>
      <c r="P6" s="33">
        <f t="shared" si="3"/>
        <v>0</v>
      </c>
      <c r="Q6" s="110"/>
      <c r="R6" s="103" t="s">
        <v>146</v>
      </c>
      <c r="S6" s="103">
        <v>8204</v>
      </c>
      <c r="T6" s="104">
        <v>2350</v>
      </c>
      <c r="U6" s="105">
        <f t="shared" si="4"/>
        <v>2350</v>
      </c>
      <c r="V6" s="33"/>
      <c r="W6" s="33"/>
      <c r="X6" s="33"/>
      <c r="Y6" s="33">
        <v>0</v>
      </c>
      <c r="Z6" s="43">
        <v>0</v>
      </c>
      <c r="AA6" s="100">
        <f t="shared" si="5"/>
        <v>0</v>
      </c>
      <c r="AB6" s="41"/>
      <c r="AC6" s="41"/>
      <c r="AD6" s="33">
        <f t="shared" si="6"/>
        <v>0</v>
      </c>
      <c r="AE6" s="41"/>
      <c r="AF6" s="41"/>
      <c r="AG6" s="33">
        <f t="shared" si="7"/>
        <v>0</v>
      </c>
      <c r="AH6" s="44"/>
    </row>
    <row r="7" spans="1:34" ht="12">
      <c r="A7" s="103" t="s">
        <v>146</v>
      </c>
      <c r="B7" s="103">
        <v>8055</v>
      </c>
      <c r="C7" s="104">
        <v>500</v>
      </c>
      <c r="D7" s="105">
        <f t="shared" si="0"/>
        <v>500</v>
      </c>
      <c r="E7" s="33"/>
      <c r="F7" s="33"/>
      <c r="G7" s="33"/>
      <c r="H7" s="43">
        <v>0</v>
      </c>
      <c r="I7" s="43">
        <v>0</v>
      </c>
      <c r="J7" s="100">
        <f t="shared" si="1"/>
        <v>0</v>
      </c>
      <c r="K7" s="40"/>
      <c r="L7" s="41"/>
      <c r="M7" s="43">
        <f t="shared" si="2"/>
        <v>0</v>
      </c>
      <c r="N7" s="41"/>
      <c r="O7" s="41"/>
      <c r="P7" s="33">
        <f t="shared" si="3"/>
        <v>0</v>
      </c>
      <c r="Q7" s="110"/>
      <c r="R7" s="103" t="s">
        <v>146</v>
      </c>
      <c r="S7" s="103">
        <v>8205</v>
      </c>
      <c r="T7" s="104">
        <v>2300</v>
      </c>
      <c r="U7" s="105">
        <f t="shared" si="4"/>
        <v>2300</v>
      </c>
      <c r="V7" s="33"/>
      <c r="W7" s="33"/>
      <c r="X7" s="33"/>
      <c r="Y7" s="33">
        <v>0</v>
      </c>
      <c r="Z7" s="43">
        <v>0</v>
      </c>
      <c r="AA7" s="100">
        <f t="shared" si="5"/>
        <v>0</v>
      </c>
      <c r="AB7" s="41"/>
      <c r="AC7" s="41"/>
      <c r="AD7" s="33">
        <f t="shared" si="6"/>
        <v>0</v>
      </c>
      <c r="AE7" s="41"/>
      <c r="AF7" s="41"/>
      <c r="AG7" s="33">
        <f t="shared" si="7"/>
        <v>0</v>
      </c>
      <c r="AH7" s="44"/>
    </row>
    <row r="8" spans="1:34" ht="12">
      <c r="A8" s="103" t="s">
        <v>146</v>
      </c>
      <c r="B8" s="103">
        <v>8056</v>
      </c>
      <c r="C8" s="104">
        <v>500</v>
      </c>
      <c r="D8" s="105">
        <f t="shared" si="0"/>
        <v>500</v>
      </c>
      <c r="E8" s="33"/>
      <c r="F8" s="33"/>
      <c r="G8" s="33"/>
      <c r="H8" s="43">
        <v>0</v>
      </c>
      <c r="I8" s="43">
        <v>0</v>
      </c>
      <c r="J8" s="100">
        <f t="shared" si="1"/>
        <v>0</v>
      </c>
      <c r="K8" s="40"/>
      <c r="L8" s="41"/>
      <c r="M8" s="43">
        <f t="shared" si="2"/>
        <v>0</v>
      </c>
      <c r="N8" s="41"/>
      <c r="O8" s="41"/>
      <c r="P8" s="33">
        <f t="shared" si="3"/>
        <v>0</v>
      </c>
      <c r="Q8" s="110"/>
      <c r="R8" s="103" t="s">
        <v>147</v>
      </c>
      <c r="S8" s="103">
        <v>8206</v>
      </c>
      <c r="T8" s="104">
        <v>2700</v>
      </c>
      <c r="U8" s="105">
        <f t="shared" si="4"/>
        <v>2700</v>
      </c>
      <c r="V8" s="33"/>
      <c r="W8" s="33"/>
      <c r="X8" s="33"/>
      <c r="Y8" s="33">
        <v>0</v>
      </c>
      <c r="Z8" s="43">
        <v>0</v>
      </c>
      <c r="AA8" s="100">
        <f t="shared" si="5"/>
        <v>0</v>
      </c>
      <c r="AB8" s="41"/>
      <c r="AC8" s="41"/>
      <c r="AD8" s="33">
        <f t="shared" si="6"/>
        <v>0</v>
      </c>
      <c r="AE8" s="41"/>
      <c r="AF8" s="41"/>
      <c r="AG8" s="33">
        <f t="shared" si="7"/>
        <v>0</v>
      </c>
      <c r="AH8" s="44"/>
    </row>
    <row r="9" spans="1:34" ht="12">
      <c r="A9" s="103" t="s">
        <v>146</v>
      </c>
      <c r="B9" s="103">
        <v>8057</v>
      </c>
      <c r="C9" s="104">
        <v>500</v>
      </c>
      <c r="D9" s="105">
        <f t="shared" si="0"/>
        <v>500</v>
      </c>
      <c r="E9" s="33"/>
      <c r="F9" s="33"/>
      <c r="G9" s="33"/>
      <c r="H9" s="43">
        <v>0</v>
      </c>
      <c r="I9" s="43">
        <v>0</v>
      </c>
      <c r="J9" s="100">
        <f t="shared" si="1"/>
        <v>0</v>
      </c>
      <c r="K9" s="40"/>
      <c r="L9" s="41"/>
      <c r="M9" s="43">
        <f t="shared" si="2"/>
        <v>0</v>
      </c>
      <c r="N9" s="41"/>
      <c r="O9" s="41"/>
      <c r="P9" s="33">
        <f t="shared" si="3"/>
        <v>0</v>
      </c>
      <c r="Q9" s="110"/>
      <c r="R9" s="103" t="s">
        <v>147</v>
      </c>
      <c r="S9" s="103">
        <v>8207</v>
      </c>
      <c r="T9" s="104">
        <v>2700</v>
      </c>
      <c r="U9" s="105">
        <f t="shared" si="4"/>
        <v>2700</v>
      </c>
      <c r="V9" s="33"/>
      <c r="W9" s="33"/>
      <c r="X9" s="33"/>
      <c r="Y9" s="33">
        <v>0</v>
      </c>
      <c r="Z9" s="43">
        <v>0</v>
      </c>
      <c r="AA9" s="100">
        <f t="shared" si="5"/>
        <v>0</v>
      </c>
      <c r="AB9" s="41"/>
      <c r="AC9" s="41"/>
      <c r="AD9" s="33">
        <f t="shared" si="6"/>
        <v>0</v>
      </c>
      <c r="AE9" s="41"/>
      <c r="AF9" s="41"/>
      <c r="AG9" s="33">
        <f t="shared" si="7"/>
        <v>0</v>
      </c>
      <c r="AH9" s="44"/>
    </row>
    <row r="10" spans="1:34" ht="12">
      <c r="A10" s="103" t="s">
        <v>146</v>
      </c>
      <c r="B10" s="103">
        <v>8058</v>
      </c>
      <c r="C10" s="104">
        <v>500</v>
      </c>
      <c r="D10" s="105">
        <f t="shared" si="0"/>
        <v>500</v>
      </c>
      <c r="E10" s="33"/>
      <c r="F10" s="33"/>
      <c r="G10" s="33"/>
      <c r="H10" s="43">
        <v>0</v>
      </c>
      <c r="I10" s="43">
        <v>0</v>
      </c>
      <c r="J10" s="100">
        <f t="shared" si="1"/>
        <v>0</v>
      </c>
      <c r="K10" s="40"/>
      <c r="L10" s="41"/>
      <c r="M10" s="43">
        <f t="shared" si="2"/>
        <v>0</v>
      </c>
      <c r="N10" s="41"/>
      <c r="O10" s="41"/>
      <c r="P10" s="33">
        <f t="shared" si="3"/>
        <v>0</v>
      </c>
      <c r="Q10" s="110"/>
      <c r="R10" s="103" t="s">
        <v>147</v>
      </c>
      <c r="S10" s="103">
        <v>8208</v>
      </c>
      <c r="T10" s="104">
        <v>2600</v>
      </c>
      <c r="U10" s="105">
        <f t="shared" si="4"/>
        <v>2600</v>
      </c>
      <c r="V10" s="33"/>
      <c r="W10" s="33"/>
      <c r="X10" s="33"/>
      <c r="Y10" s="33">
        <v>0</v>
      </c>
      <c r="Z10" s="43">
        <v>0</v>
      </c>
      <c r="AA10" s="100">
        <f t="shared" si="5"/>
        <v>0</v>
      </c>
      <c r="AB10" s="41"/>
      <c r="AC10" s="41"/>
      <c r="AD10" s="33">
        <f t="shared" si="6"/>
        <v>0</v>
      </c>
      <c r="AE10" s="41"/>
      <c r="AF10" s="41"/>
      <c r="AG10" s="33">
        <f t="shared" si="7"/>
        <v>0</v>
      </c>
      <c r="AH10" s="44"/>
    </row>
    <row r="11" spans="1:34" ht="12">
      <c r="A11" s="103" t="s">
        <v>147</v>
      </c>
      <c r="B11" s="103">
        <v>8061</v>
      </c>
      <c r="C11" s="104">
        <v>600</v>
      </c>
      <c r="D11" s="105">
        <f t="shared" si="0"/>
        <v>600</v>
      </c>
      <c r="E11" s="33"/>
      <c r="F11" s="33"/>
      <c r="G11" s="33"/>
      <c r="H11" s="43">
        <v>0</v>
      </c>
      <c r="I11" s="43">
        <v>0</v>
      </c>
      <c r="J11" s="100">
        <f t="shared" si="1"/>
        <v>0</v>
      </c>
      <c r="K11" s="40"/>
      <c r="L11" s="41"/>
      <c r="M11" s="43">
        <f t="shared" si="2"/>
        <v>0</v>
      </c>
      <c r="N11" s="41"/>
      <c r="O11" s="41"/>
      <c r="P11" s="33">
        <f t="shared" si="3"/>
        <v>0</v>
      </c>
      <c r="Q11" s="110"/>
      <c r="R11" s="103" t="s">
        <v>147</v>
      </c>
      <c r="S11" s="103">
        <v>8209</v>
      </c>
      <c r="T11" s="106">
        <v>2200</v>
      </c>
      <c r="U11" s="105">
        <f t="shared" si="4"/>
        <v>2200</v>
      </c>
      <c r="V11" s="33"/>
      <c r="W11" s="33"/>
      <c r="X11" s="33"/>
      <c r="Y11" s="33">
        <v>0</v>
      </c>
      <c r="Z11" s="43">
        <v>0</v>
      </c>
      <c r="AA11" s="100">
        <f t="shared" si="5"/>
        <v>0</v>
      </c>
      <c r="AB11" s="41"/>
      <c r="AC11" s="41"/>
      <c r="AD11" s="33">
        <f t="shared" si="6"/>
        <v>0</v>
      </c>
      <c r="AE11" s="41"/>
      <c r="AF11" s="41"/>
      <c r="AG11" s="33">
        <f t="shared" si="7"/>
        <v>0</v>
      </c>
      <c r="AH11" s="44"/>
    </row>
    <row r="12" spans="1:34" ht="12">
      <c r="A12" s="103" t="s">
        <v>147</v>
      </c>
      <c r="B12" s="103">
        <v>8062</v>
      </c>
      <c r="C12" s="104">
        <v>600</v>
      </c>
      <c r="D12" s="105">
        <f t="shared" si="0"/>
        <v>600</v>
      </c>
      <c r="E12" s="33"/>
      <c r="F12" s="33"/>
      <c r="G12" s="33"/>
      <c r="H12" s="43">
        <v>0</v>
      </c>
      <c r="I12" s="43">
        <v>0</v>
      </c>
      <c r="J12" s="100">
        <f t="shared" si="1"/>
        <v>0</v>
      </c>
      <c r="K12" s="40"/>
      <c r="L12" s="41"/>
      <c r="M12" s="43">
        <f t="shared" si="2"/>
        <v>0</v>
      </c>
      <c r="N12" s="41"/>
      <c r="O12" s="41"/>
      <c r="P12" s="33">
        <f t="shared" si="3"/>
        <v>0</v>
      </c>
      <c r="Q12" s="110"/>
      <c r="R12" s="103" t="s">
        <v>148</v>
      </c>
      <c r="S12" s="103">
        <v>8210</v>
      </c>
      <c r="T12" s="104">
        <v>1800</v>
      </c>
      <c r="U12" s="105">
        <f t="shared" si="4"/>
        <v>1800</v>
      </c>
      <c r="V12" s="33"/>
      <c r="W12" s="33"/>
      <c r="X12" s="33"/>
      <c r="Y12" s="33">
        <v>0</v>
      </c>
      <c r="Z12" s="43">
        <v>0</v>
      </c>
      <c r="AA12" s="100">
        <f t="shared" si="5"/>
        <v>0</v>
      </c>
      <c r="AB12" s="41"/>
      <c r="AC12" s="41"/>
      <c r="AD12" s="33">
        <f t="shared" si="6"/>
        <v>0</v>
      </c>
      <c r="AE12" s="41"/>
      <c r="AF12" s="41"/>
      <c r="AG12" s="33">
        <f t="shared" si="7"/>
        <v>0</v>
      </c>
      <c r="AH12" s="44"/>
    </row>
    <row r="13" spans="1:34" ht="12">
      <c r="A13" s="103" t="s">
        <v>147</v>
      </c>
      <c r="B13" s="103">
        <v>8063</v>
      </c>
      <c r="C13" s="104">
        <v>600</v>
      </c>
      <c r="D13" s="105">
        <f t="shared" si="0"/>
        <v>600</v>
      </c>
      <c r="E13" s="33"/>
      <c r="F13" s="33"/>
      <c r="G13" s="33"/>
      <c r="H13" s="43">
        <v>0</v>
      </c>
      <c r="I13" s="43">
        <v>0</v>
      </c>
      <c r="J13" s="100">
        <f t="shared" si="1"/>
        <v>0</v>
      </c>
      <c r="K13" s="40"/>
      <c r="L13" s="41"/>
      <c r="M13" s="43">
        <f t="shared" si="2"/>
        <v>0</v>
      </c>
      <c r="N13" s="41"/>
      <c r="O13" s="41"/>
      <c r="P13" s="33">
        <f t="shared" si="3"/>
        <v>0</v>
      </c>
      <c r="Q13" s="110"/>
      <c r="R13" s="103" t="s">
        <v>148</v>
      </c>
      <c r="S13" s="103">
        <v>8211</v>
      </c>
      <c r="T13" s="104">
        <v>1800</v>
      </c>
      <c r="U13" s="105">
        <f t="shared" si="4"/>
        <v>1800</v>
      </c>
      <c r="V13" s="33"/>
      <c r="W13" s="33"/>
      <c r="X13" s="33"/>
      <c r="Y13" s="33">
        <v>0</v>
      </c>
      <c r="Z13" s="43">
        <v>0</v>
      </c>
      <c r="AA13" s="100">
        <f t="shared" si="5"/>
        <v>0</v>
      </c>
      <c r="AB13" s="41"/>
      <c r="AC13" s="41"/>
      <c r="AD13" s="33">
        <f t="shared" si="6"/>
        <v>0</v>
      </c>
      <c r="AE13" s="41"/>
      <c r="AF13" s="41"/>
      <c r="AG13" s="33">
        <f t="shared" si="7"/>
        <v>0</v>
      </c>
      <c r="AH13" s="44"/>
    </row>
    <row r="14" spans="1:34" ht="12">
      <c r="A14" s="103" t="s">
        <v>147</v>
      </c>
      <c r="B14" s="103">
        <v>8064</v>
      </c>
      <c r="C14" s="104">
        <v>600</v>
      </c>
      <c r="D14" s="105">
        <f t="shared" si="0"/>
        <v>600</v>
      </c>
      <c r="E14" s="33"/>
      <c r="F14" s="33"/>
      <c r="G14" s="33"/>
      <c r="H14" s="43">
        <v>0</v>
      </c>
      <c r="I14" s="43">
        <v>0</v>
      </c>
      <c r="J14" s="100">
        <f t="shared" si="1"/>
        <v>0</v>
      </c>
      <c r="K14" s="40"/>
      <c r="L14" s="41"/>
      <c r="M14" s="43">
        <f t="shared" si="2"/>
        <v>0</v>
      </c>
      <c r="N14" s="41"/>
      <c r="O14" s="41"/>
      <c r="P14" s="33">
        <f t="shared" si="3"/>
        <v>0</v>
      </c>
      <c r="Q14" s="110"/>
      <c r="R14" s="103" t="s">
        <v>148</v>
      </c>
      <c r="S14" s="103">
        <v>8212</v>
      </c>
      <c r="T14" s="104">
        <v>1800</v>
      </c>
      <c r="U14" s="105">
        <f t="shared" si="4"/>
        <v>1800</v>
      </c>
      <c r="V14" s="33"/>
      <c r="W14" s="33"/>
      <c r="X14" s="33"/>
      <c r="Y14" s="33">
        <v>0</v>
      </c>
      <c r="Z14" s="43">
        <v>0</v>
      </c>
      <c r="AA14" s="100">
        <f t="shared" si="5"/>
        <v>0</v>
      </c>
      <c r="AB14" s="41"/>
      <c r="AC14" s="41"/>
      <c r="AD14" s="33">
        <f t="shared" si="6"/>
        <v>0</v>
      </c>
      <c r="AE14" s="41"/>
      <c r="AF14" s="41"/>
      <c r="AG14" s="33">
        <f t="shared" si="7"/>
        <v>0</v>
      </c>
      <c r="AH14" s="44"/>
    </row>
    <row r="15" spans="1:34" ht="12">
      <c r="A15" s="103" t="s">
        <v>147</v>
      </c>
      <c r="B15" s="103">
        <v>8065</v>
      </c>
      <c r="C15" s="104">
        <v>600</v>
      </c>
      <c r="D15" s="105">
        <f t="shared" si="0"/>
        <v>600</v>
      </c>
      <c r="E15" s="33"/>
      <c r="F15" s="33"/>
      <c r="G15" s="33"/>
      <c r="H15" s="43">
        <v>0</v>
      </c>
      <c r="I15" s="43">
        <v>0</v>
      </c>
      <c r="J15" s="100">
        <f t="shared" si="1"/>
        <v>0</v>
      </c>
      <c r="K15" s="40"/>
      <c r="L15" s="41"/>
      <c r="M15" s="43">
        <f t="shared" si="2"/>
        <v>0</v>
      </c>
      <c r="N15" s="41"/>
      <c r="O15" s="41"/>
      <c r="P15" s="33">
        <f t="shared" si="3"/>
        <v>0</v>
      </c>
      <c r="Q15" s="110"/>
      <c r="R15" s="103" t="s">
        <v>148</v>
      </c>
      <c r="S15" s="103">
        <v>8213</v>
      </c>
      <c r="T15" s="104">
        <v>1800</v>
      </c>
      <c r="U15" s="105">
        <f t="shared" si="4"/>
        <v>1800</v>
      </c>
      <c r="V15" s="33"/>
      <c r="W15" s="33"/>
      <c r="X15" s="33"/>
      <c r="Y15" s="33">
        <v>0</v>
      </c>
      <c r="Z15" s="43">
        <v>0</v>
      </c>
      <c r="AA15" s="100">
        <f t="shared" si="5"/>
        <v>0</v>
      </c>
      <c r="AB15" s="41"/>
      <c r="AC15" s="41"/>
      <c r="AD15" s="33">
        <f t="shared" si="6"/>
        <v>0</v>
      </c>
      <c r="AE15" s="41"/>
      <c r="AF15" s="41"/>
      <c r="AG15" s="33">
        <f t="shared" si="7"/>
        <v>0</v>
      </c>
      <c r="AH15" s="44"/>
    </row>
    <row r="16" spans="1:34" ht="12">
      <c r="A16" s="103" t="s">
        <v>147</v>
      </c>
      <c r="B16" s="103">
        <v>8066</v>
      </c>
      <c r="C16" s="104">
        <v>600</v>
      </c>
      <c r="D16" s="105">
        <f t="shared" si="0"/>
        <v>600</v>
      </c>
      <c r="E16" s="33"/>
      <c r="F16" s="33"/>
      <c r="G16" s="33"/>
      <c r="H16" s="43">
        <v>0</v>
      </c>
      <c r="I16" s="43">
        <v>0</v>
      </c>
      <c r="J16" s="100">
        <f t="shared" si="1"/>
        <v>0</v>
      </c>
      <c r="K16" s="40"/>
      <c r="L16" s="41"/>
      <c r="M16" s="43">
        <f t="shared" si="2"/>
        <v>0</v>
      </c>
      <c r="N16" s="41"/>
      <c r="O16" s="41"/>
      <c r="P16" s="33">
        <f t="shared" si="3"/>
        <v>0</v>
      </c>
      <c r="Q16" s="110"/>
      <c r="R16" s="103" t="s">
        <v>148</v>
      </c>
      <c r="S16" s="103">
        <v>8214</v>
      </c>
      <c r="T16" s="104">
        <v>1800</v>
      </c>
      <c r="U16" s="105">
        <f t="shared" si="4"/>
        <v>1800</v>
      </c>
      <c r="V16" s="33"/>
      <c r="W16" s="33"/>
      <c r="X16" s="33"/>
      <c r="Y16" s="33">
        <v>0</v>
      </c>
      <c r="Z16" s="43">
        <v>0</v>
      </c>
      <c r="AA16" s="100">
        <f t="shared" si="5"/>
        <v>0</v>
      </c>
      <c r="AB16" s="41"/>
      <c r="AC16" s="41"/>
      <c r="AD16" s="33">
        <f t="shared" si="6"/>
        <v>0</v>
      </c>
      <c r="AE16" s="41"/>
      <c r="AF16" s="41"/>
      <c r="AG16" s="33">
        <f t="shared" si="7"/>
        <v>0</v>
      </c>
      <c r="AH16" s="44"/>
    </row>
    <row r="17" spans="1:34" ht="12">
      <c r="A17" s="103" t="s">
        <v>147</v>
      </c>
      <c r="B17" s="103">
        <v>8067</v>
      </c>
      <c r="C17" s="104">
        <v>600</v>
      </c>
      <c r="D17" s="105">
        <f t="shared" si="0"/>
        <v>600</v>
      </c>
      <c r="E17" s="33"/>
      <c r="F17" s="33"/>
      <c r="G17" s="33"/>
      <c r="H17" s="43">
        <v>0</v>
      </c>
      <c r="I17" s="43">
        <v>0</v>
      </c>
      <c r="J17" s="100">
        <f t="shared" si="1"/>
        <v>0</v>
      </c>
      <c r="K17" s="40"/>
      <c r="L17" s="41"/>
      <c r="M17" s="43">
        <f t="shared" si="2"/>
        <v>0</v>
      </c>
      <c r="N17" s="41"/>
      <c r="O17" s="41"/>
      <c r="P17" s="33">
        <f t="shared" si="3"/>
        <v>0</v>
      </c>
      <c r="Q17" s="110"/>
      <c r="R17" s="103" t="s">
        <v>148</v>
      </c>
      <c r="S17" s="103">
        <v>8215</v>
      </c>
      <c r="T17" s="104">
        <v>1800</v>
      </c>
      <c r="U17" s="105">
        <f t="shared" si="4"/>
        <v>1800</v>
      </c>
      <c r="V17" s="33"/>
      <c r="W17" s="33"/>
      <c r="X17" s="33"/>
      <c r="Y17" s="33">
        <v>0</v>
      </c>
      <c r="Z17" s="43">
        <v>0</v>
      </c>
      <c r="AA17" s="100">
        <f t="shared" si="5"/>
        <v>0</v>
      </c>
      <c r="AB17" s="41"/>
      <c r="AC17" s="41"/>
      <c r="AD17" s="33">
        <f t="shared" si="6"/>
        <v>0</v>
      </c>
      <c r="AE17" s="41"/>
      <c r="AF17" s="41"/>
      <c r="AG17" s="33">
        <f t="shared" si="7"/>
        <v>0</v>
      </c>
      <c r="AH17" s="44"/>
    </row>
    <row r="18" spans="1:34" ht="12">
      <c r="A18" s="103" t="s">
        <v>147</v>
      </c>
      <c r="B18" s="103">
        <v>8068</v>
      </c>
      <c r="C18" s="104">
        <v>600</v>
      </c>
      <c r="D18" s="105">
        <f t="shared" si="0"/>
        <v>600</v>
      </c>
      <c r="E18" s="33"/>
      <c r="F18" s="33"/>
      <c r="G18" s="33"/>
      <c r="H18" s="43">
        <v>0</v>
      </c>
      <c r="I18" s="43">
        <v>0</v>
      </c>
      <c r="J18" s="100">
        <f t="shared" si="1"/>
        <v>0</v>
      </c>
      <c r="K18" s="40"/>
      <c r="L18" s="41"/>
      <c r="M18" s="43">
        <f t="shared" si="2"/>
        <v>0</v>
      </c>
      <c r="N18" s="41"/>
      <c r="O18" s="41"/>
      <c r="P18" s="33">
        <f t="shared" si="3"/>
        <v>0</v>
      </c>
      <c r="Q18" s="110"/>
      <c r="R18" s="103" t="s">
        <v>148</v>
      </c>
      <c r="S18" s="103">
        <v>8216</v>
      </c>
      <c r="T18" s="104">
        <v>1800</v>
      </c>
      <c r="U18" s="105">
        <f t="shared" si="4"/>
        <v>1800</v>
      </c>
      <c r="V18" s="33"/>
      <c r="W18" s="33"/>
      <c r="X18" s="33"/>
      <c r="Y18" s="33">
        <v>0</v>
      </c>
      <c r="Z18" s="43">
        <v>0</v>
      </c>
      <c r="AA18" s="100">
        <f t="shared" si="5"/>
        <v>0</v>
      </c>
      <c r="AB18" s="41"/>
      <c r="AC18" s="41"/>
      <c r="AD18" s="33">
        <f t="shared" si="6"/>
        <v>0</v>
      </c>
      <c r="AE18" s="41"/>
      <c r="AF18" s="41"/>
      <c r="AG18" s="33">
        <f t="shared" si="7"/>
        <v>0</v>
      </c>
      <c r="AH18" s="44"/>
    </row>
    <row r="19" spans="1:34" ht="12">
      <c r="A19" s="103" t="s">
        <v>147</v>
      </c>
      <c r="B19" s="103">
        <v>8069</v>
      </c>
      <c r="C19" s="104">
        <v>600</v>
      </c>
      <c r="D19" s="105">
        <f t="shared" si="0"/>
        <v>600</v>
      </c>
      <c r="E19" s="33"/>
      <c r="F19" s="33"/>
      <c r="G19" s="33"/>
      <c r="H19" s="43">
        <v>0</v>
      </c>
      <c r="I19" s="43">
        <v>0</v>
      </c>
      <c r="J19" s="100">
        <f t="shared" si="1"/>
        <v>0</v>
      </c>
      <c r="K19" s="40"/>
      <c r="L19" s="41"/>
      <c r="M19" s="43">
        <f t="shared" si="2"/>
        <v>0</v>
      </c>
      <c r="N19" s="41"/>
      <c r="O19" s="41"/>
      <c r="P19" s="33">
        <f t="shared" si="3"/>
        <v>0</v>
      </c>
      <c r="Q19" s="110"/>
      <c r="R19" s="103" t="s">
        <v>148</v>
      </c>
      <c r="S19" s="103">
        <v>8217</v>
      </c>
      <c r="T19" s="104">
        <v>1800</v>
      </c>
      <c r="U19" s="105">
        <f t="shared" si="4"/>
        <v>1800</v>
      </c>
      <c r="V19" s="33"/>
      <c r="W19" s="33"/>
      <c r="X19" s="33"/>
      <c r="Y19" s="33">
        <v>0</v>
      </c>
      <c r="Z19" s="43">
        <v>0</v>
      </c>
      <c r="AA19" s="100">
        <f t="shared" si="5"/>
        <v>0</v>
      </c>
      <c r="AB19" s="41"/>
      <c r="AC19" s="41"/>
      <c r="AD19" s="33">
        <f t="shared" si="6"/>
        <v>0</v>
      </c>
      <c r="AE19" s="41"/>
      <c r="AF19" s="41"/>
      <c r="AG19" s="33">
        <f t="shared" si="7"/>
        <v>0</v>
      </c>
      <c r="AH19" s="44"/>
    </row>
    <row r="20" spans="1:34" ht="12">
      <c r="A20" s="103" t="s">
        <v>147</v>
      </c>
      <c r="B20" s="103">
        <v>80610</v>
      </c>
      <c r="C20" s="104">
        <v>600</v>
      </c>
      <c r="D20" s="105">
        <f t="shared" si="0"/>
        <v>600</v>
      </c>
      <c r="E20" s="33"/>
      <c r="F20" s="33"/>
      <c r="G20" s="33"/>
      <c r="H20" s="43">
        <v>0</v>
      </c>
      <c r="I20" s="43">
        <v>0</v>
      </c>
      <c r="J20" s="100">
        <f t="shared" si="1"/>
        <v>0</v>
      </c>
      <c r="K20" s="40"/>
      <c r="L20" s="41"/>
      <c r="M20" s="43">
        <f t="shared" si="2"/>
        <v>0</v>
      </c>
      <c r="N20" s="41"/>
      <c r="O20" s="41"/>
      <c r="P20" s="33">
        <f t="shared" si="3"/>
        <v>0</v>
      </c>
      <c r="Q20" s="110"/>
      <c r="R20" s="103" t="s">
        <v>148</v>
      </c>
      <c r="S20" s="103">
        <v>8218</v>
      </c>
      <c r="T20" s="104">
        <v>1800</v>
      </c>
      <c r="U20" s="105">
        <f t="shared" si="4"/>
        <v>1800</v>
      </c>
      <c r="V20" s="33"/>
      <c r="W20" s="33"/>
      <c r="X20" s="33"/>
      <c r="Y20" s="33">
        <v>0</v>
      </c>
      <c r="Z20" s="43">
        <v>0</v>
      </c>
      <c r="AA20" s="100">
        <f t="shared" si="5"/>
        <v>0</v>
      </c>
      <c r="AB20" s="41"/>
      <c r="AC20" s="41"/>
      <c r="AD20" s="33">
        <f t="shared" si="6"/>
        <v>0</v>
      </c>
      <c r="AE20" s="41"/>
      <c r="AF20" s="41"/>
      <c r="AG20" s="33">
        <f t="shared" si="7"/>
        <v>0</v>
      </c>
      <c r="AH20" s="44"/>
    </row>
    <row r="21" spans="1:34" ht="12">
      <c r="A21" s="103" t="s">
        <v>146</v>
      </c>
      <c r="B21" s="103">
        <v>8101</v>
      </c>
      <c r="C21" s="104">
        <v>1300</v>
      </c>
      <c r="D21" s="105">
        <f t="shared" si="0"/>
        <v>1300</v>
      </c>
      <c r="E21" s="33"/>
      <c r="F21" s="33"/>
      <c r="G21" s="33"/>
      <c r="H21" s="43">
        <v>0</v>
      </c>
      <c r="I21" s="43">
        <v>0</v>
      </c>
      <c r="J21" s="100">
        <f t="shared" si="1"/>
        <v>0</v>
      </c>
      <c r="K21" s="40"/>
      <c r="L21" s="41"/>
      <c r="M21" s="43">
        <f t="shared" si="2"/>
        <v>0</v>
      </c>
      <c r="N21" s="41"/>
      <c r="O21" s="41"/>
      <c r="P21" s="33">
        <f t="shared" si="3"/>
        <v>0</v>
      </c>
      <c r="Q21" s="110"/>
      <c r="R21" s="103" t="s">
        <v>148</v>
      </c>
      <c r="S21" s="103">
        <v>8219</v>
      </c>
      <c r="T21" s="104">
        <v>1800</v>
      </c>
      <c r="U21" s="105">
        <f t="shared" si="4"/>
        <v>1800</v>
      </c>
      <c r="V21" s="33"/>
      <c r="W21" s="33"/>
      <c r="X21" s="33"/>
      <c r="Y21" s="33">
        <v>0</v>
      </c>
      <c r="Z21" s="43">
        <v>0</v>
      </c>
      <c r="AA21" s="100">
        <f t="shared" si="5"/>
        <v>0</v>
      </c>
      <c r="AB21" s="41"/>
      <c r="AC21" s="41"/>
      <c r="AD21" s="33">
        <f t="shared" si="6"/>
        <v>0</v>
      </c>
      <c r="AE21" s="41"/>
      <c r="AF21" s="41"/>
      <c r="AG21" s="33">
        <f t="shared" si="7"/>
        <v>0</v>
      </c>
      <c r="AH21" s="44"/>
    </row>
    <row r="22" spans="1:34" ht="12">
      <c r="A22" s="103" t="s">
        <v>146</v>
      </c>
      <c r="B22" s="103">
        <v>8102</v>
      </c>
      <c r="C22" s="104">
        <v>1300</v>
      </c>
      <c r="D22" s="105">
        <f t="shared" si="0"/>
        <v>1300</v>
      </c>
      <c r="E22" s="33"/>
      <c r="F22" s="33"/>
      <c r="G22" s="33"/>
      <c r="H22" s="43">
        <v>0</v>
      </c>
      <c r="I22" s="43">
        <v>0</v>
      </c>
      <c r="J22" s="100">
        <f t="shared" si="1"/>
        <v>0</v>
      </c>
      <c r="K22" s="40"/>
      <c r="L22" s="41"/>
      <c r="M22" s="43">
        <f t="shared" si="2"/>
        <v>0</v>
      </c>
      <c r="N22" s="41"/>
      <c r="O22" s="41"/>
      <c r="P22" s="33">
        <f t="shared" si="3"/>
        <v>0</v>
      </c>
      <c r="Q22" s="110"/>
      <c r="R22" s="103" t="s">
        <v>148</v>
      </c>
      <c r="S22" s="103">
        <v>8220</v>
      </c>
      <c r="T22" s="104">
        <v>2500</v>
      </c>
      <c r="U22" s="105">
        <f t="shared" si="4"/>
        <v>2500</v>
      </c>
      <c r="V22" s="33"/>
      <c r="W22" s="33"/>
      <c r="X22" s="33"/>
      <c r="Y22" s="33">
        <v>0</v>
      </c>
      <c r="Z22" s="43">
        <v>0</v>
      </c>
      <c r="AA22" s="100">
        <f t="shared" si="5"/>
        <v>0</v>
      </c>
      <c r="AB22" s="41"/>
      <c r="AC22" s="41"/>
      <c r="AD22" s="33">
        <f t="shared" si="6"/>
        <v>0</v>
      </c>
      <c r="AE22" s="41"/>
      <c r="AF22" s="41"/>
      <c r="AG22" s="33">
        <f t="shared" si="7"/>
        <v>0</v>
      </c>
      <c r="AH22" s="44"/>
    </row>
    <row r="23" spans="1:34" ht="12">
      <c r="A23" s="103" t="s">
        <v>146</v>
      </c>
      <c r="B23" s="103">
        <v>8103</v>
      </c>
      <c r="C23" s="104">
        <v>1300</v>
      </c>
      <c r="D23" s="105">
        <f t="shared" si="0"/>
        <v>1300</v>
      </c>
      <c r="E23" s="33"/>
      <c r="F23" s="33"/>
      <c r="G23" s="33"/>
      <c r="H23" s="43">
        <v>0</v>
      </c>
      <c r="I23" s="43">
        <v>0</v>
      </c>
      <c r="J23" s="100">
        <f t="shared" si="1"/>
        <v>0</v>
      </c>
      <c r="K23" s="40"/>
      <c r="L23" s="41"/>
      <c r="M23" s="43">
        <f t="shared" si="2"/>
        <v>0</v>
      </c>
      <c r="N23" s="41"/>
      <c r="O23" s="41"/>
      <c r="P23" s="33">
        <f t="shared" si="3"/>
        <v>0</v>
      </c>
      <c r="Q23" s="110"/>
      <c r="R23" s="103" t="s">
        <v>146</v>
      </c>
      <c r="S23" s="103">
        <v>8301</v>
      </c>
      <c r="T23" s="104">
        <v>3200</v>
      </c>
      <c r="U23" s="105">
        <f t="shared" si="4"/>
        <v>3200</v>
      </c>
      <c r="V23" s="33"/>
      <c r="W23" s="33"/>
      <c r="X23" s="33"/>
      <c r="Y23" s="33">
        <v>0</v>
      </c>
      <c r="Z23" s="43">
        <v>0</v>
      </c>
      <c r="AA23" s="100">
        <f t="shared" si="5"/>
        <v>0</v>
      </c>
      <c r="AB23" s="41"/>
      <c r="AC23" s="41"/>
      <c r="AD23" s="33">
        <f t="shared" si="6"/>
        <v>0</v>
      </c>
      <c r="AE23" s="41"/>
      <c r="AF23" s="41"/>
      <c r="AG23" s="33">
        <f t="shared" si="7"/>
        <v>0</v>
      </c>
      <c r="AH23" s="44"/>
    </row>
    <row r="24" spans="1:34" ht="12">
      <c r="A24" s="103" t="s">
        <v>146</v>
      </c>
      <c r="B24" s="103">
        <v>8104</v>
      </c>
      <c r="C24" s="104">
        <v>1300</v>
      </c>
      <c r="D24" s="105">
        <f t="shared" si="0"/>
        <v>1300</v>
      </c>
      <c r="E24" s="33"/>
      <c r="F24" s="33"/>
      <c r="G24" s="33"/>
      <c r="H24" s="43">
        <v>0</v>
      </c>
      <c r="I24" s="43">
        <v>0</v>
      </c>
      <c r="J24" s="100">
        <f t="shared" si="1"/>
        <v>0</v>
      </c>
      <c r="K24" s="40"/>
      <c r="L24" s="41"/>
      <c r="M24" s="43">
        <f t="shared" si="2"/>
        <v>0</v>
      </c>
      <c r="N24" s="41"/>
      <c r="O24" s="41"/>
      <c r="P24" s="33">
        <f t="shared" si="3"/>
        <v>0</v>
      </c>
      <c r="Q24" s="110"/>
      <c r="R24" s="103" t="s">
        <v>146</v>
      </c>
      <c r="S24" s="103">
        <v>8302</v>
      </c>
      <c r="T24" s="104">
        <v>3200</v>
      </c>
      <c r="U24" s="105">
        <f t="shared" si="4"/>
        <v>3200</v>
      </c>
      <c r="V24" s="33"/>
      <c r="W24" s="33"/>
      <c r="X24" s="33"/>
      <c r="Y24" s="33">
        <v>0</v>
      </c>
      <c r="Z24" s="43">
        <v>0</v>
      </c>
      <c r="AA24" s="100">
        <f t="shared" si="5"/>
        <v>0</v>
      </c>
      <c r="AB24" s="41"/>
      <c r="AC24" s="41"/>
      <c r="AD24" s="33">
        <f t="shared" si="6"/>
        <v>0</v>
      </c>
      <c r="AE24" s="41"/>
      <c r="AF24" s="41"/>
      <c r="AG24" s="33">
        <f t="shared" si="7"/>
        <v>0</v>
      </c>
      <c r="AH24" s="44"/>
    </row>
    <row r="25" spans="1:34" ht="12">
      <c r="A25" s="103" t="s">
        <v>146</v>
      </c>
      <c r="B25" s="103">
        <v>8105</v>
      </c>
      <c r="C25" s="104">
        <v>1300</v>
      </c>
      <c r="D25" s="105">
        <f t="shared" si="0"/>
        <v>1300</v>
      </c>
      <c r="E25" s="33"/>
      <c r="F25" s="33"/>
      <c r="G25" s="33"/>
      <c r="H25" s="43">
        <v>0</v>
      </c>
      <c r="I25" s="43">
        <v>0</v>
      </c>
      <c r="J25" s="100">
        <f t="shared" si="1"/>
        <v>0</v>
      </c>
      <c r="K25" s="40"/>
      <c r="L25" s="41"/>
      <c r="M25" s="43">
        <f t="shared" si="2"/>
        <v>0</v>
      </c>
      <c r="N25" s="41"/>
      <c r="O25" s="41"/>
      <c r="P25" s="33">
        <f t="shared" si="3"/>
        <v>0</v>
      </c>
      <c r="Q25" s="110"/>
      <c r="R25" s="103" t="s">
        <v>147</v>
      </c>
      <c r="S25" s="103">
        <v>8303</v>
      </c>
      <c r="T25" s="104">
        <v>3200</v>
      </c>
      <c r="U25" s="105">
        <f t="shared" si="4"/>
        <v>3200</v>
      </c>
      <c r="V25" s="33"/>
      <c r="W25" s="33"/>
      <c r="X25" s="33"/>
      <c r="Y25" s="33">
        <v>0</v>
      </c>
      <c r="Z25" s="43">
        <v>0</v>
      </c>
      <c r="AA25" s="100">
        <f t="shared" si="5"/>
        <v>0</v>
      </c>
      <c r="AB25" s="41"/>
      <c r="AC25" s="41"/>
      <c r="AD25" s="33">
        <f t="shared" si="6"/>
        <v>0</v>
      </c>
      <c r="AE25" s="41"/>
      <c r="AF25" s="41"/>
      <c r="AG25" s="33">
        <f t="shared" si="7"/>
        <v>0</v>
      </c>
      <c r="AH25" s="44"/>
    </row>
    <row r="26" spans="1:34" ht="12">
      <c r="A26" s="103" t="s">
        <v>146</v>
      </c>
      <c r="B26" s="103">
        <v>8106</v>
      </c>
      <c r="C26" s="104">
        <v>1300</v>
      </c>
      <c r="D26" s="105">
        <f t="shared" si="0"/>
        <v>1300</v>
      </c>
      <c r="E26" s="33"/>
      <c r="F26" s="33"/>
      <c r="G26" s="33"/>
      <c r="H26" s="43">
        <v>0</v>
      </c>
      <c r="I26" s="43">
        <v>0</v>
      </c>
      <c r="J26" s="100">
        <f t="shared" si="1"/>
        <v>0</v>
      </c>
      <c r="K26" s="40"/>
      <c r="L26" s="41"/>
      <c r="M26" s="43">
        <f t="shared" si="2"/>
        <v>0</v>
      </c>
      <c r="N26" s="41"/>
      <c r="O26" s="41"/>
      <c r="P26" s="33">
        <f t="shared" si="3"/>
        <v>0</v>
      </c>
      <c r="Q26" s="110"/>
      <c r="R26" s="103" t="s">
        <v>147</v>
      </c>
      <c r="S26" s="103">
        <v>8304</v>
      </c>
      <c r="T26" s="104">
        <v>3600</v>
      </c>
      <c r="U26" s="105">
        <f t="shared" si="4"/>
        <v>3600</v>
      </c>
      <c r="V26" s="33"/>
      <c r="W26" s="33"/>
      <c r="X26" s="33"/>
      <c r="Y26" s="33">
        <v>0</v>
      </c>
      <c r="Z26" s="43">
        <v>0</v>
      </c>
      <c r="AA26" s="100">
        <f t="shared" si="5"/>
        <v>0</v>
      </c>
      <c r="AB26" s="41"/>
      <c r="AC26" s="41"/>
      <c r="AD26" s="33">
        <f t="shared" si="6"/>
        <v>0</v>
      </c>
      <c r="AE26" s="41"/>
      <c r="AF26" s="41"/>
      <c r="AG26" s="33">
        <f t="shared" si="7"/>
        <v>0</v>
      </c>
      <c r="AH26" s="44"/>
    </row>
    <row r="27" spans="1:34" ht="12">
      <c r="A27" s="103" t="s">
        <v>146</v>
      </c>
      <c r="B27" s="103">
        <v>8107</v>
      </c>
      <c r="C27" s="104">
        <v>1300</v>
      </c>
      <c r="D27" s="105">
        <f t="shared" si="0"/>
        <v>1300</v>
      </c>
      <c r="E27" s="33"/>
      <c r="F27" s="33"/>
      <c r="G27" s="33"/>
      <c r="H27" s="43">
        <v>0</v>
      </c>
      <c r="I27" s="43">
        <v>0</v>
      </c>
      <c r="J27" s="100">
        <f t="shared" si="1"/>
        <v>0</v>
      </c>
      <c r="K27" s="40"/>
      <c r="L27" s="41"/>
      <c r="M27" s="43">
        <f t="shared" si="2"/>
        <v>0</v>
      </c>
      <c r="N27" s="41"/>
      <c r="O27" s="41"/>
      <c r="P27" s="33">
        <f t="shared" si="3"/>
        <v>0</v>
      </c>
      <c r="Q27" s="110"/>
      <c r="R27" s="103" t="s">
        <v>147</v>
      </c>
      <c r="S27" s="103">
        <v>8305</v>
      </c>
      <c r="T27" s="104">
        <v>3600</v>
      </c>
      <c r="U27" s="105">
        <f t="shared" si="4"/>
        <v>3600</v>
      </c>
      <c r="V27" s="33"/>
      <c r="W27" s="33"/>
      <c r="X27" s="33"/>
      <c r="Y27" s="33">
        <v>0</v>
      </c>
      <c r="Z27" s="43">
        <v>0</v>
      </c>
      <c r="AA27" s="100">
        <f t="shared" si="5"/>
        <v>0</v>
      </c>
      <c r="AB27" s="41"/>
      <c r="AC27" s="41"/>
      <c r="AD27" s="33">
        <f t="shared" si="6"/>
        <v>0</v>
      </c>
      <c r="AE27" s="41"/>
      <c r="AF27" s="41"/>
      <c r="AG27" s="33">
        <f t="shared" si="7"/>
        <v>0</v>
      </c>
      <c r="AH27" s="44"/>
    </row>
    <row r="28" spans="1:34" ht="12">
      <c r="A28" s="103" t="s">
        <v>146</v>
      </c>
      <c r="B28" s="103">
        <v>8108</v>
      </c>
      <c r="C28" s="104">
        <v>1300</v>
      </c>
      <c r="D28" s="105">
        <f t="shared" si="0"/>
        <v>1300</v>
      </c>
      <c r="E28" s="33"/>
      <c r="F28" s="33"/>
      <c r="G28" s="33"/>
      <c r="H28" s="43">
        <v>0</v>
      </c>
      <c r="I28" s="43">
        <v>0</v>
      </c>
      <c r="J28" s="100">
        <f t="shared" si="1"/>
        <v>0</v>
      </c>
      <c r="K28" s="40"/>
      <c r="L28" s="41"/>
      <c r="M28" s="43">
        <f t="shared" si="2"/>
        <v>0</v>
      </c>
      <c r="N28" s="41"/>
      <c r="O28" s="41"/>
      <c r="P28" s="33">
        <f t="shared" si="3"/>
        <v>0</v>
      </c>
      <c r="Q28" s="110"/>
      <c r="R28" s="103" t="s">
        <v>147</v>
      </c>
      <c r="S28" s="103">
        <v>8306</v>
      </c>
      <c r="T28" s="104">
        <v>3600</v>
      </c>
      <c r="U28" s="105">
        <f t="shared" si="4"/>
        <v>3600</v>
      </c>
      <c r="V28" s="33"/>
      <c r="W28" s="33"/>
      <c r="X28" s="33"/>
      <c r="Y28" s="33">
        <v>0</v>
      </c>
      <c r="Z28" s="43">
        <v>0</v>
      </c>
      <c r="AA28" s="100">
        <f t="shared" si="5"/>
        <v>0</v>
      </c>
      <c r="AB28" s="41"/>
      <c r="AC28" s="41"/>
      <c r="AD28" s="33">
        <f t="shared" si="6"/>
        <v>0</v>
      </c>
      <c r="AE28" s="41"/>
      <c r="AF28" s="41"/>
      <c r="AG28" s="33">
        <f t="shared" si="7"/>
        <v>0</v>
      </c>
      <c r="AH28" s="44"/>
    </row>
    <row r="29" spans="1:34" ht="12">
      <c r="A29" s="103" t="s">
        <v>146</v>
      </c>
      <c r="B29" s="103">
        <v>8109</v>
      </c>
      <c r="C29" s="104">
        <v>1300</v>
      </c>
      <c r="D29" s="105">
        <f t="shared" si="0"/>
        <v>1300</v>
      </c>
      <c r="E29" s="33"/>
      <c r="F29" s="33"/>
      <c r="G29" s="33"/>
      <c r="H29" s="43">
        <v>0</v>
      </c>
      <c r="I29" s="43">
        <v>0</v>
      </c>
      <c r="J29" s="100">
        <f t="shared" si="1"/>
        <v>0</v>
      </c>
      <c r="K29" s="40"/>
      <c r="L29" s="41"/>
      <c r="M29" s="43">
        <f t="shared" si="2"/>
        <v>0</v>
      </c>
      <c r="N29" s="41"/>
      <c r="O29" s="41"/>
      <c r="P29" s="33">
        <f t="shared" si="3"/>
        <v>0</v>
      </c>
      <c r="Q29" s="110"/>
      <c r="R29" s="103" t="s">
        <v>148</v>
      </c>
      <c r="S29" s="103">
        <v>8307</v>
      </c>
      <c r="T29" s="104">
        <v>3600</v>
      </c>
      <c r="U29" s="105">
        <f t="shared" si="4"/>
        <v>3600</v>
      </c>
      <c r="V29" s="33"/>
      <c r="W29" s="33"/>
      <c r="X29" s="33"/>
      <c r="Y29" s="33">
        <v>0</v>
      </c>
      <c r="Z29" s="43">
        <v>0</v>
      </c>
      <c r="AA29" s="100">
        <f t="shared" si="5"/>
        <v>0</v>
      </c>
      <c r="AB29" s="41"/>
      <c r="AC29" s="41"/>
      <c r="AD29" s="33">
        <f t="shared" si="6"/>
        <v>0</v>
      </c>
      <c r="AE29" s="41"/>
      <c r="AF29" s="41"/>
      <c r="AG29" s="33">
        <f t="shared" si="7"/>
        <v>0</v>
      </c>
      <c r="AH29" s="44"/>
    </row>
    <row r="30" spans="1:34" ht="12">
      <c r="A30" s="103" t="s">
        <v>146</v>
      </c>
      <c r="B30" s="103">
        <v>8110</v>
      </c>
      <c r="C30" s="104">
        <v>1300</v>
      </c>
      <c r="D30" s="105">
        <f t="shared" si="0"/>
        <v>1300</v>
      </c>
      <c r="E30" s="33"/>
      <c r="F30" s="33"/>
      <c r="G30" s="33"/>
      <c r="H30" s="43">
        <v>0</v>
      </c>
      <c r="I30" s="43">
        <v>0</v>
      </c>
      <c r="J30" s="100">
        <f t="shared" si="1"/>
        <v>0</v>
      </c>
      <c r="K30" s="40"/>
      <c r="L30" s="41"/>
      <c r="M30" s="43">
        <f t="shared" si="2"/>
        <v>0</v>
      </c>
      <c r="N30" s="41"/>
      <c r="O30" s="41"/>
      <c r="P30" s="33">
        <f t="shared" si="3"/>
        <v>0</v>
      </c>
      <c r="Q30" s="110"/>
      <c r="R30" s="103" t="s">
        <v>148</v>
      </c>
      <c r="S30" s="103">
        <v>8308</v>
      </c>
      <c r="T30" s="104">
        <v>3600</v>
      </c>
      <c r="U30" s="105">
        <f t="shared" si="4"/>
        <v>3600</v>
      </c>
      <c r="V30" s="33"/>
      <c r="W30" s="33"/>
      <c r="X30" s="33"/>
      <c r="Y30" s="33">
        <v>0</v>
      </c>
      <c r="Z30" s="43">
        <v>0</v>
      </c>
      <c r="AA30" s="100">
        <f t="shared" si="5"/>
        <v>0</v>
      </c>
      <c r="AB30" s="41"/>
      <c r="AC30" s="41"/>
      <c r="AD30" s="33">
        <f t="shared" si="6"/>
        <v>0</v>
      </c>
      <c r="AE30" s="41"/>
      <c r="AF30" s="41"/>
      <c r="AG30" s="33">
        <f t="shared" si="7"/>
        <v>0</v>
      </c>
      <c r="AH30" s="44"/>
    </row>
    <row r="31" spans="1:34" ht="12">
      <c r="A31" s="103" t="s">
        <v>146</v>
      </c>
      <c r="B31" s="103">
        <v>8111</v>
      </c>
      <c r="C31" s="104">
        <v>1300</v>
      </c>
      <c r="D31" s="105">
        <f t="shared" si="0"/>
        <v>1300</v>
      </c>
      <c r="E31" s="33"/>
      <c r="F31" s="33"/>
      <c r="G31" s="33"/>
      <c r="H31" s="43">
        <v>0</v>
      </c>
      <c r="I31" s="43">
        <v>0</v>
      </c>
      <c r="J31" s="100">
        <f t="shared" si="1"/>
        <v>0</v>
      </c>
      <c r="K31" s="40"/>
      <c r="L31" s="41"/>
      <c r="M31" s="43">
        <f t="shared" si="2"/>
        <v>0</v>
      </c>
      <c r="N31" s="41"/>
      <c r="O31" s="41"/>
      <c r="P31" s="33">
        <f t="shared" si="3"/>
        <v>0</v>
      </c>
      <c r="Q31" s="110"/>
      <c r="R31" s="103" t="s">
        <v>148</v>
      </c>
      <c r="S31" s="103">
        <v>8309</v>
      </c>
      <c r="T31" s="104">
        <v>3600</v>
      </c>
      <c r="U31" s="105">
        <f t="shared" si="4"/>
        <v>3600</v>
      </c>
      <c r="V31" s="33"/>
      <c r="W31" s="33"/>
      <c r="X31" s="33"/>
      <c r="Y31" s="33">
        <v>0</v>
      </c>
      <c r="Z31" s="43">
        <v>0</v>
      </c>
      <c r="AA31" s="100">
        <f t="shared" si="5"/>
        <v>0</v>
      </c>
      <c r="AB31" s="41"/>
      <c r="AC31" s="41"/>
      <c r="AD31" s="33">
        <f t="shared" si="6"/>
        <v>0</v>
      </c>
      <c r="AE31" s="41"/>
      <c r="AF31" s="41"/>
      <c r="AG31" s="33">
        <f t="shared" si="7"/>
        <v>0</v>
      </c>
      <c r="AH31" s="44"/>
    </row>
    <row r="32" spans="1:34" ht="12">
      <c r="A32" s="103" t="s">
        <v>146</v>
      </c>
      <c r="B32" s="103">
        <v>8112</v>
      </c>
      <c r="C32" s="104">
        <v>1300</v>
      </c>
      <c r="D32" s="105">
        <f t="shared" si="0"/>
        <v>1300</v>
      </c>
      <c r="E32" s="33"/>
      <c r="F32" s="33"/>
      <c r="G32" s="33"/>
      <c r="H32" s="43">
        <v>0</v>
      </c>
      <c r="I32" s="43">
        <v>0</v>
      </c>
      <c r="J32" s="100">
        <f t="shared" si="1"/>
        <v>0</v>
      </c>
      <c r="K32" s="40"/>
      <c r="L32" s="41"/>
      <c r="M32" s="43">
        <f t="shared" si="2"/>
        <v>0</v>
      </c>
      <c r="N32" s="41"/>
      <c r="O32" s="41"/>
      <c r="P32" s="33">
        <f t="shared" si="3"/>
        <v>0</v>
      </c>
      <c r="Q32" s="110"/>
      <c r="R32" s="103" t="s">
        <v>148</v>
      </c>
      <c r="S32" s="103">
        <v>8310</v>
      </c>
      <c r="T32" s="104">
        <v>3600</v>
      </c>
      <c r="U32" s="105">
        <f t="shared" si="4"/>
        <v>3600</v>
      </c>
      <c r="V32" s="33"/>
      <c r="W32" s="33"/>
      <c r="X32" s="33"/>
      <c r="Y32" s="33">
        <v>0</v>
      </c>
      <c r="Z32" s="43">
        <v>0</v>
      </c>
      <c r="AA32" s="100">
        <f t="shared" si="5"/>
        <v>0</v>
      </c>
      <c r="AB32" s="41"/>
      <c r="AC32" s="41"/>
      <c r="AD32" s="33">
        <f t="shared" si="6"/>
        <v>0</v>
      </c>
      <c r="AE32" s="41"/>
      <c r="AF32" s="41"/>
      <c r="AG32" s="33">
        <f t="shared" si="7"/>
        <v>0</v>
      </c>
      <c r="AH32" s="44"/>
    </row>
    <row r="33" spans="1:34" ht="12">
      <c r="A33" s="103" t="s">
        <v>147</v>
      </c>
      <c r="B33" s="103">
        <v>8113</v>
      </c>
      <c r="C33" s="106">
        <v>1500</v>
      </c>
      <c r="D33" s="105">
        <f t="shared" si="0"/>
        <v>1500</v>
      </c>
      <c r="E33" s="33"/>
      <c r="F33" s="33"/>
      <c r="G33" s="33"/>
      <c r="H33" s="43">
        <v>0</v>
      </c>
      <c r="I33" s="43">
        <v>0</v>
      </c>
      <c r="J33" s="100">
        <f t="shared" si="1"/>
        <v>0</v>
      </c>
      <c r="K33" s="40"/>
      <c r="L33" s="41"/>
      <c r="M33" s="43">
        <f t="shared" si="2"/>
        <v>0</v>
      </c>
      <c r="N33" s="41"/>
      <c r="O33" s="41"/>
      <c r="P33" s="33">
        <f t="shared" si="3"/>
        <v>0</v>
      </c>
      <c r="Q33" s="110"/>
      <c r="R33" s="103" t="s">
        <v>148</v>
      </c>
      <c r="S33" s="103">
        <v>8311</v>
      </c>
      <c r="T33" s="104">
        <v>3600</v>
      </c>
      <c r="U33" s="105">
        <f t="shared" si="4"/>
        <v>3600</v>
      </c>
      <c r="V33" s="33"/>
      <c r="W33" s="33"/>
      <c r="X33" s="33"/>
      <c r="Y33" s="33">
        <v>0</v>
      </c>
      <c r="Z33" s="43">
        <v>0</v>
      </c>
      <c r="AA33" s="40">
        <f t="shared" si="5"/>
        <v>0</v>
      </c>
      <c r="AB33" s="41"/>
      <c r="AC33" s="41"/>
      <c r="AD33" s="33">
        <f t="shared" si="6"/>
        <v>0</v>
      </c>
      <c r="AE33" s="41"/>
      <c r="AF33" s="41"/>
      <c r="AG33" s="33">
        <f t="shared" si="7"/>
        <v>0</v>
      </c>
      <c r="AH33" s="33"/>
    </row>
    <row r="34" spans="1:34" ht="12">
      <c r="A34" s="103" t="s">
        <v>147</v>
      </c>
      <c r="B34" s="103">
        <v>8114</v>
      </c>
      <c r="C34" s="104">
        <v>1500</v>
      </c>
      <c r="D34" s="105">
        <f t="shared" si="0"/>
        <v>1500</v>
      </c>
      <c r="E34" s="33"/>
      <c r="F34" s="33"/>
      <c r="G34" s="33"/>
      <c r="H34" s="43">
        <v>0</v>
      </c>
      <c r="I34" s="43">
        <v>0</v>
      </c>
      <c r="J34" s="100">
        <f t="shared" si="1"/>
        <v>0</v>
      </c>
      <c r="K34" s="40"/>
      <c r="L34" s="41"/>
      <c r="M34" s="43">
        <f t="shared" si="2"/>
        <v>0</v>
      </c>
      <c r="N34" s="41"/>
      <c r="O34" s="41"/>
      <c r="P34" s="33">
        <f t="shared" si="3"/>
        <v>0</v>
      </c>
      <c r="Q34" s="110"/>
      <c r="R34" s="103" t="s">
        <v>148</v>
      </c>
      <c r="S34" s="103">
        <v>8312</v>
      </c>
      <c r="T34" s="104">
        <v>3600</v>
      </c>
      <c r="U34" s="105">
        <f t="shared" si="4"/>
        <v>3600</v>
      </c>
      <c r="V34" s="33"/>
      <c r="W34" s="33"/>
      <c r="X34" s="33"/>
      <c r="Y34" s="33">
        <v>0</v>
      </c>
      <c r="Z34" s="43">
        <v>0</v>
      </c>
      <c r="AA34" s="40">
        <f t="shared" si="5"/>
        <v>0</v>
      </c>
      <c r="AB34" s="41"/>
      <c r="AC34" s="41"/>
      <c r="AD34" s="33">
        <f t="shared" si="6"/>
        <v>0</v>
      </c>
      <c r="AE34" s="41"/>
      <c r="AF34" s="41"/>
      <c r="AG34" s="33">
        <f t="shared" si="7"/>
        <v>0</v>
      </c>
      <c r="AH34" s="33"/>
    </row>
    <row r="35" spans="1:34" ht="12">
      <c r="A35" s="103" t="s">
        <v>147</v>
      </c>
      <c r="B35" s="103">
        <v>8115</v>
      </c>
      <c r="C35" s="104">
        <v>1500</v>
      </c>
      <c r="D35" s="105">
        <f t="shared" si="0"/>
        <v>1500</v>
      </c>
      <c r="E35" s="33"/>
      <c r="F35" s="33"/>
      <c r="G35" s="33"/>
      <c r="H35" s="43">
        <v>0</v>
      </c>
      <c r="I35" s="43">
        <v>0</v>
      </c>
      <c r="J35" s="100">
        <f t="shared" si="1"/>
        <v>0</v>
      </c>
      <c r="K35" s="40"/>
      <c r="L35" s="41"/>
      <c r="M35" s="43">
        <f t="shared" si="2"/>
        <v>0</v>
      </c>
      <c r="N35" s="41"/>
      <c r="O35" s="41"/>
      <c r="P35" s="33">
        <f t="shared" si="3"/>
        <v>0</v>
      </c>
      <c r="Q35" s="110"/>
      <c r="R35" s="103" t="s">
        <v>148</v>
      </c>
      <c r="S35" s="103">
        <v>8313</v>
      </c>
      <c r="T35" s="104">
        <v>3600</v>
      </c>
      <c r="U35" s="105">
        <f t="shared" si="4"/>
        <v>3600</v>
      </c>
      <c r="V35" s="33"/>
      <c r="W35" s="33"/>
      <c r="X35" s="33"/>
      <c r="Y35" s="33">
        <v>0</v>
      </c>
      <c r="Z35" s="43">
        <v>0</v>
      </c>
      <c r="AA35" s="40">
        <f t="shared" si="5"/>
        <v>0</v>
      </c>
      <c r="AB35" s="41"/>
      <c r="AC35" s="41"/>
      <c r="AD35" s="33">
        <f t="shared" si="6"/>
        <v>0</v>
      </c>
      <c r="AE35" s="41"/>
      <c r="AF35" s="41"/>
      <c r="AG35" s="33">
        <f t="shared" si="7"/>
        <v>0</v>
      </c>
      <c r="AH35" s="33"/>
    </row>
    <row r="36" spans="1:34" ht="12">
      <c r="A36" s="103" t="s">
        <v>147</v>
      </c>
      <c r="B36" s="103">
        <v>8116</v>
      </c>
      <c r="C36" s="106">
        <v>1500</v>
      </c>
      <c r="D36" s="105">
        <f t="shared" si="0"/>
        <v>1500</v>
      </c>
      <c r="E36" s="33"/>
      <c r="F36" s="33"/>
      <c r="G36" s="33"/>
      <c r="H36" s="43">
        <v>0</v>
      </c>
      <c r="I36" s="43">
        <v>0</v>
      </c>
      <c r="J36" s="100">
        <f t="shared" si="1"/>
        <v>0</v>
      </c>
      <c r="K36" s="40"/>
      <c r="L36" s="41"/>
      <c r="M36" s="43">
        <f t="shared" si="2"/>
        <v>0</v>
      </c>
      <c r="N36" s="41"/>
      <c r="O36" s="41"/>
      <c r="P36" s="33">
        <f t="shared" si="3"/>
        <v>0</v>
      </c>
      <c r="Q36" s="110"/>
      <c r="R36" s="103" t="s">
        <v>148</v>
      </c>
      <c r="S36" s="103">
        <v>8314</v>
      </c>
      <c r="T36" s="104">
        <v>3600</v>
      </c>
      <c r="U36" s="105">
        <f t="shared" si="4"/>
        <v>3600</v>
      </c>
      <c r="V36" s="33"/>
      <c r="W36" s="33"/>
      <c r="X36" s="33"/>
      <c r="Y36" s="33">
        <v>0</v>
      </c>
      <c r="Z36" s="43">
        <v>0</v>
      </c>
      <c r="AA36" s="40">
        <f t="shared" si="5"/>
        <v>0</v>
      </c>
      <c r="AB36" s="41"/>
      <c r="AC36" s="41"/>
      <c r="AD36" s="33">
        <f t="shared" si="6"/>
        <v>0</v>
      </c>
      <c r="AE36" s="41"/>
      <c r="AF36" s="41"/>
      <c r="AG36" s="33">
        <f t="shared" si="7"/>
        <v>0</v>
      </c>
      <c r="AH36" s="33"/>
    </row>
    <row r="37" spans="1:34" ht="12">
      <c r="A37" s="103" t="s">
        <v>147</v>
      </c>
      <c r="B37" s="103">
        <v>8117</v>
      </c>
      <c r="C37" s="104">
        <v>1300</v>
      </c>
      <c r="D37" s="105">
        <f t="shared" si="0"/>
        <v>1300</v>
      </c>
      <c r="E37" s="33"/>
      <c r="F37" s="33"/>
      <c r="G37" s="33"/>
      <c r="H37" s="43">
        <v>0</v>
      </c>
      <c r="I37" s="43">
        <v>0</v>
      </c>
      <c r="J37" s="100">
        <f t="shared" si="1"/>
        <v>0</v>
      </c>
      <c r="K37" s="40"/>
      <c r="L37" s="41"/>
      <c r="M37" s="43">
        <f t="shared" si="2"/>
        <v>0</v>
      </c>
      <c r="N37" s="41"/>
      <c r="O37" s="41"/>
      <c r="P37" s="33">
        <f t="shared" si="3"/>
        <v>0</v>
      </c>
      <c r="Q37" s="110"/>
      <c r="R37" s="103" t="s">
        <v>147</v>
      </c>
      <c r="S37" s="103">
        <v>8401</v>
      </c>
      <c r="T37" s="111">
        <v>4500</v>
      </c>
      <c r="U37" s="105">
        <f>T37-Y42</f>
        <v>4500</v>
      </c>
      <c r="V37" s="33"/>
      <c r="W37" s="33"/>
      <c r="X37" s="33"/>
      <c r="Y37" s="33">
        <v>0</v>
      </c>
      <c r="Z37" s="43">
        <v>0</v>
      </c>
      <c r="AA37" s="40">
        <f t="shared" si="5"/>
        <v>0</v>
      </c>
      <c r="AB37" s="41"/>
      <c r="AC37" s="41"/>
      <c r="AD37" s="33">
        <f t="shared" si="6"/>
        <v>0</v>
      </c>
      <c r="AE37" s="41"/>
      <c r="AF37" s="41"/>
      <c r="AG37" s="33">
        <f t="shared" si="7"/>
        <v>0</v>
      </c>
      <c r="AH37" s="33"/>
    </row>
    <row r="38" spans="1:34" ht="12">
      <c r="A38" s="103" t="s">
        <v>147</v>
      </c>
      <c r="B38" s="103">
        <v>8118</v>
      </c>
      <c r="C38" s="104">
        <v>1300</v>
      </c>
      <c r="D38" s="105">
        <f t="shared" si="0"/>
        <v>1300</v>
      </c>
      <c r="E38" s="33"/>
      <c r="F38" s="33"/>
      <c r="G38" s="33"/>
      <c r="H38" s="43">
        <v>0</v>
      </c>
      <c r="I38" s="43">
        <v>0</v>
      </c>
      <c r="J38" s="100">
        <f t="shared" si="1"/>
        <v>0</v>
      </c>
      <c r="K38" s="40"/>
      <c r="L38" s="41"/>
      <c r="M38" s="43">
        <f t="shared" si="2"/>
        <v>0</v>
      </c>
      <c r="N38" s="41"/>
      <c r="O38" s="41"/>
      <c r="P38" s="33">
        <f t="shared" si="3"/>
        <v>0</v>
      </c>
      <c r="Q38" s="110"/>
      <c r="R38" s="103" t="s">
        <v>147</v>
      </c>
      <c r="S38" s="103">
        <v>8402</v>
      </c>
      <c r="T38" s="111">
        <v>4500</v>
      </c>
      <c r="U38" s="105">
        <f>T38-Y43</f>
        <v>4500</v>
      </c>
      <c r="V38" s="33"/>
      <c r="W38" s="33"/>
      <c r="X38" s="33"/>
      <c r="Y38" s="33">
        <v>0</v>
      </c>
      <c r="Z38" s="43">
        <v>0</v>
      </c>
      <c r="AA38" s="40">
        <f t="shared" si="5"/>
        <v>0</v>
      </c>
      <c r="AB38" s="41"/>
      <c r="AC38" s="41"/>
      <c r="AD38" s="33">
        <f t="shared" si="6"/>
        <v>0</v>
      </c>
      <c r="AE38" s="41"/>
      <c r="AF38" s="41"/>
      <c r="AG38" s="33">
        <f t="shared" si="7"/>
        <v>0</v>
      </c>
      <c r="AH38" s="33"/>
    </row>
    <row r="39" spans="1:34" ht="12">
      <c r="A39" s="103" t="s">
        <v>147</v>
      </c>
      <c r="B39" s="103">
        <v>8119</v>
      </c>
      <c r="C39" s="104">
        <v>1300</v>
      </c>
      <c r="D39" s="105">
        <f t="shared" si="0"/>
        <v>1300</v>
      </c>
      <c r="E39" s="33"/>
      <c r="F39" s="33"/>
      <c r="G39" s="33"/>
      <c r="H39" s="43">
        <v>0</v>
      </c>
      <c r="I39" s="43">
        <v>0</v>
      </c>
      <c r="J39" s="100">
        <f t="shared" si="1"/>
        <v>0</v>
      </c>
      <c r="K39" s="40"/>
      <c r="L39" s="41"/>
      <c r="M39" s="43">
        <f t="shared" si="2"/>
        <v>0</v>
      </c>
      <c r="N39" s="41"/>
      <c r="O39" s="41"/>
      <c r="P39" s="33">
        <f t="shared" si="3"/>
        <v>0</v>
      </c>
      <c r="Q39" s="110"/>
      <c r="R39" s="103" t="s">
        <v>147</v>
      </c>
      <c r="S39" s="103">
        <v>8501</v>
      </c>
      <c r="T39" s="103">
        <v>5500</v>
      </c>
      <c r="U39" s="105">
        <f>T39-Y44</f>
        <v>5500</v>
      </c>
      <c r="V39" s="33"/>
      <c r="W39" s="33"/>
      <c r="X39" s="33"/>
      <c r="Y39" s="33">
        <v>0</v>
      </c>
      <c r="Z39" s="43">
        <v>0</v>
      </c>
      <c r="AA39" s="40">
        <f t="shared" si="5"/>
        <v>0</v>
      </c>
      <c r="AB39" s="41"/>
      <c r="AC39" s="41"/>
      <c r="AD39" s="33">
        <f t="shared" si="6"/>
        <v>0</v>
      </c>
      <c r="AE39" s="41"/>
      <c r="AF39" s="41"/>
      <c r="AG39" s="33">
        <f t="shared" si="7"/>
        <v>0</v>
      </c>
      <c r="AH39" s="33"/>
    </row>
    <row r="40" spans="1:34" ht="12">
      <c r="A40" s="103" t="s">
        <v>147</v>
      </c>
      <c r="B40" s="103">
        <v>8120</v>
      </c>
      <c r="C40" s="104">
        <v>1300</v>
      </c>
      <c r="D40" s="105">
        <f t="shared" si="0"/>
        <v>1300</v>
      </c>
      <c r="E40" s="33"/>
      <c r="F40" s="33"/>
      <c r="G40" s="33"/>
      <c r="H40" s="43">
        <v>0</v>
      </c>
      <c r="I40" s="43">
        <v>0</v>
      </c>
      <c r="J40" s="100">
        <f t="shared" si="1"/>
        <v>0</v>
      </c>
      <c r="K40" s="40"/>
      <c r="L40" s="41"/>
      <c r="M40" s="43">
        <f t="shared" si="2"/>
        <v>0</v>
      </c>
      <c r="N40" s="41"/>
      <c r="O40" s="41"/>
      <c r="P40" s="33">
        <f t="shared" si="3"/>
        <v>0</v>
      </c>
      <c r="Q40" s="110"/>
      <c r="R40" s="103" t="s">
        <v>147</v>
      </c>
      <c r="S40" s="103">
        <v>8502</v>
      </c>
      <c r="T40" s="103">
        <v>5500</v>
      </c>
      <c r="U40" s="105">
        <f>T40-Y45</f>
        <v>5500</v>
      </c>
      <c r="V40" s="33"/>
      <c r="W40" s="33"/>
      <c r="X40" s="33"/>
      <c r="Y40" s="33">
        <v>0</v>
      </c>
      <c r="Z40" s="43">
        <v>0</v>
      </c>
      <c r="AA40" s="40">
        <f t="shared" si="5"/>
        <v>0</v>
      </c>
      <c r="AB40" s="41"/>
      <c r="AC40" s="41"/>
      <c r="AD40" s="33">
        <f t="shared" si="6"/>
        <v>0</v>
      </c>
      <c r="AE40" s="41"/>
      <c r="AF40" s="41"/>
      <c r="AG40" s="33">
        <f t="shared" si="7"/>
        <v>0</v>
      </c>
      <c r="AH40" s="33"/>
    </row>
    <row r="41" spans="1:34" ht="12">
      <c r="A41" s="103" t="s">
        <v>147</v>
      </c>
      <c r="B41" s="103">
        <v>8121</v>
      </c>
      <c r="C41" s="104">
        <v>1300</v>
      </c>
      <c r="D41" s="105">
        <f t="shared" si="0"/>
        <v>1300</v>
      </c>
      <c r="E41" s="33"/>
      <c r="F41" s="33"/>
      <c r="G41" s="33"/>
      <c r="H41" s="43">
        <v>0</v>
      </c>
      <c r="I41" s="43">
        <v>0</v>
      </c>
      <c r="J41" s="100">
        <f t="shared" si="1"/>
        <v>0</v>
      </c>
      <c r="K41" s="40"/>
      <c r="L41" s="41"/>
      <c r="M41" s="43">
        <f t="shared" si="2"/>
        <v>0</v>
      </c>
      <c r="N41" s="41"/>
      <c r="O41" s="41"/>
      <c r="P41" s="33">
        <f t="shared" si="3"/>
        <v>0</v>
      </c>
      <c r="Q41" s="110"/>
      <c r="R41" s="103" t="s">
        <v>148</v>
      </c>
      <c r="S41" s="103">
        <v>8503</v>
      </c>
      <c r="T41" s="104">
        <v>6000</v>
      </c>
      <c r="U41" s="105">
        <f t="shared" ref="U41:U43" si="8">T41-Y46</f>
        <v>6000</v>
      </c>
      <c r="V41" s="33"/>
      <c r="W41" s="33"/>
      <c r="X41" s="33"/>
      <c r="Y41" s="33">
        <v>0</v>
      </c>
      <c r="Z41" s="43">
        <v>0</v>
      </c>
      <c r="AA41" s="40">
        <f t="shared" si="5"/>
        <v>0</v>
      </c>
      <c r="AB41" s="41"/>
      <c r="AC41" s="41"/>
      <c r="AD41" s="33">
        <f t="shared" si="6"/>
        <v>0</v>
      </c>
      <c r="AE41" s="41"/>
      <c r="AF41" s="41"/>
      <c r="AG41" s="33">
        <f t="shared" si="7"/>
        <v>0</v>
      </c>
      <c r="AH41" s="33"/>
    </row>
    <row r="42" spans="1:34" ht="12">
      <c r="A42" s="103" t="s">
        <v>147</v>
      </c>
      <c r="B42" s="103">
        <v>8122</v>
      </c>
      <c r="C42" s="104">
        <v>1300</v>
      </c>
      <c r="D42" s="105">
        <f t="shared" si="0"/>
        <v>1300</v>
      </c>
      <c r="E42" s="33"/>
      <c r="F42" s="33"/>
      <c r="G42" s="33"/>
      <c r="H42" s="43">
        <v>0</v>
      </c>
      <c r="I42" s="43">
        <v>0</v>
      </c>
      <c r="J42" s="100">
        <f t="shared" si="1"/>
        <v>0</v>
      </c>
      <c r="K42" s="40"/>
      <c r="L42" s="41"/>
      <c r="M42" s="43">
        <f t="shared" si="2"/>
        <v>0</v>
      </c>
      <c r="N42" s="41"/>
      <c r="O42" s="41"/>
      <c r="P42" s="33">
        <f t="shared" si="3"/>
        <v>0</v>
      </c>
      <c r="Q42" s="110"/>
      <c r="R42" s="103" t="s">
        <v>148</v>
      </c>
      <c r="S42" s="103">
        <v>8504</v>
      </c>
      <c r="T42" s="104">
        <v>6000</v>
      </c>
      <c r="U42" s="105">
        <f t="shared" si="8"/>
        <v>6000</v>
      </c>
      <c r="V42" s="33"/>
      <c r="W42" s="33"/>
      <c r="X42" s="33"/>
      <c r="Y42" s="33">
        <v>0</v>
      </c>
      <c r="Z42" s="43">
        <v>0</v>
      </c>
      <c r="AA42" s="40">
        <f t="shared" si="5"/>
        <v>0</v>
      </c>
      <c r="AB42" s="41"/>
      <c r="AC42" s="41"/>
      <c r="AD42" s="33">
        <f t="shared" si="6"/>
        <v>0</v>
      </c>
      <c r="AE42" s="41"/>
      <c r="AF42" s="41"/>
      <c r="AG42" s="33">
        <f t="shared" si="7"/>
        <v>0</v>
      </c>
      <c r="AH42" s="33"/>
    </row>
    <row r="43" spans="1:34" ht="12">
      <c r="A43" s="103" t="s">
        <v>148</v>
      </c>
      <c r="B43" s="103">
        <v>8123</v>
      </c>
      <c r="C43" s="104">
        <v>1000</v>
      </c>
      <c r="D43" s="105">
        <f t="shared" si="0"/>
        <v>1000</v>
      </c>
      <c r="E43" s="33"/>
      <c r="F43" s="33"/>
      <c r="G43" s="33"/>
      <c r="H43" s="43">
        <v>0</v>
      </c>
      <c r="I43" s="43">
        <v>0</v>
      </c>
      <c r="J43" s="100">
        <f t="shared" si="1"/>
        <v>0</v>
      </c>
      <c r="K43" s="40"/>
      <c r="L43" s="41"/>
      <c r="M43" s="43">
        <f t="shared" si="2"/>
        <v>0</v>
      </c>
      <c r="N43" s="41"/>
      <c r="O43" s="41"/>
      <c r="P43" s="33">
        <f t="shared" si="3"/>
        <v>0</v>
      </c>
      <c r="Q43" s="110"/>
      <c r="R43" s="103" t="s">
        <v>148</v>
      </c>
      <c r="S43" s="103">
        <v>8505</v>
      </c>
      <c r="T43" s="104">
        <v>6000</v>
      </c>
      <c r="U43" s="105">
        <f t="shared" si="8"/>
        <v>6000</v>
      </c>
      <c r="V43" s="33"/>
      <c r="W43" s="33"/>
      <c r="X43" s="33"/>
      <c r="Y43" s="33">
        <v>0</v>
      </c>
      <c r="Z43" s="43">
        <v>0</v>
      </c>
      <c r="AA43" s="40">
        <f t="shared" si="5"/>
        <v>0</v>
      </c>
      <c r="AB43" s="41"/>
      <c r="AC43" s="41"/>
      <c r="AD43" s="33">
        <f t="shared" si="6"/>
        <v>0</v>
      </c>
      <c r="AE43" s="41"/>
      <c r="AF43" s="41"/>
      <c r="AG43" s="33">
        <f t="shared" si="7"/>
        <v>0</v>
      </c>
      <c r="AH43" s="33"/>
    </row>
    <row r="44" spans="1:34" ht="12">
      <c r="A44" s="103" t="s">
        <v>148</v>
      </c>
      <c r="B44" s="103">
        <v>8124</v>
      </c>
      <c r="C44" s="104">
        <v>1000</v>
      </c>
      <c r="D44" s="105">
        <f t="shared" si="0"/>
        <v>1000</v>
      </c>
      <c r="E44" s="33"/>
      <c r="F44" s="33"/>
      <c r="G44" s="33"/>
      <c r="H44" s="43">
        <v>0</v>
      </c>
      <c r="I44" s="43">
        <v>0</v>
      </c>
      <c r="J44" s="100">
        <f t="shared" si="1"/>
        <v>0</v>
      </c>
      <c r="K44" s="40"/>
      <c r="L44" s="41"/>
      <c r="M44" s="43">
        <f t="shared" si="2"/>
        <v>0</v>
      </c>
      <c r="N44" s="41"/>
      <c r="O44" s="41"/>
      <c r="P44" s="33">
        <f t="shared" si="3"/>
        <v>0</v>
      </c>
      <c r="Q44" s="110"/>
      <c r="R44" s="113"/>
      <c r="S44" s="112"/>
      <c r="T44" s="112"/>
      <c r="U44" s="112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5"/>
    </row>
    <row r="45" spans="1:34" ht="12">
      <c r="A45" s="103" t="s">
        <v>148</v>
      </c>
      <c r="B45" s="103">
        <v>8125</v>
      </c>
      <c r="C45" s="104">
        <v>1200</v>
      </c>
      <c r="D45" s="105">
        <f t="shared" si="0"/>
        <v>1200</v>
      </c>
      <c r="E45" s="33"/>
      <c r="F45" s="33"/>
      <c r="G45" s="33"/>
      <c r="H45" s="43">
        <v>0</v>
      </c>
      <c r="I45" s="43">
        <v>0</v>
      </c>
      <c r="J45" s="100">
        <f t="shared" si="1"/>
        <v>0</v>
      </c>
      <c r="K45" s="40"/>
      <c r="L45" s="41"/>
      <c r="M45" s="43">
        <f t="shared" si="2"/>
        <v>0</v>
      </c>
      <c r="N45" s="41"/>
      <c r="O45" s="41"/>
      <c r="P45" s="33">
        <f t="shared" si="3"/>
        <v>0</v>
      </c>
      <c r="Q45" s="110"/>
      <c r="R45" s="113"/>
      <c r="S45" s="112"/>
      <c r="T45" s="112"/>
      <c r="U45" s="112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5"/>
    </row>
    <row r="46" spans="1:34" ht="12">
      <c r="A46" s="103" t="s">
        <v>148</v>
      </c>
      <c r="B46" s="103">
        <v>8126</v>
      </c>
      <c r="C46" s="104">
        <v>1200</v>
      </c>
      <c r="D46" s="105">
        <f t="shared" si="0"/>
        <v>1200</v>
      </c>
      <c r="E46" s="33"/>
      <c r="F46" s="33"/>
      <c r="G46" s="33"/>
      <c r="H46" s="43">
        <v>0</v>
      </c>
      <c r="I46" s="43">
        <v>0</v>
      </c>
      <c r="J46" s="100">
        <f t="shared" si="1"/>
        <v>0</v>
      </c>
      <c r="K46" s="40"/>
      <c r="L46" s="41"/>
      <c r="M46" s="43">
        <f t="shared" si="2"/>
        <v>0</v>
      </c>
      <c r="N46" s="41"/>
      <c r="O46" s="41"/>
      <c r="P46" s="33">
        <f t="shared" si="3"/>
        <v>0</v>
      </c>
      <c r="Q46" s="110"/>
      <c r="R46" s="113"/>
      <c r="S46" s="112"/>
      <c r="T46" s="112"/>
      <c r="U46" s="112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5"/>
    </row>
    <row r="47" spans="1:34" ht="12">
      <c r="A47" s="103" t="s">
        <v>148</v>
      </c>
      <c r="B47" s="103">
        <v>8127</v>
      </c>
      <c r="C47" s="104">
        <v>1200</v>
      </c>
      <c r="D47" s="105">
        <f t="shared" si="0"/>
        <v>1200</v>
      </c>
      <c r="E47" s="33"/>
      <c r="F47" s="33"/>
      <c r="G47" s="33"/>
      <c r="H47" s="43">
        <v>0</v>
      </c>
      <c r="I47" s="43">
        <v>0</v>
      </c>
      <c r="J47" s="100">
        <f t="shared" si="1"/>
        <v>0</v>
      </c>
      <c r="K47" s="40"/>
      <c r="L47" s="41"/>
      <c r="M47" s="43">
        <f t="shared" si="2"/>
        <v>0</v>
      </c>
      <c r="N47" s="41"/>
      <c r="O47" s="41"/>
      <c r="P47" s="33">
        <f t="shared" si="3"/>
        <v>0</v>
      </c>
      <c r="Q47" s="33"/>
      <c r="R47" s="113"/>
      <c r="S47" s="112"/>
      <c r="T47" s="112"/>
      <c r="U47" s="112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5"/>
    </row>
    <row r="48" spans="1:34">
      <c r="A48" s="145" t="s">
        <v>57</v>
      </c>
      <c r="B48" s="145"/>
      <c r="C48" s="107">
        <f>SUM(C3:C47)</f>
        <v>45000</v>
      </c>
      <c r="D48" s="107">
        <f>SUM(D3:D47)</f>
        <v>45000</v>
      </c>
      <c r="E48" s="116"/>
      <c r="F48" s="116"/>
      <c r="G48" s="116"/>
      <c r="H48" s="41">
        <v>0</v>
      </c>
      <c r="I48" s="41">
        <v>0</v>
      </c>
      <c r="J48" s="100">
        <f t="shared" si="1"/>
        <v>0</v>
      </c>
      <c r="K48" s="116"/>
      <c r="L48" s="108"/>
      <c r="M48" s="41">
        <f t="shared" si="2"/>
        <v>0</v>
      </c>
      <c r="N48" s="116"/>
      <c r="O48" s="108"/>
      <c r="P48" s="41">
        <f t="shared" si="3"/>
        <v>0</v>
      </c>
      <c r="Q48" s="116"/>
      <c r="R48" s="149" t="s">
        <v>57</v>
      </c>
      <c r="S48" s="149"/>
      <c r="T48" s="105">
        <f>SUM(T3:T43)</f>
        <v>129600</v>
      </c>
      <c r="U48" s="105">
        <f>SUM(U3:U43)</f>
        <v>129600</v>
      </c>
      <c r="V48" s="41"/>
      <c r="W48" s="41"/>
      <c r="X48" s="41"/>
      <c r="Y48" s="33">
        <v>0</v>
      </c>
      <c r="Z48" s="41">
        <v>0</v>
      </c>
      <c r="AA48" s="40">
        <f t="shared" si="5"/>
        <v>0</v>
      </c>
      <c r="AB48" s="41"/>
      <c r="AC48" s="41"/>
      <c r="AD48" s="33">
        <v>0</v>
      </c>
      <c r="AE48" s="41"/>
      <c r="AF48" s="41"/>
      <c r="AG48" s="33">
        <v>0</v>
      </c>
      <c r="AH48" s="41"/>
    </row>
    <row r="49" spans="1:34" ht="13.5" customHeight="1">
      <c r="A49" s="146" t="s">
        <v>150</v>
      </c>
      <c r="B49" s="147"/>
      <c r="C49" s="148"/>
      <c r="D49" s="151">
        <f>C48+T48</f>
        <v>174600</v>
      </c>
      <c r="E49" s="142"/>
      <c r="F49" s="142" t="s">
        <v>151</v>
      </c>
      <c r="G49" s="142"/>
      <c r="H49" s="151">
        <f>D48+U48</f>
        <v>174600</v>
      </c>
      <c r="I49" s="151"/>
      <c r="J49" s="151"/>
      <c r="K49" s="151"/>
      <c r="L49" s="142" t="s">
        <v>152</v>
      </c>
      <c r="M49" s="142"/>
      <c r="N49" s="142">
        <v>12000</v>
      </c>
      <c r="O49" s="142"/>
      <c r="P49" s="142" t="s">
        <v>153</v>
      </c>
      <c r="Q49" s="142"/>
      <c r="R49" s="142">
        <v>23222</v>
      </c>
      <c r="S49" s="142"/>
      <c r="T49" s="142"/>
      <c r="U49" s="142" t="s">
        <v>154</v>
      </c>
      <c r="V49" s="142"/>
      <c r="W49" s="142">
        <v>56888</v>
      </c>
      <c r="X49" s="142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</row>
    <row r="53" spans="1:34" ht="13.5" customHeight="1">
      <c r="G53" s="150"/>
      <c r="H53" s="150"/>
      <c r="I53" s="150"/>
      <c r="J53" s="150"/>
      <c r="K53" s="150"/>
      <c r="L53" s="150"/>
      <c r="M53" s="150"/>
      <c r="N53" s="150"/>
      <c r="O53" s="150"/>
      <c r="P53" s="150"/>
    </row>
    <row r="57" spans="1:34" ht="15" customHeight="1"/>
  </sheetData>
  <mergeCells count="14">
    <mergeCell ref="G53:P53"/>
    <mergeCell ref="D49:E49"/>
    <mergeCell ref="F49:G49"/>
    <mergeCell ref="H49:K49"/>
    <mergeCell ref="L49:M49"/>
    <mergeCell ref="N49:O49"/>
    <mergeCell ref="P49:Q49"/>
    <mergeCell ref="U49:V49"/>
    <mergeCell ref="W49:X49"/>
    <mergeCell ref="R49:T49"/>
    <mergeCell ref="A1:AH1"/>
    <mergeCell ref="A48:B48"/>
    <mergeCell ref="A49:C49"/>
    <mergeCell ref="R48:S48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horizontalDpi="180" verticalDpi="18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HE97"/>
  <sheetViews>
    <sheetView workbookViewId="0">
      <selection activeCell="H27" sqref="H27"/>
    </sheetView>
  </sheetViews>
  <sheetFormatPr defaultRowHeight="14.25"/>
  <cols>
    <col min="1" max="1" width="6.25" style="19" customWidth="1"/>
    <col min="2" max="2" width="14.125" style="23" customWidth="1"/>
    <col min="3" max="3" width="14.125" style="24" customWidth="1"/>
    <col min="4" max="4" width="6.25" style="19" customWidth="1"/>
    <col min="5" max="6" width="14.125" style="19" customWidth="1"/>
    <col min="7" max="16384" width="9" style="19"/>
  </cols>
  <sheetData>
    <row r="1" spans="1:213" s="22" customFormat="1" ht="23.25">
      <c r="A1" s="152" t="s">
        <v>54</v>
      </c>
      <c r="B1" s="152"/>
      <c r="C1" s="152"/>
      <c r="D1" s="152"/>
      <c r="E1" s="152"/>
      <c r="F1" s="152"/>
    </row>
    <row r="2" spans="1:213" s="34" customFormat="1" ht="15" customHeight="1">
      <c r="A2" s="153" t="s">
        <v>91</v>
      </c>
      <c r="B2" s="153"/>
      <c r="C2" s="153"/>
      <c r="D2" s="72"/>
      <c r="E2" s="73" t="s">
        <v>90</v>
      </c>
      <c r="F2" s="39" t="s">
        <v>58</v>
      </c>
    </row>
    <row r="3" spans="1:213" s="36" customFormat="1" ht="12">
      <c r="A3" s="35" t="s">
        <v>48</v>
      </c>
      <c r="B3" s="35" t="s">
        <v>49</v>
      </c>
      <c r="C3" s="35" t="s">
        <v>52</v>
      </c>
      <c r="D3" s="35" t="s">
        <v>48</v>
      </c>
      <c r="E3" s="35" t="s">
        <v>49</v>
      </c>
      <c r="F3" s="35" t="s">
        <v>52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</row>
    <row r="4" spans="1:213" s="37" customFormat="1" ht="11.25">
      <c r="A4" s="38">
        <v>8051</v>
      </c>
      <c r="B4" s="38"/>
      <c r="C4" s="38"/>
      <c r="D4" s="38">
        <v>8205</v>
      </c>
      <c r="E4" s="38"/>
      <c r="F4" s="38"/>
    </row>
    <row r="5" spans="1:213" s="37" customFormat="1" ht="11.25">
      <c r="A5" s="38">
        <v>8052</v>
      </c>
      <c r="B5" s="38"/>
      <c r="C5" s="38"/>
      <c r="D5" s="38">
        <v>8206</v>
      </c>
      <c r="E5" s="38"/>
      <c r="F5" s="38"/>
    </row>
    <row r="6" spans="1:213" s="37" customFormat="1" ht="11.25">
      <c r="A6" s="38">
        <v>8053</v>
      </c>
      <c r="B6" s="38"/>
      <c r="C6" s="38"/>
      <c r="D6" s="38">
        <v>8207</v>
      </c>
      <c r="E6" s="38"/>
      <c r="F6" s="38"/>
    </row>
    <row r="7" spans="1:213" s="37" customFormat="1" ht="11.25">
      <c r="A7" s="38">
        <v>8054</v>
      </c>
      <c r="B7" s="38"/>
      <c r="C7" s="38"/>
      <c r="D7" s="38">
        <v>8208</v>
      </c>
      <c r="E7" s="38"/>
      <c r="F7" s="38"/>
    </row>
    <row r="8" spans="1:213" s="37" customFormat="1" ht="11.25">
      <c r="A8" s="38">
        <v>8055</v>
      </c>
      <c r="B8" s="38"/>
      <c r="C8" s="38"/>
      <c r="D8" s="38">
        <v>8209</v>
      </c>
      <c r="E8" s="38"/>
      <c r="F8" s="38"/>
    </row>
    <row r="9" spans="1:213" s="37" customFormat="1" ht="11.25">
      <c r="A9" s="38">
        <v>8056</v>
      </c>
      <c r="B9" s="38"/>
      <c r="C9" s="38"/>
      <c r="D9" s="38">
        <v>8210</v>
      </c>
      <c r="E9" s="38"/>
      <c r="F9" s="38"/>
    </row>
    <row r="10" spans="1:213" s="37" customFormat="1" ht="11.25">
      <c r="A10" s="38">
        <v>8057</v>
      </c>
      <c r="B10" s="38"/>
      <c r="C10" s="38"/>
      <c r="D10" s="38">
        <v>8211</v>
      </c>
      <c r="E10" s="38"/>
      <c r="F10" s="38"/>
    </row>
    <row r="11" spans="1:213" s="32" customFormat="1" ht="11.25">
      <c r="A11" s="33">
        <v>8058</v>
      </c>
      <c r="B11" s="33"/>
      <c r="C11" s="33"/>
      <c r="D11" s="33">
        <v>8212</v>
      </c>
      <c r="E11" s="33"/>
      <c r="F11" s="33"/>
    </row>
    <row r="12" spans="1:213" s="32" customFormat="1" ht="11.25">
      <c r="A12" s="33">
        <v>8061</v>
      </c>
      <c r="B12" s="33"/>
      <c r="C12" s="33"/>
      <c r="D12" s="33">
        <v>8213</v>
      </c>
      <c r="E12" s="33"/>
      <c r="F12" s="33"/>
    </row>
    <row r="13" spans="1:213" s="32" customFormat="1" ht="11.25">
      <c r="A13" s="33">
        <v>8062</v>
      </c>
      <c r="B13" s="33"/>
      <c r="C13" s="33"/>
      <c r="D13" s="33">
        <v>8214</v>
      </c>
      <c r="E13" s="33"/>
      <c r="F13" s="33"/>
    </row>
    <row r="14" spans="1:213" s="32" customFormat="1" ht="11.25">
      <c r="A14" s="33">
        <v>8063</v>
      </c>
      <c r="B14" s="33"/>
      <c r="C14" s="33"/>
      <c r="D14" s="33">
        <v>8215</v>
      </c>
      <c r="E14" s="33"/>
      <c r="F14" s="33"/>
    </row>
    <row r="15" spans="1:213" s="32" customFormat="1" ht="11.25">
      <c r="A15" s="33">
        <v>8064</v>
      </c>
      <c r="B15" s="33"/>
      <c r="C15" s="33"/>
      <c r="D15" s="33">
        <v>8216</v>
      </c>
      <c r="E15" s="33"/>
      <c r="F15" s="33"/>
    </row>
    <row r="16" spans="1:213" s="32" customFormat="1" ht="11.25">
      <c r="A16" s="33">
        <v>8065</v>
      </c>
      <c r="B16" s="33"/>
      <c r="C16" s="33"/>
      <c r="D16" s="33">
        <v>8217</v>
      </c>
      <c r="E16" s="33"/>
      <c r="F16" s="33"/>
    </row>
    <row r="17" spans="1:6" s="32" customFormat="1" ht="11.25">
      <c r="A17" s="33">
        <v>8066</v>
      </c>
      <c r="B17" s="33"/>
      <c r="C17" s="33"/>
      <c r="D17" s="33">
        <v>8218</v>
      </c>
      <c r="E17" s="33"/>
      <c r="F17" s="33"/>
    </row>
    <row r="18" spans="1:6" s="32" customFormat="1" ht="11.25">
      <c r="A18" s="33">
        <v>8067</v>
      </c>
      <c r="B18" s="33"/>
      <c r="C18" s="33"/>
      <c r="D18" s="33">
        <v>8219</v>
      </c>
      <c r="E18" s="33"/>
      <c r="F18" s="33"/>
    </row>
    <row r="19" spans="1:6" s="32" customFormat="1" ht="11.25">
      <c r="A19" s="33">
        <v>8068</v>
      </c>
      <c r="B19" s="33"/>
      <c r="C19" s="33"/>
      <c r="D19" s="33">
        <v>8220</v>
      </c>
      <c r="E19" s="33"/>
      <c r="F19" s="33"/>
    </row>
    <row r="20" spans="1:6" s="32" customFormat="1" ht="11.25">
      <c r="A20" s="33">
        <v>8069</v>
      </c>
      <c r="B20" s="33"/>
      <c r="C20" s="33"/>
      <c r="D20" s="33">
        <v>8221</v>
      </c>
      <c r="E20" s="33"/>
      <c r="F20" s="33"/>
    </row>
    <row r="21" spans="1:6" s="32" customFormat="1" ht="11.25">
      <c r="A21" s="33">
        <v>80610</v>
      </c>
      <c r="B21" s="33"/>
      <c r="C21" s="33"/>
      <c r="D21" s="33">
        <v>8222</v>
      </c>
      <c r="E21" s="33"/>
      <c r="F21" s="33"/>
    </row>
    <row r="22" spans="1:6" s="32" customFormat="1" ht="11.25">
      <c r="A22" s="33">
        <v>8101</v>
      </c>
      <c r="B22" s="33"/>
      <c r="C22" s="33"/>
      <c r="D22" s="33">
        <v>8223</v>
      </c>
      <c r="E22" s="33"/>
      <c r="F22" s="33"/>
    </row>
    <row r="23" spans="1:6" s="32" customFormat="1" ht="11.25">
      <c r="A23" s="33">
        <v>8102</v>
      </c>
      <c r="B23" s="33"/>
      <c r="C23" s="33"/>
      <c r="D23" s="33">
        <v>8224</v>
      </c>
      <c r="E23" s="33"/>
      <c r="F23" s="33"/>
    </row>
    <row r="24" spans="1:6" s="32" customFormat="1" ht="11.25">
      <c r="A24" s="33">
        <v>8103</v>
      </c>
      <c r="B24" s="33"/>
      <c r="C24" s="33"/>
      <c r="D24" s="33">
        <v>8301</v>
      </c>
      <c r="E24" s="33"/>
      <c r="F24" s="33"/>
    </row>
    <row r="25" spans="1:6" s="32" customFormat="1" ht="11.25">
      <c r="A25" s="33">
        <v>8104</v>
      </c>
      <c r="B25" s="33"/>
      <c r="C25" s="33"/>
      <c r="D25" s="33">
        <v>8302</v>
      </c>
      <c r="E25" s="33"/>
      <c r="F25" s="33"/>
    </row>
    <row r="26" spans="1:6" s="32" customFormat="1" ht="11.25">
      <c r="A26" s="33">
        <v>8105</v>
      </c>
      <c r="B26" s="33"/>
      <c r="C26" s="33"/>
      <c r="D26" s="33">
        <v>8303</v>
      </c>
      <c r="E26" s="33"/>
      <c r="F26" s="33"/>
    </row>
    <row r="27" spans="1:6" s="32" customFormat="1" ht="11.25">
      <c r="A27" s="33">
        <v>8106</v>
      </c>
      <c r="B27" s="33"/>
      <c r="C27" s="33"/>
      <c r="D27" s="33">
        <v>8304</v>
      </c>
      <c r="E27" s="33"/>
      <c r="F27" s="33"/>
    </row>
    <row r="28" spans="1:6" s="32" customFormat="1" ht="11.25">
      <c r="A28" s="33">
        <v>8107</v>
      </c>
      <c r="B28" s="33"/>
      <c r="C28" s="33"/>
      <c r="D28" s="33">
        <v>8305</v>
      </c>
      <c r="E28" s="33"/>
      <c r="F28" s="33"/>
    </row>
    <row r="29" spans="1:6" s="32" customFormat="1" ht="11.25">
      <c r="A29" s="33">
        <v>8108</v>
      </c>
      <c r="B29" s="33"/>
      <c r="C29" s="33"/>
      <c r="D29" s="33">
        <v>8306</v>
      </c>
      <c r="E29" s="33"/>
      <c r="F29" s="33"/>
    </row>
    <row r="30" spans="1:6" s="32" customFormat="1" ht="11.25">
      <c r="A30" s="33">
        <v>8109</v>
      </c>
      <c r="B30" s="33"/>
      <c r="C30" s="33"/>
      <c r="D30" s="33">
        <v>8307</v>
      </c>
      <c r="E30" s="33"/>
      <c r="F30" s="33"/>
    </row>
    <row r="31" spans="1:6" s="32" customFormat="1" ht="11.25">
      <c r="A31" s="33">
        <v>8110</v>
      </c>
      <c r="B31" s="33"/>
      <c r="C31" s="33"/>
      <c r="D31" s="33">
        <v>8308</v>
      </c>
      <c r="E31" s="33"/>
      <c r="F31" s="33"/>
    </row>
    <row r="32" spans="1:6" s="32" customFormat="1" ht="11.25">
      <c r="A32" s="33">
        <v>8111</v>
      </c>
      <c r="B32" s="33"/>
      <c r="C32" s="33"/>
      <c r="D32" s="33">
        <v>8309</v>
      </c>
      <c r="E32" s="33"/>
      <c r="F32" s="33"/>
    </row>
    <row r="33" spans="1:6" s="32" customFormat="1" ht="11.25">
      <c r="A33" s="33">
        <v>8112</v>
      </c>
      <c r="B33" s="33"/>
      <c r="C33" s="33"/>
      <c r="D33" s="33">
        <v>8310</v>
      </c>
      <c r="E33" s="33"/>
      <c r="F33" s="33"/>
    </row>
    <row r="34" spans="1:6" s="32" customFormat="1" ht="11.25">
      <c r="A34" s="33">
        <v>8113</v>
      </c>
      <c r="B34" s="33"/>
      <c r="C34" s="33"/>
      <c r="D34" s="33">
        <v>8311</v>
      </c>
      <c r="E34" s="33"/>
      <c r="F34" s="33"/>
    </row>
    <row r="35" spans="1:6" s="32" customFormat="1" ht="11.25">
      <c r="A35" s="33">
        <v>8114</v>
      </c>
      <c r="B35" s="33"/>
      <c r="C35" s="33"/>
      <c r="D35" s="33">
        <v>8312</v>
      </c>
      <c r="E35" s="33"/>
      <c r="F35" s="33"/>
    </row>
    <row r="36" spans="1:6" s="32" customFormat="1" ht="11.25">
      <c r="A36" s="33">
        <v>8115</v>
      </c>
      <c r="B36" s="33"/>
      <c r="C36" s="33"/>
      <c r="D36" s="33">
        <v>8313</v>
      </c>
      <c r="E36" s="33"/>
      <c r="F36" s="33"/>
    </row>
    <row r="37" spans="1:6" s="32" customFormat="1" ht="11.25">
      <c r="A37" s="33">
        <v>8116</v>
      </c>
      <c r="B37" s="33"/>
      <c r="C37" s="33"/>
      <c r="D37" s="33">
        <v>8314</v>
      </c>
      <c r="E37" s="33"/>
      <c r="F37" s="33"/>
    </row>
    <row r="38" spans="1:6" s="32" customFormat="1" ht="11.25">
      <c r="A38" s="33">
        <v>8117</v>
      </c>
      <c r="B38" s="33"/>
      <c r="C38" s="33"/>
      <c r="D38" s="33">
        <v>8315</v>
      </c>
      <c r="E38" s="33"/>
      <c r="F38" s="33"/>
    </row>
    <row r="39" spans="1:6" s="32" customFormat="1" ht="11.25">
      <c r="A39" s="33">
        <v>8118</v>
      </c>
      <c r="B39" s="33"/>
      <c r="C39" s="33"/>
      <c r="D39" s="33">
        <v>8316</v>
      </c>
      <c r="E39" s="33"/>
      <c r="F39" s="33"/>
    </row>
    <row r="40" spans="1:6" s="32" customFormat="1" ht="11.25">
      <c r="A40" s="33">
        <v>8119</v>
      </c>
      <c r="B40" s="33"/>
      <c r="C40" s="33"/>
      <c r="D40" s="33">
        <v>8317</v>
      </c>
      <c r="E40" s="33"/>
      <c r="F40" s="33"/>
    </row>
    <row r="41" spans="1:6" s="32" customFormat="1" ht="11.25">
      <c r="A41" s="33">
        <v>8120</v>
      </c>
      <c r="B41" s="33"/>
      <c r="C41" s="33"/>
      <c r="D41" s="33">
        <v>8318</v>
      </c>
      <c r="E41" s="33"/>
      <c r="F41" s="33"/>
    </row>
    <row r="42" spans="1:6" s="32" customFormat="1" ht="11.25">
      <c r="A42" s="33">
        <v>8121</v>
      </c>
      <c r="B42" s="33"/>
      <c r="C42" s="33"/>
      <c r="D42" s="33">
        <v>8319</v>
      </c>
      <c r="E42" s="33"/>
      <c r="F42" s="33"/>
    </row>
    <row r="43" spans="1:6" s="32" customFormat="1" ht="11.25">
      <c r="A43" s="33">
        <v>8122</v>
      </c>
      <c r="B43" s="33"/>
      <c r="C43" s="33"/>
      <c r="D43" s="33">
        <v>8320</v>
      </c>
      <c r="E43" s="33"/>
      <c r="F43" s="33"/>
    </row>
    <row r="44" spans="1:6" s="32" customFormat="1" ht="11.25">
      <c r="A44" s="33">
        <v>8123</v>
      </c>
      <c r="B44" s="33"/>
      <c r="C44" s="33"/>
      <c r="D44" s="33">
        <v>8321</v>
      </c>
      <c r="E44" s="33"/>
      <c r="F44" s="33"/>
    </row>
    <row r="45" spans="1:6" s="32" customFormat="1" ht="11.25">
      <c r="A45" s="33">
        <v>8124</v>
      </c>
      <c r="B45" s="33"/>
      <c r="C45" s="33"/>
      <c r="D45" s="33">
        <v>8322</v>
      </c>
      <c r="E45" s="33"/>
      <c r="F45" s="33"/>
    </row>
    <row r="46" spans="1:6" s="32" customFormat="1" ht="11.25">
      <c r="A46" s="33">
        <v>8125</v>
      </c>
      <c r="B46" s="33"/>
      <c r="C46" s="33"/>
      <c r="D46" s="33">
        <v>8401</v>
      </c>
      <c r="E46" s="33"/>
      <c r="F46" s="33"/>
    </row>
    <row r="47" spans="1:6" s="32" customFormat="1" ht="11.25">
      <c r="A47" s="33">
        <v>8126</v>
      </c>
      <c r="B47" s="33"/>
      <c r="C47" s="33"/>
      <c r="D47" s="33">
        <v>8402</v>
      </c>
      <c r="E47" s="33"/>
      <c r="F47" s="33"/>
    </row>
    <row r="48" spans="1:6" s="32" customFormat="1" ht="11.25">
      <c r="A48" s="33">
        <v>8127</v>
      </c>
      <c r="B48" s="33"/>
      <c r="C48" s="33"/>
      <c r="D48" s="33">
        <v>8501</v>
      </c>
      <c r="E48" s="33"/>
      <c r="F48" s="33"/>
    </row>
    <row r="49" spans="1:9" s="32" customFormat="1" ht="11.25">
      <c r="A49" s="33">
        <v>8201</v>
      </c>
      <c r="B49" s="33"/>
      <c r="C49" s="33"/>
      <c r="D49" s="33">
        <v>8502</v>
      </c>
      <c r="E49" s="33"/>
      <c r="F49" s="33"/>
    </row>
    <row r="50" spans="1:9" s="32" customFormat="1" ht="11.25">
      <c r="A50" s="33">
        <v>8202</v>
      </c>
      <c r="B50" s="33"/>
      <c r="C50" s="33"/>
      <c r="D50" s="33">
        <v>8503</v>
      </c>
      <c r="E50" s="33"/>
      <c r="F50" s="33"/>
    </row>
    <row r="51" spans="1:9" s="32" customFormat="1" ht="11.25">
      <c r="A51" s="33">
        <v>8203</v>
      </c>
      <c r="B51" s="33"/>
      <c r="C51" s="33"/>
      <c r="D51" s="33">
        <v>8504</v>
      </c>
      <c r="E51" s="33"/>
      <c r="F51" s="33"/>
    </row>
    <row r="52" spans="1:9" s="32" customFormat="1" ht="11.25">
      <c r="A52" s="33">
        <v>8204</v>
      </c>
      <c r="B52" s="33"/>
      <c r="C52" s="33"/>
      <c r="D52" s="33">
        <v>8505</v>
      </c>
      <c r="E52" s="33"/>
      <c r="F52" s="33"/>
    </row>
    <row r="53" spans="1:9" s="32" customFormat="1" ht="11.25"/>
    <row r="54" spans="1:9" s="32" customFormat="1" ht="11.25"/>
    <row r="55" spans="1:9" s="21" customFormat="1" ht="15">
      <c r="A55" s="18"/>
      <c r="B55" s="26"/>
      <c r="C55" s="20"/>
      <c r="D55" s="18"/>
      <c r="E55" s="18"/>
      <c r="F55" s="18"/>
      <c r="G55" s="18"/>
      <c r="H55" s="25"/>
      <c r="I55" s="18"/>
    </row>
    <row r="56" spans="1:9" s="21" customFormat="1" ht="15">
      <c r="A56" s="18"/>
      <c r="B56" s="27"/>
      <c r="C56" s="18"/>
      <c r="D56" s="18"/>
      <c r="E56" s="18"/>
      <c r="F56" s="18"/>
      <c r="G56" s="18"/>
      <c r="H56" s="25"/>
      <c r="I56" s="18"/>
    </row>
    <row r="57" spans="1:9" s="21" customFormat="1" ht="15">
      <c r="A57" s="18"/>
      <c r="B57" s="27"/>
      <c r="C57" s="18"/>
      <c r="D57" s="18"/>
      <c r="E57" s="18"/>
      <c r="F57" s="18"/>
      <c r="G57" s="18"/>
      <c r="H57" s="25"/>
      <c r="I57" s="18"/>
    </row>
    <row r="58" spans="1:9" s="21" customFormat="1" ht="15">
      <c r="A58" s="18"/>
      <c r="B58" s="27"/>
      <c r="C58" s="18"/>
      <c r="D58" s="18"/>
      <c r="E58" s="18"/>
      <c r="F58" s="18"/>
      <c r="G58" s="18"/>
      <c r="H58" s="25"/>
      <c r="I58" s="18"/>
    </row>
    <row r="59" spans="1:9" s="21" customFormat="1" ht="15">
      <c r="A59" s="18" t="s">
        <v>53</v>
      </c>
      <c r="B59" s="27"/>
      <c r="C59" s="18"/>
      <c r="D59" s="18"/>
      <c r="E59" s="18"/>
      <c r="F59" s="18"/>
      <c r="G59" s="18"/>
      <c r="H59" s="25"/>
      <c r="I59" s="18"/>
    </row>
    <row r="60" spans="1:9" s="21" customFormat="1" ht="15">
      <c r="A60" s="18"/>
      <c r="B60" s="27"/>
      <c r="C60" s="28"/>
      <c r="D60" s="18"/>
      <c r="E60" s="18"/>
      <c r="F60" s="18"/>
      <c r="G60" s="18"/>
      <c r="H60" s="25"/>
      <c r="I60" s="18"/>
    </row>
    <row r="61" spans="1:9" s="21" customFormat="1" ht="15">
      <c r="A61" s="18"/>
      <c r="B61" s="27"/>
      <c r="C61" s="18"/>
      <c r="D61" s="18"/>
      <c r="E61" s="18"/>
      <c r="F61" s="18"/>
      <c r="G61" s="18"/>
      <c r="H61" s="25"/>
      <c r="I61" s="18"/>
    </row>
    <row r="62" spans="1:9" s="21" customFormat="1" ht="15">
      <c r="A62" s="18"/>
      <c r="B62" s="27"/>
      <c r="C62" s="18"/>
      <c r="D62" s="18"/>
      <c r="E62" s="18"/>
      <c r="F62" s="18"/>
      <c r="G62" s="18"/>
      <c r="H62" s="25"/>
      <c r="I62" s="18"/>
    </row>
    <row r="63" spans="1:9" s="21" customFormat="1" ht="15">
      <c r="A63" s="18"/>
      <c r="B63" s="27"/>
      <c r="C63" s="18"/>
      <c r="D63" s="18"/>
      <c r="E63" s="18"/>
      <c r="F63" s="18"/>
      <c r="G63" s="18"/>
      <c r="H63" s="25"/>
      <c r="I63" s="18"/>
    </row>
    <row r="64" spans="1:9" s="21" customFormat="1" ht="15">
      <c r="A64" s="18"/>
      <c r="B64" s="27"/>
      <c r="C64" s="18"/>
      <c r="D64" s="18"/>
      <c r="E64" s="18"/>
      <c r="F64" s="18"/>
      <c r="G64" s="18"/>
      <c r="H64" s="25"/>
      <c r="I64" s="18"/>
    </row>
    <row r="65" spans="1:9" s="21" customFormat="1" ht="15">
      <c r="A65" s="18"/>
      <c r="B65" s="27"/>
      <c r="C65" s="18"/>
      <c r="D65" s="18"/>
      <c r="E65" s="18"/>
      <c r="F65" s="18"/>
      <c r="G65" s="18"/>
      <c r="H65" s="25"/>
      <c r="I65" s="18"/>
    </row>
    <row r="66" spans="1:9" s="21" customFormat="1" ht="15">
      <c r="A66" s="18"/>
      <c r="B66" s="27"/>
      <c r="C66" s="18"/>
      <c r="D66" s="18"/>
      <c r="E66" s="18"/>
      <c r="F66" s="18"/>
      <c r="G66" s="18"/>
      <c r="H66" s="25"/>
      <c r="I66" s="18"/>
    </row>
    <row r="67" spans="1:9" s="21" customFormat="1" ht="15">
      <c r="A67" s="18"/>
      <c r="B67" s="27"/>
      <c r="C67" s="18"/>
      <c r="D67" s="18"/>
      <c r="E67" s="18"/>
      <c r="F67" s="18"/>
      <c r="G67" s="18"/>
      <c r="H67" s="25"/>
      <c r="I67" s="18"/>
    </row>
    <row r="68" spans="1:9" s="21" customFormat="1" ht="15">
      <c r="A68" s="18"/>
      <c r="B68" s="27"/>
      <c r="C68" s="18"/>
      <c r="D68" s="18"/>
      <c r="E68" s="18"/>
      <c r="F68" s="18"/>
      <c r="G68" s="18"/>
      <c r="H68" s="25"/>
      <c r="I68" s="18"/>
    </row>
    <row r="69" spans="1:9" s="21" customFormat="1" ht="15">
      <c r="A69" s="18"/>
      <c r="B69" s="27"/>
      <c r="C69" s="18"/>
      <c r="D69" s="18"/>
      <c r="E69" s="18"/>
      <c r="F69" s="18"/>
      <c r="G69" s="18"/>
      <c r="H69" s="25"/>
      <c r="I69" s="18"/>
    </row>
    <row r="70" spans="1:9" s="21" customFormat="1" ht="15">
      <c r="A70" s="18"/>
      <c r="B70" s="27"/>
      <c r="C70" s="18"/>
      <c r="D70" s="18"/>
      <c r="E70" s="18"/>
      <c r="F70" s="18"/>
      <c r="G70" s="18"/>
      <c r="H70" s="25"/>
      <c r="I70" s="18"/>
    </row>
    <row r="71" spans="1:9" s="21" customFormat="1" ht="15">
      <c r="A71" s="18"/>
      <c r="B71" s="27"/>
      <c r="C71" s="18"/>
      <c r="D71" s="18"/>
      <c r="E71" s="18"/>
      <c r="F71" s="18"/>
      <c r="G71" s="18"/>
      <c r="H71" s="25"/>
      <c r="I71" s="18"/>
    </row>
    <row r="72" spans="1:9" s="21" customFormat="1" ht="15">
      <c r="A72" s="18"/>
      <c r="B72" s="27"/>
      <c r="C72" s="18"/>
      <c r="D72" s="18"/>
      <c r="E72" s="18"/>
      <c r="F72" s="18"/>
      <c r="G72" s="18"/>
      <c r="H72" s="25"/>
      <c r="I72" s="18"/>
    </row>
    <row r="73" spans="1:9" s="21" customFormat="1" ht="15">
      <c r="A73" s="18"/>
      <c r="B73" s="27"/>
      <c r="C73" s="18"/>
      <c r="D73" s="18"/>
      <c r="E73" s="18"/>
      <c r="F73" s="18"/>
      <c r="G73" s="18"/>
      <c r="H73" s="25"/>
      <c r="I73" s="18"/>
    </row>
    <row r="74" spans="1:9" s="21" customFormat="1" ht="15">
      <c r="A74" s="18"/>
      <c r="B74" s="27"/>
      <c r="C74" s="18"/>
      <c r="D74" s="18"/>
      <c r="E74" s="18"/>
      <c r="F74" s="18"/>
      <c r="G74" s="18"/>
      <c r="H74" s="25"/>
      <c r="I74" s="18"/>
    </row>
    <row r="75" spans="1:9" s="21" customFormat="1" ht="15">
      <c r="A75" s="18"/>
      <c r="B75" s="27"/>
      <c r="C75" s="18"/>
      <c r="D75" s="18"/>
      <c r="E75" s="18"/>
      <c r="F75" s="18"/>
      <c r="G75" s="18"/>
      <c r="H75" s="25"/>
      <c r="I75" s="18"/>
    </row>
    <row r="76" spans="1:9" s="21" customFormat="1" ht="15">
      <c r="A76" s="18"/>
      <c r="B76" s="27"/>
      <c r="C76" s="18"/>
      <c r="D76" s="18"/>
      <c r="E76" s="18"/>
      <c r="F76" s="18"/>
      <c r="G76" s="18"/>
      <c r="H76" s="25"/>
      <c r="I76" s="18"/>
    </row>
    <row r="77" spans="1:9" s="21" customFormat="1" ht="15">
      <c r="A77" s="18"/>
      <c r="B77" s="27"/>
      <c r="C77" s="18"/>
      <c r="D77" s="18"/>
      <c r="E77" s="18"/>
      <c r="F77" s="18"/>
      <c r="G77" s="18"/>
      <c r="H77" s="25"/>
      <c r="I77" s="18"/>
    </row>
    <row r="78" spans="1:9" s="21" customFormat="1" ht="15">
      <c r="A78" s="18"/>
      <c r="B78" s="27"/>
      <c r="C78" s="18"/>
      <c r="D78" s="18"/>
      <c r="E78" s="18"/>
      <c r="F78" s="18"/>
      <c r="G78" s="18"/>
      <c r="H78" s="25"/>
      <c r="I78" s="18"/>
    </row>
    <row r="79" spans="1:9" s="21" customFormat="1" ht="15">
      <c r="A79" s="18"/>
      <c r="B79" s="27"/>
      <c r="C79" s="18"/>
      <c r="D79" s="18"/>
      <c r="E79" s="18"/>
      <c r="F79" s="18"/>
      <c r="G79" s="18"/>
      <c r="H79" s="25"/>
      <c r="I79" s="18"/>
    </row>
    <row r="80" spans="1:9" s="21" customFormat="1" ht="15">
      <c r="A80" s="18"/>
      <c r="B80" s="27"/>
      <c r="C80" s="18"/>
      <c r="D80" s="18"/>
      <c r="E80" s="18"/>
      <c r="F80" s="18"/>
      <c r="G80" s="18"/>
      <c r="H80" s="25"/>
      <c r="I80" s="18"/>
    </row>
    <row r="81" spans="1:9" s="21" customFormat="1" ht="15">
      <c r="A81" s="18"/>
      <c r="B81" s="27"/>
      <c r="C81" s="18"/>
      <c r="D81" s="18"/>
      <c r="E81" s="18"/>
      <c r="F81" s="18"/>
      <c r="G81" s="18"/>
      <c r="H81" s="25"/>
      <c r="I81" s="18"/>
    </row>
    <row r="82" spans="1:9" s="21" customFormat="1" ht="15">
      <c r="A82" s="18"/>
      <c r="B82" s="27"/>
      <c r="C82" s="18"/>
      <c r="D82" s="18"/>
      <c r="E82" s="18"/>
      <c r="F82" s="18"/>
      <c r="G82" s="18"/>
      <c r="H82" s="25"/>
      <c r="I82" s="18"/>
    </row>
    <row r="83" spans="1:9" s="21" customFormat="1" ht="15">
      <c r="A83" s="18"/>
      <c r="B83" s="27"/>
      <c r="C83" s="18"/>
      <c r="D83" s="18"/>
      <c r="E83" s="18"/>
      <c r="F83" s="18"/>
      <c r="G83" s="18"/>
      <c r="H83" s="25"/>
      <c r="I83" s="18"/>
    </row>
    <row r="84" spans="1:9" s="21" customFormat="1" ht="15">
      <c r="A84" s="18"/>
      <c r="B84" s="27"/>
      <c r="C84" s="18"/>
      <c r="D84" s="18"/>
      <c r="E84" s="18"/>
      <c r="F84" s="18"/>
      <c r="G84" s="18"/>
      <c r="H84" s="25"/>
      <c r="I84" s="18"/>
    </row>
    <row r="85" spans="1:9" s="21" customFormat="1" ht="15">
      <c r="A85" s="18"/>
      <c r="B85" s="27"/>
      <c r="C85" s="18"/>
      <c r="D85" s="18"/>
      <c r="E85" s="18"/>
      <c r="F85" s="18"/>
      <c r="G85" s="18"/>
      <c r="H85" s="25"/>
      <c r="I85" s="18"/>
    </row>
    <row r="86" spans="1:9" s="21" customFormat="1" ht="15">
      <c r="A86" s="18"/>
      <c r="B86" s="27"/>
      <c r="C86" s="18"/>
      <c r="D86" s="18"/>
      <c r="E86" s="18"/>
      <c r="F86" s="18"/>
      <c r="G86" s="18"/>
      <c r="H86" s="25"/>
      <c r="I86" s="18"/>
    </row>
    <row r="87" spans="1:9" s="21" customFormat="1" ht="15">
      <c r="A87" s="18"/>
      <c r="B87" s="26"/>
      <c r="C87" s="18"/>
      <c r="D87" s="18"/>
      <c r="E87" s="18"/>
      <c r="F87" s="18"/>
      <c r="G87" s="18"/>
      <c r="H87" s="25"/>
      <c r="I87" s="18"/>
    </row>
    <row r="88" spans="1:9" s="21" customFormat="1" ht="15">
      <c r="A88" s="18"/>
      <c r="B88" s="26"/>
      <c r="C88" s="18"/>
      <c r="D88" s="18"/>
      <c r="E88" s="18"/>
      <c r="F88" s="18"/>
      <c r="G88" s="18"/>
      <c r="H88" s="25"/>
      <c r="I88" s="18"/>
    </row>
    <row r="89" spans="1:9" s="21" customFormat="1" ht="15">
      <c r="A89" s="18"/>
      <c r="B89" s="26"/>
      <c r="C89" s="18"/>
      <c r="D89" s="18"/>
      <c r="E89" s="18"/>
      <c r="F89" s="18"/>
      <c r="G89" s="18"/>
      <c r="H89" s="25"/>
      <c r="I89" s="18"/>
    </row>
    <row r="90" spans="1:9" s="21" customFormat="1" ht="15">
      <c r="A90" s="18"/>
      <c r="B90" s="26"/>
      <c r="C90" s="18"/>
      <c r="D90" s="18"/>
      <c r="E90" s="18"/>
      <c r="F90" s="18"/>
      <c r="G90" s="18"/>
      <c r="H90" s="25"/>
      <c r="I90" s="18"/>
    </row>
    <row r="91" spans="1:9" s="21" customFormat="1" ht="15">
      <c r="A91" s="18"/>
      <c r="B91" s="26"/>
      <c r="C91" s="18"/>
      <c r="D91" s="18"/>
      <c r="E91" s="18"/>
      <c r="F91" s="18"/>
      <c r="G91" s="18"/>
      <c r="H91" s="25"/>
      <c r="I91" s="18"/>
    </row>
    <row r="92" spans="1:9" s="21" customFormat="1" ht="15">
      <c r="A92" s="18"/>
      <c r="B92" s="26"/>
      <c r="C92" s="18"/>
      <c r="D92" s="18"/>
      <c r="E92" s="18"/>
      <c r="F92" s="18"/>
      <c r="G92" s="18"/>
      <c r="H92" s="25"/>
      <c r="I92" s="18"/>
    </row>
    <row r="93" spans="1:9" s="21" customFormat="1" ht="15">
      <c r="A93" s="18"/>
      <c r="B93" s="26"/>
      <c r="C93" s="18"/>
      <c r="D93" s="18"/>
      <c r="E93" s="18"/>
      <c r="F93" s="18"/>
      <c r="G93" s="18"/>
      <c r="H93" s="25"/>
      <c r="I93" s="18"/>
    </row>
    <row r="94" spans="1:9" s="21" customFormat="1" ht="15">
      <c r="A94" s="18"/>
      <c r="B94" s="26"/>
      <c r="C94" s="18"/>
      <c r="D94" s="18"/>
      <c r="E94" s="18"/>
      <c r="F94" s="18"/>
      <c r="G94" s="18"/>
      <c r="H94" s="25"/>
      <c r="I94" s="18"/>
    </row>
    <row r="95" spans="1:9" s="21" customFormat="1" ht="15">
      <c r="A95" s="18"/>
      <c r="B95" s="26"/>
      <c r="C95" s="18"/>
      <c r="D95" s="18"/>
      <c r="E95" s="18"/>
      <c r="F95" s="18"/>
      <c r="G95" s="18"/>
      <c r="H95" s="25"/>
      <c r="I95" s="18"/>
    </row>
    <row r="96" spans="1:9" s="21" customFormat="1" ht="15">
      <c r="A96" s="18"/>
      <c r="B96" s="26"/>
      <c r="C96" s="18"/>
      <c r="D96" s="18"/>
      <c r="E96" s="18"/>
      <c r="F96" s="18"/>
      <c r="G96" s="18"/>
      <c r="H96" s="25"/>
      <c r="I96" s="18"/>
    </row>
    <row r="97" spans="1:9" s="21" customFormat="1" ht="15">
      <c r="A97" s="18"/>
      <c r="B97" s="26"/>
      <c r="C97" s="18"/>
      <c r="D97" s="18"/>
      <c r="E97" s="18"/>
      <c r="F97" s="18"/>
      <c r="G97" s="18"/>
      <c r="H97" s="25"/>
      <c r="I97" s="18"/>
    </row>
  </sheetData>
  <protectedRanges>
    <protectedRange sqref="C14:C20 C24 C7 C10 C26:C28 C4 C22 C12" name="区域1_12_1_2_3"/>
    <protectedRange sqref="C13" name="区域1_1_4_1_1_1_2"/>
    <protectedRange sqref="C6" name="区域1_7_1_1_1_2"/>
    <protectedRange sqref="C21 C8 C25 C29 C5 C23" name="区域1_12_1_2_2_2"/>
    <protectedRange sqref="C11" name="区域1_8_1_1_3"/>
    <protectedRange sqref="C36" name="区域1_11_1_3"/>
    <protectedRange sqref="C45:C46" name="区域1_8_1_1_3_1"/>
    <protectedRange sqref="C52" name="区域1_1_2_3"/>
    <protectedRange sqref="C47" name="区域1_12_1_2_1"/>
    <protectedRange sqref="C48:C49" name="区域1_12_1_2_1_1"/>
    <protectedRange sqref="C43" name="区域1_12_1_2_2_2_1"/>
    <protectedRange sqref="C32" name="区域1_12_1_2_3_2_1"/>
    <protectedRange sqref="C33:C34" name="区域1_12_1_2_2_2_1_1"/>
    <protectedRange sqref="C30" name="区域1_12_1_2_2_2_2"/>
    <protectedRange sqref="C35" name="区域1_12_1_2_2_2_3"/>
  </protectedRanges>
  <mergeCells count="2">
    <mergeCell ref="A1:F1"/>
    <mergeCell ref="A2:C2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AM116"/>
  <sheetViews>
    <sheetView tabSelected="1" workbookViewId="0">
      <selection activeCell="R127" sqref="R127"/>
    </sheetView>
  </sheetViews>
  <sheetFormatPr defaultRowHeight="13.5"/>
  <cols>
    <col min="1" max="1" width="8.375" style="163" customWidth="1"/>
    <col min="2" max="2" width="11.25" style="163" customWidth="1"/>
    <col min="3" max="3" width="8.875" style="163" customWidth="1"/>
    <col min="4" max="4" width="7.375" style="163" customWidth="1"/>
    <col min="5" max="5" width="6.25" style="163" customWidth="1"/>
    <col min="6" max="6" width="6.875" style="163" customWidth="1"/>
    <col min="7" max="9" width="6.25" style="163" customWidth="1"/>
    <col min="10" max="10" width="7.375" style="163" customWidth="1"/>
    <col min="11" max="11" width="7" style="163" customWidth="1"/>
    <col min="12" max="12" width="6.875" style="163" customWidth="1"/>
    <col min="13" max="16" width="5.5" style="163" customWidth="1"/>
    <col min="17" max="17" width="7.25" style="163" customWidth="1"/>
    <col min="18" max="18" width="5.5" style="163" customWidth="1"/>
    <col min="19" max="24" width="5.875" style="163" customWidth="1"/>
    <col min="25" max="31" width="6.25" style="163" customWidth="1"/>
    <col min="32" max="32" width="7.125" style="163" customWidth="1"/>
    <col min="33" max="34" width="6.125" style="163" customWidth="1"/>
    <col min="35" max="35" width="9.875" style="163" customWidth="1"/>
    <col min="36" max="36" width="5.625" style="163" customWidth="1"/>
    <col min="37" max="37" width="9.125" style="163" customWidth="1"/>
    <col min="38" max="38" width="7.75" style="163" customWidth="1"/>
    <col min="39" max="39" width="10.125" style="163" customWidth="1"/>
    <col min="40" max="16384" width="9" style="163"/>
  </cols>
  <sheetData>
    <row r="1" spans="1:39" s="159" customFormat="1" ht="20.25">
      <c r="A1" s="210" t="s">
        <v>97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</row>
    <row r="2" spans="1:39" s="160" customFormat="1" ht="11.25">
      <c r="A2" s="211" t="s">
        <v>195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</row>
    <row r="3" spans="1:39" s="160" customFormat="1" ht="12">
      <c r="A3" s="178" t="s">
        <v>157</v>
      </c>
      <c r="B3" s="172" t="s">
        <v>158</v>
      </c>
      <c r="C3" s="172" t="s">
        <v>159</v>
      </c>
      <c r="D3" s="172" t="s">
        <v>191</v>
      </c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 t="s">
        <v>192</v>
      </c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9" t="s">
        <v>160</v>
      </c>
      <c r="AJ3" s="172" t="s">
        <v>161</v>
      </c>
      <c r="AK3" s="179" t="s">
        <v>4</v>
      </c>
      <c r="AL3" s="172" t="s">
        <v>162</v>
      </c>
      <c r="AM3" s="172" t="s">
        <v>163</v>
      </c>
    </row>
    <row r="4" spans="1:39" s="160" customFormat="1" ht="12">
      <c r="A4" s="172" t="s">
        <v>164</v>
      </c>
      <c r="B4" s="172"/>
      <c r="C4" s="172"/>
      <c r="D4" s="172" t="s">
        <v>5</v>
      </c>
      <c r="E4" s="172" t="s">
        <v>6</v>
      </c>
      <c r="F4" s="180" t="s">
        <v>165</v>
      </c>
      <c r="G4" s="180" t="s">
        <v>166</v>
      </c>
      <c r="H4" s="180" t="s">
        <v>167</v>
      </c>
      <c r="I4" s="180" t="s">
        <v>168</v>
      </c>
      <c r="J4" s="172" t="s">
        <v>9</v>
      </c>
      <c r="K4" s="172" t="s">
        <v>10</v>
      </c>
      <c r="L4" s="172" t="s">
        <v>11</v>
      </c>
      <c r="M4" s="181" t="s">
        <v>169</v>
      </c>
      <c r="N4" s="182"/>
      <c r="O4" s="181" t="s">
        <v>170</v>
      </c>
      <c r="P4" s="182"/>
      <c r="Q4" s="180" t="s">
        <v>171</v>
      </c>
      <c r="R4" s="172" t="s">
        <v>13</v>
      </c>
      <c r="S4" s="181" t="s">
        <v>170</v>
      </c>
      <c r="T4" s="182"/>
      <c r="U4" s="181" t="s">
        <v>172</v>
      </c>
      <c r="V4" s="182"/>
      <c r="W4" s="181" t="s">
        <v>169</v>
      </c>
      <c r="X4" s="182"/>
      <c r="Y4" s="184" t="s">
        <v>173</v>
      </c>
      <c r="Z4" s="184" t="s">
        <v>8</v>
      </c>
      <c r="AA4" s="184" t="s">
        <v>167</v>
      </c>
      <c r="AB4" s="184" t="s">
        <v>168</v>
      </c>
      <c r="AC4" s="184" t="s">
        <v>9</v>
      </c>
      <c r="AD4" s="184" t="s">
        <v>10</v>
      </c>
      <c r="AE4" s="184" t="s">
        <v>11</v>
      </c>
      <c r="AF4" s="184" t="s">
        <v>171</v>
      </c>
      <c r="AG4" s="184" t="s">
        <v>14</v>
      </c>
      <c r="AH4" s="172" t="s">
        <v>13</v>
      </c>
      <c r="AI4" s="179"/>
      <c r="AJ4" s="172"/>
      <c r="AK4" s="179"/>
      <c r="AL4" s="172"/>
      <c r="AM4" s="172"/>
    </row>
    <row r="5" spans="1:39" s="160" customFormat="1" ht="12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83" t="s">
        <v>174</v>
      </c>
      <c r="N5" s="183" t="s">
        <v>175</v>
      </c>
      <c r="O5" s="183" t="s">
        <v>176</v>
      </c>
      <c r="P5" s="183" t="s">
        <v>175</v>
      </c>
      <c r="Q5" s="172"/>
      <c r="R5" s="172"/>
      <c r="S5" s="183" t="s">
        <v>177</v>
      </c>
      <c r="T5" s="183" t="s">
        <v>178</v>
      </c>
      <c r="U5" s="183" t="s">
        <v>177</v>
      </c>
      <c r="V5" s="183" t="s">
        <v>178</v>
      </c>
      <c r="W5" s="183" t="s">
        <v>179</v>
      </c>
      <c r="X5" s="183" t="s">
        <v>178</v>
      </c>
      <c r="Y5" s="184"/>
      <c r="Z5" s="184"/>
      <c r="AA5" s="184"/>
      <c r="AB5" s="184"/>
      <c r="AC5" s="184"/>
      <c r="AD5" s="184"/>
      <c r="AE5" s="184"/>
      <c r="AF5" s="184"/>
      <c r="AG5" s="184"/>
      <c r="AH5" s="172"/>
      <c r="AI5" s="179"/>
      <c r="AJ5" s="172"/>
      <c r="AK5" s="179"/>
      <c r="AL5" s="172"/>
      <c r="AM5" s="172"/>
    </row>
    <row r="6" spans="1:39" s="160" customFormat="1" ht="12">
      <c r="A6" s="164">
        <v>8301</v>
      </c>
      <c r="B6" s="164"/>
      <c r="C6" s="165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9"/>
      <c r="AH6" s="166"/>
      <c r="AI6" s="168"/>
      <c r="AJ6" s="166"/>
      <c r="AK6" s="166"/>
      <c r="AL6" s="168"/>
      <c r="AM6" s="166"/>
    </row>
    <row r="7" spans="1:39" s="160" customFormat="1" ht="12">
      <c r="A7" s="164">
        <v>8302</v>
      </c>
      <c r="B7" s="164"/>
      <c r="C7" s="165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9"/>
      <c r="AH7" s="166"/>
      <c r="AI7" s="168"/>
      <c r="AJ7" s="166"/>
      <c r="AK7" s="166"/>
      <c r="AL7" s="168"/>
      <c r="AM7" s="166"/>
    </row>
    <row r="8" spans="1:39" s="160" customFormat="1" ht="12">
      <c r="A8" s="164">
        <v>8201</v>
      </c>
      <c r="B8" s="164"/>
      <c r="C8" s="165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9"/>
      <c r="AH8" s="166"/>
      <c r="AI8" s="168"/>
      <c r="AJ8" s="166"/>
      <c r="AK8" s="166"/>
      <c r="AL8" s="168"/>
      <c r="AM8" s="166"/>
    </row>
    <row r="9" spans="1:39" s="160" customFormat="1" ht="12">
      <c r="A9" s="164">
        <v>8202</v>
      </c>
      <c r="B9" s="164"/>
      <c r="C9" s="165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7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9"/>
      <c r="AH9" s="166"/>
      <c r="AI9" s="168"/>
      <c r="AJ9" s="166"/>
      <c r="AK9" s="166"/>
      <c r="AL9" s="168"/>
      <c r="AM9" s="166"/>
    </row>
    <row r="10" spans="1:39" s="160" customFormat="1" ht="12">
      <c r="A10" s="164">
        <v>8203</v>
      </c>
      <c r="B10" s="164"/>
      <c r="C10" s="165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7"/>
      <c r="T10" s="166"/>
      <c r="U10" s="167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9"/>
      <c r="AH10" s="166"/>
      <c r="AI10" s="168"/>
      <c r="AJ10" s="166"/>
      <c r="AK10" s="166"/>
      <c r="AL10" s="168"/>
      <c r="AM10" s="166"/>
    </row>
    <row r="11" spans="1:39" s="160" customFormat="1" ht="12">
      <c r="A11" s="164">
        <v>8204</v>
      </c>
      <c r="B11" s="164"/>
      <c r="C11" s="165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7"/>
      <c r="T11" s="166"/>
      <c r="U11" s="167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9"/>
      <c r="AH11" s="166"/>
      <c r="AI11" s="168"/>
      <c r="AJ11" s="166"/>
      <c r="AK11" s="166"/>
      <c r="AL11" s="168"/>
      <c r="AM11" s="166"/>
    </row>
    <row r="12" spans="1:39" s="160" customFormat="1" ht="12">
      <c r="A12" s="164">
        <v>8205</v>
      </c>
      <c r="B12" s="164"/>
      <c r="C12" s="165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7"/>
      <c r="T12" s="166"/>
      <c r="U12" s="167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9"/>
      <c r="AH12" s="166"/>
      <c r="AI12" s="168"/>
      <c r="AJ12" s="166"/>
      <c r="AK12" s="166"/>
      <c r="AL12" s="168"/>
      <c r="AM12" s="166"/>
    </row>
    <row r="13" spans="1:39" s="160" customFormat="1" ht="12">
      <c r="A13" s="164">
        <v>8101</v>
      </c>
      <c r="B13" s="164"/>
      <c r="C13" s="165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7"/>
      <c r="T13" s="166"/>
      <c r="U13" s="167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9"/>
      <c r="AH13" s="166"/>
      <c r="AI13" s="168"/>
      <c r="AJ13" s="166"/>
      <c r="AK13" s="166"/>
      <c r="AL13" s="168"/>
      <c r="AM13" s="166"/>
    </row>
    <row r="14" spans="1:39" s="160" customFormat="1" ht="12">
      <c r="A14" s="164">
        <v>8102</v>
      </c>
      <c r="B14" s="164"/>
      <c r="C14" s="165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7"/>
      <c r="T14" s="166"/>
      <c r="U14" s="167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9"/>
      <c r="AH14" s="166"/>
      <c r="AI14" s="168"/>
      <c r="AJ14" s="166"/>
      <c r="AK14" s="166"/>
      <c r="AL14" s="168"/>
      <c r="AM14" s="166"/>
    </row>
    <row r="15" spans="1:39" s="160" customFormat="1" ht="12">
      <c r="A15" s="164">
        <v>8103</v>
      </c>
      <c r="B15" s="164"/>
      <c r="C15" s="165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7"/>
      <c r="T15" s="166"/>
      <c r="U15" s="167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9"/>
      <c r="AH15" s="166"/>
      <c r="AI15" s="168"/>
      <c r="AJ15" s="166"/>
      <c r="AK15" s="166"/>
      <c r="AL15" s="168"/>
      <c r="AM15" s="166"/>
    </row>
    <row r="16" spans="1:39" s="160" customFormat="1" ht="12">
      <c r="A16" s="164">
        <v>8104</v>
      </c>
      <c r="B16" s="164"/>
      <c r="C16" s="165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7"/>
      <c r="T16" s="166"/>
      <c r="U16" s="167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9"/>
      <c r="AH16" s="166"/>
      <c r="AI16" s="168"/>
      <c r="AJ16" s="166"/>
      <c r="AK16" s="166"/>
      <c r="AL16" s="168"/>
      <c r="AM16" s="166"/>
    </row>
    <row r="17" spans="1:39" s="160" customFormat="1" ht="12">
      <c r="A17" s="164">
        <v>8105</v>
      </c>
      <c r="B17" s="164"/>
      <c r="C17" s="165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7"/>
      <c r="T17" s="166"/>
      <c r="U17" s="167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9"/>
      <c r="AH17" s="166"/>
      <c r="AI17" s="168"/>
      <c r="AJ17" s="166"/>
      <c r="AK17" s="166"/>
      <c r="AL17" s="168"/>
      <c r="AM17" s="166"/>
    </row>
    <row r="18" spans="1:39" s="160" customFormat="1" ht="12">
      <c r="A18" s="164">
        <v>8106</v>
      </c>
      <c r="B18" s="164"/>
      <c r="C18" s="165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7"/>
      <c r="T18" s="166"/>
      <c r="U18" s="167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9"/>
      <c r="AH18" s="166"/>
      <c r="AI18" s="168"/>
      <c r="AJ18" s="166"/>
      <c r="AK18" s="166"/>
      <c r="AL18" s="168"/>
      <c r="AM18" s="166"/>
    </row>
    <row r="19" spans="1:39" s="160" customFormat="1" ht="12">
      <c r="A19" s="164">
        <v>8107</v>
      </c>
      <c r="B19" s="164"/>
      <c r="C19" s="165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7"/>
      <c r="T19" s="166"/>
      <c r="U19" s="167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9"/>
      <c r="AH19" s="166"/>
      <c r="AI19" s="168"/>
      <c r="AJ19" s="166"/>
      <c r="AK19" s="166"/>
      <c r="AL19" s="168"/>
      <c r="AM19" s="166"/>
    </row>
    <row r="20" spans="1:39" s="160" customFormat="1" ht="12">
      <c r="A20" s="164">
        <v>8108</v>
      </c>
      <c r="B20" s="164"/>
      <c r="C20" s="165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7"/>
      <c r="T20" s="166"/>
      <c r="U20" s="167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9"/>
      <c r="AH20" s="166"/>
      <c r="AI20" s="168"/>
      <c r="AJ20" s="166"/>
      <c r="AK20" s="166"/>
      <c r="AL20" s="168"/>
      <c r="AM20" s="166"/>
    </row>
    <row r="21" spans="1:39" s="160" customFormat="1" ht="12">
      <c r="A21" s="164">
        <v>8109</v>
      </c>
      <c r="B21" s="164"/>
      <c r="C21" s="165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7"/>
      <c r="T21" s="166"/>
      <c r="U21" s="167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9"/>
      <c r="AH21" s="166"/>
      <c r="AI21" s="168"/>
      <c r="AJ21" s="166"/>
      <c r="AK21" s="166"/>
      <c r="AL21" s="168"/>
      <c r="AM21" s="166"/>
    </row>
    <row r="22" spans="1:39" s="160" customFormat="1" ht="12">
      <c r="A22" s="164">
        <v>8110</v>
      </c>
      <c r="B22" s="164"/>
      <c r="C22" s="165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7"/>
      <c r="T22" s="166"/>
      <c r="U22" s="167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9"/>
      <c r="AH22" s="166"/>
      <c r="AI22" s="168"/>
      <c r="AJ22" s="166"/>
      <c r="AK22" s="166"/>
      <c r="AL22" s="168"/>
      <c r="AM22" s="166"/>
    </row>
    <row r="23" spans="1:39" s="160" customFormat="1" ht="12">
      <c r="A23" s="164">
        <v>8111</v>
      </c>
      <c r="B23" s="164"/>
      <c r="C23" s="165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7"/>
      <c r="T23" s="166"/>
      <c r="U23" s="167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9"/>
      <c r="AH23" s="166"/>
      <c r="AI23" s="168"/>
      <c r="AJ23" s="166"/>
      <c r="AK23" s="166"/>
      <c r="AL23" s="168"/>
      <c r="AM23" s="166"/>
    </row>
    <row r="24" spans="1:39" s="160" customFormat="1" ht="12">
      <c r="A24" s="164">
        <v>8112</v>
      </c>
      <c r="B24" s="164"/>
      <c r="C24" s="165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7"/>
      <c r="T24" s="166"/>
      <c r="U24" s="167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9"/>
      <c r="AH24" s="166"/>
      <c r="AI24" s="168"/>
      <c r="AJ24" s="166"/>
      <c r="AK24" s="166"/>
      <c r="AL24" s="168"/>
      <c r="AM24" s="166"/>
    </row>
    <row r="25" spans="1:39" s="160" customFormat="1" ht="12">
      <c r="A25" s="164">
        <v>8051</v>
      </c>
      <c r="B25" s="164"/>
      <c r="C25" s="165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7"/>
      <c r="T25" s="166"/>
      <c r="U25" s="167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9"/>
      <c r="AH25" s="166"/>
      <c r="AI25" s="168"/>
      <c r="AJ25" s="166"/>
      <c r="AK25" s="166"/>
      <c r="AL25" s="168"/>
      <c r="AM25" s="166"/>
    </row>
    <row r="26" spans="1:39" s="160" customFormat="1" ht="12">
      <c r="A26" s="164">
        <v>8052</v>
      </c>
      <c r="B26" s="164"/>
      <c r="C26" s="165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7"/>
      <c r="T26" s="166"/>
      <c r="U26" s="167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9"/>
      <c r="AH26" s="166"/>
      <c r="AI26" s="168"/>
      <c r="AJ26" s="166"/>
      <c r="AK26" s="166"/>
      <c r="AL26" s="168"/>
      <c r="AM26" s="166"/>
    </row>
    <row r="27" spans="1:39" s="160" customFormat="1" ht="12">
      <c r="A27" s="164">
        <v>8053</v>
      </c>
      <c r="B27" s="164"/>
      <c r="C27" s="165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7"/>
      <c r="T27" s="166"/>
      <c r="U27" s="167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9"/>
      <c r="AH27" s="166"/>
      <c r="AI27" s="168"/>
      <c r="AJ27" s="166"/>
      <c r="AK27" s="166"/>
      <c r="AL27" s="168"/>
      <c r="AM27" s="166"/>
    </row>
    <row r="28" spans="1:39" s="160" customFormat="1" ht="12">
      <c r="A28" s="164">
        <v>8054</v>
      </c>
      <c r="B28" s="164"/>
      <c r="C28" s="165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7"/>
      <c r="T28" s="166"/>
      <c r="U28" s="167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9"/>
      <c r="AH28" s="166"/>
      <c r="AI28" s="168"/>
      <c r="AJ28" s="166"/>
      <c r="AK28" s="166"/>
      <c r="AL28" s="168"/>
      <c r="AM28" s="166"/>
    </row>
    <row r="29" spans="1:39" s="160" customFormat="1" ht="12">
      <c r="A29" s="164">
        <v>8055</v>
      </c>
      <c r="B29" s="164"/>
      <c r="C29" s="165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7"/>
      <c r="T29" s="166"/>
      <c r="U29" s="167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9"/>
      <c r="AH29" s="166"/>
      <c r="AI29" s="168"/>
      <c r="AJ29" s="166"/>
      <c r="AK29" s="166"/>
      <c r="AL29" s="168"/>
      <c r="AM29" s="166"/>
    </row>
    <row r="30" spans="1:39" s="160" customFormat="1" ht="12">
      <c r="A30" s="164">
        <v>8056</v>
      </c>
      <c r="B30" s="164"/>
      <c r="C30" s="165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7"/>
      <c r="T30" s="166"/>
      <c r="U30" s="167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9"/>
      <c r="AH30" s="166"/>
      <c r="AI30" s="168"/>
      <c r="AJ30" s="166"/>
      <c r="AK30" s="166"/>
      <c r="AL30" s="168"/>
      <c r="AM30" s="166"/>
    </row>
    <row r="31" spans="1:39" s="160" customFormat="1" ht="12">
      <c r="A31" s="164">
        <v>8057</v>
      </c>
      <c r="B31" s="164"/>
      <c r="C31" s="165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7"/>
      <c r="T31" s="166"/>
      <c r="U31" s="167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9"/>
      <c r="AH31" s="166"/>
      <c r="AI31" s="168"/>
      <c r="AJ31" s="166"/>
      <c r="AK31" s="166"/>
      <c r="AL31" s="168"/>
      <c r="AM31" s="166"/>
    </row>
    <row r="32" spans="1:39" s="160" customFormat="1" ht="12">
      <c r="A32" s="164">
        <v>8058</v>
      </c>
      <c r="B32" s="164"/>
      <c r="C32" s="165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7"/>
      <c r="T32" s="166"/>
      <c r="U32" s="167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9"/>
      <c r="AH32" s="166"/>
      <c r="AI32" s="168"/>
      <c r="AJ32" s="166"/>
      <c r="AK32" s="166"/>
      <c r="AL32" s="168"/>
      <c r="AM32" s="166"/>
    </row>
    <row r="33" spans="1:39" s="160" customFormat="1" ht="12">
      <c r="A33" s="170" t="s">
        <v>19</v>
      </c>
      <c r="B33" s="170"/>
      <c r="C33" s="171">
        <f>SUM(C6:C32)</f>
        <v>0</v>
      </c>
      <c r="D33" s="170">
        <f>SUM(D6:D32)</f>
        <v>0</v>
      </c>
      <c r="E33" s="170">
        <f>SUM(E6:E32)</f>
        <v>0</v>
      </c>
      <c r="F33" s="170">
        <f>SUM(F6:F32)</f>
        <v>0</v>
      </c>
      <c r="G33" s="170">
        <f>SUM(G6:G32)</f>
        <v>0</v>
      </c>
      <c r="H33" s="170">
        <f>SUM(H6:H32)</f>
        <v>0</v>
      </c>
      <c r="I33" s="170">
        <f>SUM(I6:I32)</f>
        <v>0</v>
      </c>
      <c r="J33" s="170">
        <f>SUM(J6:J32)</f>
        <v>0</v>
      </c>
      <c r="K33" s="170">
        <f>SUM(K6:K32)</f>
        <v>0</v>
      </c>
      <c r="L33" s="170">
        <f>SUM(L6:L32)</f>
        <v>0</v>
      </c>
      <c r="M33" s="170"/>
      <c r="N33" s="170">
        <f>SUM(N6:N32)</f>
        <v>0</v>
      </c>
      <c r="O33" s="170">
        <f>SUM(O6:O32)</f>
        <v>0</v>
      </c>
      <c r="P33" s="170">
        <f>SUM(P6:P32)</f>
        <v>0</v>
      </c>
      <c r="Q33" s="170">
        <f>SUM(Q6:Q32)</f>
        <v>0</v>
      </c>
      <c r="R33" s="170">
        <f>SUM(R6:R32)</f>
        <v>0</v>
      </c>
      <c r="S33" s="170">
        <f>SUM(S6:S32)</f>
        <v>0</v>
      </c>
      <c r="T33" s="170">
        <f>SUM(T6:T32)</f>
        <v>0</v>
      </c>
      <c r="U33" s="170">
        <f>SUM(U6:U32)</f>
        <v>0</v>
      </c>
      <c r="V33" s="170">
        <f>SUM(V6:V32)</f>
        <v>0</v>
      </c>
      <c r="W33" s="170"/>
      <c r="X33" s="170">
        <f>SUM(X6:X32)</f>
        <v>0</v>
      </c>
      <c r="Y33" s="170">
        <f>SUM(Y6:Y32)</f>
        <v>0</v>
      </c>
      <c r="Z33" s="170">
        <f>SUM(Z6:Z32)</f>
        <v>0</v>
      </c>
      <c r="AA33" s="170">
        <f>SUM(AA6:AA32)</f>
        <v>0</v>
      </c>
      <c r="AB33" s="170">
        <f>SUM(AB6:AB32)</f>
        <v>0</v>
      </c>
      <c r="AC33" s="170">
        <f>SUM(AC6:AC32)</f>
        <v>0</v>
      </c>
      <c r="AD33" s="170">
        <f>SUM(AD6:AD32)</f>
        <v>0</v>
      </c>
      <c r="AE33" s="170">
        <f>SUM(AE6:AE32)</f>
        <v>0</v>
      </c>
      <c r="AF33" s="170">
        <f>SUM(AF6:AF32)</f>
        <v>0</v>
      </c>
      <c r="AG33" s="170">
        <f>SUM(AG6:AG32)</f>
        <v>0</v>
      </c>
      <c r="AH33" s="170">
        <f>SUM(AH6:AH32)</f>
        <v>0</v>
      </c>
      <c r="AI33" s="170">
        <f>SUM(AI6:AI32)</f>
        <v>0</v>
      </c>
      <c r="AJ33" s="170">
        <f>SUM(AJ6:AJ32)</f>
        <v>0</v>
      </c>
      <c r="AK33" s="170">
        <f>SUM(AK6:AK32)</f>
        <v>0</v>
      </c>
      <c r="AL33" s="170">
        <f>SUM(AL6:AL32)</f>
        <v>0</v>
      </c>
      <c r="AM33" s="170"/>
    </row>
    <row r="34" spans="1:39" s="160" customFormat="1" ht="2.25" customHeight="1">
      <c r="A34" s="155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</row>
    <row r="35" spans="1:39" s="160" customFormat="1" ht="12">
      <c r="A35" s="178" t="s">
        <v>157</v>
      </c>
      <c r="B35" s="172" t="s">
        <v>158</v>
      </c>
      <c r="C35" s="172" t="s">
        <v>159</v>
      </c>
      <c r="D35" s="172" t="s">
        <v>180</v>
      </c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 t="s">
        <v>181</v>
      </c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9" t="s">
        <v>160</v>
      </c>
      <c r="AJ35" s="172" t="s">
        <v>161</v>
      </c>
      <c r="AK35" s="179" t="s">
        <v>4</v>
      </c>
      <c r="AL35" s="172" t="s">
        <v>162</v>
      </c>
      <c r="AM35" s="172" t="s">
        <v>163</v>
      </c>
    </row>
    <row r="36" spans="1:39" s="160" customFormat="1" ht="12">
      <c r="A36" s="172" t="s">
        <v>164</v>
      </c>
      <c r="B36" s="172"/>
      <c r="C36" s="172"/>
      <c r="D36" s="180" t="s">
        <v>93</v>
      </c>
      <c r="E36" s="180" t="s">
        <v>94</v>
      </c>
      <c r="F36" s="172" t="s">
        <v>7</v>
      </c>
      <c r="G36" s="172" t="s">
        <v>8</v>
      </c>
      <c r="H36" s="172" t="s">
        <v>182</v>
      </c>
      <c r="I36" s="172" t="s">
        <v>183</v>
      </c>
      <c r="J36" s="180" t="s">
        <v>184</v>
      </c>
      <c r="K36" s="180" t="s">
        <v>185</v>
      </c>
      <c r="L36" s="180" t="s">
        <v>186</v>
      </c>
      <c r="M36" s="181" t="s">
        <v>187</v>
      </c>
      <c r="N36" s="182"/>
      <c r="O36" s="181" t="s">
        <v>188</v>
      </c>
      <c r="P36" s="182"/>
      <c r="Q36" s="172" t="s">
        <v>12</v>
      </c>
      <c r="R36" s="172" t="s">
        <v>13</v>
      </c>
      <c r="S36" s="181" t="s">
        <v>188</v>
      </c>
      <c r="T36" s="182"/>
      <c r="U36" s="181" t="s">
        <v>189</v>
      </c>
      <c r="V36" s="182"/>
      <c r="W36" s="181" t="s">
        <v>187</v>
      </c>
      <c r="X36" s="182"/>
      <c r="Y36" s="172" t="s">
        <v>7</v>
      </c>
      <c r="Z36" s="172" t="s">
        <v>8</v>
      </c>
      <c r="AA36" s="172" t="s">
        <v>182</v>
      </c>
      <c r="AB36" s="172" t="s">
        <v>183</v>
      </c>
      <c r="AC36" s="172" t="s">
        <v>9</v>
      </c>
      <c r="AD36" s="172" t="s">
        <v>10</v>
      </c>
      <c r="AE36" s="172" t="s">
        <v>11</v>
      </c>
      <c r="AF36" s="172" t="s">
        <v>190</v>
      </c>
      <c r="AG36" s="172" t="s">
        <v>14</v>
      </c>
      <c r="AH36" s="172" t="s">
        <v>13</v>
      </c>
      <c r="AI36" s="179"/>
      <c r="AJ36" s="172"/>
      <c r="AK36" s="179"/>
      <c r="AL36" s="172"/>
      <c r="AM36" s="172"/>
    </row>
    <row r="37" spans="1:39" s="160" customFormat="1" ht="12">
      <c r="A37" s="172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83" t="s">
        <v>179</v>
      </c>
      <c r="N37" s="183" t="s">
        <v>178</v>
      </c>
      <c r="O37" s="183" t="s">
        <v>177</v>
      </c>
      <c r="P37" s="183" t="s">
        <v>178</v>
      </c>
      <c r="Q37" s="172"/>
      <c r="R37" s="172"/>
      <c r="S37" s="183" t="s">
        <v>177</v>
      </c>
      <c r="T37" s="183" t="s">
        <v>178</v>
      </c>
      <c r="U37" s="183" t="s">
        <v>177</v>
      </c>
      <c r="V37" s="183" t="s">
        <v>178</v>
      </c>
      <c r="W37" s="183" t="s">
        <v>179</v>
      </c>
      <c r="X37" s="183" t="s">
        <v>178</v>
      </c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9"/>
      <c r="AJ37" s="172"/>
      <c r="AK37" s="179"/>
      <c r="AL37" s="172"/>
      <c r="AM37" s="172"/>
    </row>
    <row r="38" spans="1:39" s="160" customFormat="1" ht="12">
      <c r="A38" s="166">
        <v>8501</v>
      </c>
      <c r="B38" s="166"/>
      <c r="C38" s="168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74"/>
      <c r="AJ38" s="175"/>
      <c r="AK38" s="169"/>
      <c r="AL38" s="174"/>
      <c r="AM38" s="169"/>
    </row>
    <row r="39" spans="1:39" s="160" customFormat="1" ht="12">
      <c r="A39" s="166">
        <v>8502</v>
      </c>
      <c r="B39" s="166"/>
      <c r="C39" s="168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6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74"/>
      <c r="AJ39" s="175"/>
      <c r="AK39" s="169"/>
      <c r="AL39" s="174"/>
      <c r="AM39" s="169"/>
    </row>
    <row r="40" spans="1:39" s="160" customFormat="1" ht="12">
      <c r="A40" s="166">
        <v>8401</v>
      </c>
      <c r="B40" s="166"/>
      <c r="C40" s="168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6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74"/>
      <c r="AJ40" s="175"/>
      <c r="AK40" s="169"/>
      <c r="AL40" s="174"/>
      <c r="AM40" s="169"/>
    </row>
    <row r="41" spans="1:39" s="160" customFormat="1" ht="12">
      <c r="A41" s="166">
        <v>8402</v>
      </c>
      <c r="B41" s="166"/>
      <c r="C41" s="168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6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77"/>
      <c r="AE41" s="169"/>
      <c r="AF41" s="169"/>
      <c r="AG41" s="169"/>
      <c r="AH41" s="169"/>
      <c r="AI41" s="174"/>
      <c r="AJ41" s="175"/>
      <c r="AK41" s="169"/>
      <c r="AL41" s="174"/>
      <c r="AM41" s="169"/>
    </row>
    <row r="42" spans="1:39" s="160" customFormat="1" ht="12">
      <c r="A42" s="166">
        <v>8303</v>
      </c>
      <c r="B42" s="166"/>
      <c r="C42" s="168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6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74"/>
      <c r="AJ42" s="175"/>
      <c r="AK42" s="169"/>
      <c r="AL42" s="174"/>
      <c r="AM42" s="177"/>
    </row>
    <row r="43" spans="1:39" s="160" customFormat="1" ht="12">
      <c r="A43" s="166">
        <v>8304</v>
      </c>
      <c r="B43" s="166"/>
      <c r="C43" s="168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6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77"/>
      <c r="AE43" s="169"/>
      <c r="AF43" s="169"/>
      <c r="AG43" s="169"/>
      <c r="AH43" s="169"/>
      <c r="AI43" s="174"/>
      <c r="AJ43" s="175"/>
      <c r="AK43" s="169"/>
      <c r="AL43" s="174"/>
      <c r="AM43" s="169"/>
    </row>
    <row r="44" spans="1:39" s="160" customFormat="1" ht="12">
      <c r="A44" s="166">
        <v>8305</v>
      </c>
      <c r="B44" s="166"/>
      <c r="C44" s="168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6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74"/>
      <c r="AJ44" s="175"/>
      <c r="AK44" s="169"/>
      <c r="AL44" s="174"/>
      <c r="AM44" s="169"/>
    </row>
    <row r="45" spans="1:39" s="160" customFormat="1" ht="12">
      <c r="A45" s="166">
        <v>8306</v>
      </c>
      <c r="B45" s="166"/>
      <c r="C45" s="168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6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74"/>
      <c r="AJ45" s="175"/>
      <c r="AK45" s="169"/>
      <c r="AL45" s="174"/>
      <c r="AM45" s="169"/>
    </row>
    <row r="46" spans="1:39" s="160" customFormat="1" ht="12">
      <c r="A46" s="166">
        <v>8206</v>
      </c>
      <c r="B46" s="166"/>
      <c r="C46" s="168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6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74"/>
      <c r="AJ46" s="175"/>
      <c r="AK46" s="169"/>
      <c r="AL46" s="174"/>
      <c r="AM46" s="169"/>
    </row>
    <row r="47" spans="1:39" s="160" customFormat="1" ht="12">
      <c r="A47" s="166">
        <v>8207</v>
      </c>
      <c r="B47" s="166"/>
      <c r="C47" s="168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6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74"/>
      <c r="AJ47" s="175"/>
      <c r="AK47" s="169"/>
      <c r="AL47" s="174"/>
      <c r="AM47" s="169"/>
    </row>
    <row r="48" spans="1:39" s="160" customFormat="1" ht="12">
      <c r="A48" s="166">
        <v>8208</v>
      </c>
      <c r="B48" s="166"/>
      <c r="C48" s="168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6"/>
      <c r="T48" s="169"/>
      <c r="U48" s="169"/>
      <c r="V48" s="169"/>
      <c r="W48" s="169"/>
      <c r="X48" s="169"/>
      <c r="Y48" s="174"/>
      <c r="Z48" s="169"/>
      <c r="AA48" s="169"/>
      <c r="AB48" s="169"/>
      <c r="AC48" s="169"/>
      <c r="AD48" s="169"/>
      <c r="AE48" s="169"/>
      <c r="AF48" s="169"/>
      <c r="AG48" s="169"/>
      <c r="AH48" s="169"/>
      <c r="AI48" s="174"/>
      <c r="AJ48" s="175"/>
      <c r="AK48" s="169"/>
      <c r="AL48" s="174"/>
      <c r="AM48" s="169"/>
    </row>
    <row r="49" spans="1:39" s="160" customFormat="1" ht="12">
      <c r="A49" s="166">
        <v>8209</v>
      </c>
      <c r="B49" s="166"/>
      <c r="C49" s="168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6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74"/>
      <c r="AJ49" s="175"/>
      <c r="AK49" s="169"/>
      <c r="AL49" s="174"/>
      <c r="AM49" s="169"/>
    </row>
    <row r="50" spans="1:39" s="160" customFormat="1" ht="12">
      <c r="A50" s="166">
        <v>8113</v>
      </c>
      <c r="B50" s="166"/>
      <c r="C50" s="168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6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74"/>
      <c r="AJ50" s="175"/>
      <c r="AK50" s="169"/>
      <c r="AL50" s="174"/>
      <c r="AM50" s="169"/>
    </row>
    <row r="51" spans="1:39" s="160" customFormat="1" ht="12">
      <c r="A51" s="166">
        <v>8114</v>
      </c>
      <c r="B51" s="166"/>
      <c r="C51" s="168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6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74"/>
      <c r="AJ51" s="175"/>
      <c r="AK51" s="169"/>
      <c r="AL51" s="174"/>
      <c r="AM51" s="169"/>
    </row>
    <row r="52" spans="1:39" s="160" customFormat="1" ht="12">
      <c r="A52" s="166">
        <v>8115</v>
      </c>
      <c r="B52" s="166"/>
      <c r="C52" s="168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6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74"/>
      <c r="AJ52" s="175"/>
      <c r="AK52" s="169"/>
      <c r="AL52" s="174"/>
      <c r="AM52" s="169"/>
    </row>
    <row r="53" spans="1:39" s="160" customFormat="1" ht="12">
      <c r="A53" s="166">
        <v>8116</v>
      </c>
      <c r="B53" s="166"/>
      <c r="C53" s="168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6"/>
      <c r="T53" s="169"/>
      <c r="U53" s="169"/>
      <c r="V53" s="169"/>
      <c r="W53" s="166"/>
      <c r="X53" s="166"/>
      <c r="Y53" s="166"/>
      <c r="Z53" s="166"/>
      <c r="AA53" s="166"/>
      <c r="AB53" s="166"/>
      <c r="AC53" s="169"/>
      <c r="AD53" s="169"/>
      <c r="AE53" s="169"/>
      <c r="AF53" s="169"/>
      <c r="AG53" s="169"/>
      <c r="AH53" s="169"/>
      <c r="AI53" s="174"/>
      <c r="AJ53" s="175"/>
      <c r="AK53" s="169"/>
      <c r="AL53" s="174"/>
      <c r="AM53" s="169"/>
    </row>
    <row r="54" spans="1:39" s="160" customFormat="1" ht="12">
      <c r="A54" s="166">
        <v>8117</v>
      </c>
      <c r="B54" s="166"/>
      <c r="C54" s="168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6"/>
      <c r="T54" s="169"/>
      <c r="U54" s="169"/>
      <c r="V54" s="169"/>
      <c r="W54" s="166"/>
      <c r="X54" s="166"/>
      <c r="Y54" s="166"/>
      <c r="Z54" s="166"/>
      <c r="AA54" s="166"/>
      <c r="AB54" s="166"/>
      <c r="AC54" s="169"/>
      <c r="AD54" s="169"/>
      <c r="AE54" s="169"/>
      <c r="AF54" s="169"/>
      <c r="AG54" s="169"/>
      <c r="AH54" s="169"/>
      <c r="AI54" s="174"/>
      <c r="AJ54" s="175"/>
      <c r="AK54" s="169"/>
      <c r="AL54" s="174"/>
      <c r="AM54" s="169"/>
    </row>
    <row r="55" spans="1:39" s="160" customFormat="1" ht="12">
      <c r="A55" s="166">
        <v>8118</v>
      </c>
      <c r="B55" s="166"/>
      <c r="C55" s="168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6"/>
      <c r="T55" s="169"/>
      <c r="U55" s="169"/>
      <c r="V55" s="169"/>
      <c r="W55" s="166"/>
      <c r="X55" s="166"/>
      <c r="Y55" s="166"/>
      <c r="Z55" s="166"/>
      <c r="AA55" s="166"/>
      <c r="AB55" s="166"/>
      <c r="AC55" s="169"/>
      <c r="AD55" s="169"/>
      <c r="AE55" s="169"/>
      <c r="AF55" s="169"/>
      <c r="AG55" s="169"/>
      <c r="AH55" s="169"/>
      <c r="AI55" s="174"/>
      <c r="AJ55" s="175"/>
      <c r="AK55" s="169"/>
      <c r="AL55" s="174"/>
      <c r="AM55" s="169"/>
    </row>
    <row r="56" spans="1:39" s="160" customFormat="1" ht="12">
      <c r="A56" s="166">
        <v>8119</v>
      </c>
      <c r="B56" s="166"/>
      <c r="C56" s="168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6"/>
      <c r="T56" s="169"/>
      <c r="U56" s="169"/>
      <c r="V56" s="169"/>
      <c r="W56" s="166"/>
      <c r="X56" s="166"/>
      <c r="Y56" s="166"/>
      <c r="Z56" s="166"/>
      <c r="AA56" s="166"/>
      <c r="AB56" s="166"/>
      <c r="AC56" s="169"/>
      <c r="AD56" s="169"/>
      <c r="AE56" s="169"/>
      <c r="AF56" s="169"/>
      <c r="AG56" s="169"/>
      <c r="AH56" s="169"/>
      <c r="AI56" s="174"/>
      <c r="AJ56" s="175"/>
      <c r="AK56" s="169"/>
      <c r="AL56" s="174"/>
      <c r="AM56" s="169"/>
    </row>
    <row r="57" spans="1:39" s="160" customFormat="1" ht="12">
      <c r="A57" s="166">
        <v>8120</v>
      </c>
      <c r="B57" s="166"/>
      <c r="C57" s="168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6"/>
      <c r="T57" s="169"/>
      <c r="U57" s="169"/>
      <c r="V57" s="169"/>
      <c r="W57" s="166"/>
      <c r="X57" s="166"/>
      <c r="Y57" s="166"/>
      <c r="Z57" s="166"/>
      <c r="AA57" s="166"/>
      <c r="AB57" s="166"/>
      <c r="AC57" s="169"/>
      <c r="AD57" s="169"/>
      <c r="AE57" s="169"/>
      <c r="AF57" s="169"/>
      <c r="AG57" s="169"/>
      <c r="AH57" s="169"/>
      <c r="AI57" s="174"/>
      <c r="AJ57" s="175"/>
      <c r="AK57" s="169"/>
      <c r="AL57" s="174"/>
      <c r="AM57" s="169"/>
    </row>
    <row r="58" spans="1:39" s="160" customFormat="1" ht="12">
      <c r="A58" s="166">
        <v>8121</v>
      </c>
      <c r="B58" s="166"/>
      <c r="C58" s="168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6"/>
      <c r="T58" s="169"/>
      <c r="U58" s="169"/>
      <c r="V58" s="169"/>
      <c r="W58" s="166"/>
      <c r="X58" s="166"/>
      <c r="Y58" s="166"/>
      <c r="Z58" s="166"/>
      <c r="AA58" s="166"/>
      <c r="AB58" s="166"/>
      <c r="AC58" s="169"/>
      <c r="AD58" s="169"/>
      <c r="AE58" s="169"/>
      <c r="AF58" s="169"/>
      <c r="AG58" s="169"/>
      <c r="AH58" s="169"/>
      <c r="AI58" s="174"/>
      <c r="AJ58" s="175"/>
      <c r="AK58" s="169"/>
      <c r="AL58" s="174"/>
      <c r="AM58" s="169"/>
    </row>
    <row r="59" spans="1:39" s="160" customFormat="1" ht="12">
      <c r="A59" s="166">
        <v>8122</v>
      </c>
      <c r="B59" s="166"/>
      <c r="C59" s="168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6"/>
      <c r="T59" s="169"/>
      <c r="U59" s="169"/>
      <c r="V59" s="169"/>
      <c r="W59" s="166"/>
      <c r="X59" s="166"/>
      <c r="Y59" s="166"/>
      <c r="Z59" s="166"/>
      <c r="AA59" s="166"/>
      <c r="AB59" s="166"/>
      <c r="AC59" s="169"/>
      <c r="AD59" s="169"/>
      <c r="AE59" s="169"/>
      <c r="AF59" s="169"/>
      <c r="AG59" s="169"/>
      <c r="AH59" s="169"/>
      <c r="AI59" s="174"/>
      <c r="AJ59" s="175"/>
      <c r="AK59" s="169"/>
      <c r="AL59" s="174"/>
      <c r="AM59" s="169"/>
    </row>
    <row r="60" spans="1:39" s="160" customFormat="1" ht="12">
      <c r="A60" s="166">
        <v>8061</v>
      </c>
      <c r="B60" s="166"/>
      <c r="C60" s="168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6"/>
      <c r="T60" s="169"/>
      <c r="U60" s="169"/>
      <c r="V60" s="169"/>
      <c r="W60" s="166"/>
      <c r="X60" s="166"/>
      <c r="Y60" s="166"/>
      <c r="Z60" s="166"/>
      <c r="AA60" s="166"/>
      <c r="AB60" s="166"/>
      <c r="AC60" s="169"/>
      <c r="AD60" s="169"/>
      <c r="AE60" s="169"/>
      <c r="AF60" s="169"/>
      <c r="AG60" s="169"/>
      <c r="AH60" s="169"/>
      <c r="AI60" s="174"/>
      <c r="AJ60" s="175"/>
      <c r="AK60" s="169"/>
      <c r="AL60" s="174"/>
      <c r="AM60" s="169"/>
    </row>
    <row r="61" spans="1:39" s="160" customFormat="1" ht="12">
      <c r="A61" s="166">
        <v>8062</v>
      </c>
      <c r="B61" s="166"/>
      <c r="C61" s="168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6"/>
      <c r="T61" s="169"/>
      <c r="U61" s="169"/>
      <c r="V61" s="169"/>
      <c r="W61" s="166"/>
      <c r="X61" s="166"/>
      <c r="Y61" s="166"/>
      <c r="Z61" s="166"/>
      <c r="AA61" s="166"/>
      <c r="AB61" s="166"/>
      <c r="AC61" s="169"/>
      <c r="AD61" s="169"/>
      <c r="AE61" s="169"/>
      <c r="AF61" s="169"/>
      <c r="AG61" s="169"/>
      <c r="AH61" s="169"/>
      <c r="AI61" s="174"/>
      <c r="AJ61" s="175"/>
      <c r="AK61" s="169"/>
      <c r="AL61" s="174"/>
      <c r="AM61" s="169"/>
    </row>
    <row r="62" spans="1:39" s="160" customFormat="1" ht="12">
      <c r="A62" s="166">
        <v>8063</v>
      </c>
      <c r="B62" s="166"/>
      <c r="C62" s="168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6"/>
      <c r="T62" s="169"/>
      <c r="U62" s="169"/>
      <c r="V62" s="169"/>
      <c r="W62" s="166"/>
      <c r="X62" s="166"/>
      <c r="Y62" s="166"/>
      <c r="Z62" s="166"/>
      <c r="AA62" s="166"/>
      <c r="AB62" s="166"/>
      <c r="AC62" s="169"/>
      <c r="AD62" s="169"/>
      <c r="AE62" s="169"/>
      <c r="AF62" s="169"/>
      <c r="AG62" s="169"/>
      <c r="AH62" s="169"/>
      <c r="AI62" s="174"/>
      <c r="AJ62" s="175"/>
      <c r="AK62" s="169"/>
      <c r="AL62" s="174"/>
      <c r="AM62" s="169"/>
    </row>
    <row r="63" spans="1:39" s="160" customFormat="1" ht="12">
      <c r="A63" s="166">
        <v>8064</v>
      </c>
      <c r="B63" s="166"/>
      <c r="C63" s="168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6"/>
      <c r="T63" s="169"/>
      <c r="U63" s="169"/>
      <c r="V63" s="169"/>
      <c r="W63" s="166"/>
      <c r="X63" s="166"/>
      <c r="Y63" s="166"/>
      <c r="Z63" s="166"/>
      <c r="AA63" s="166"/>
      <c r="AB63" s="166"/>
      <c r="AC63" s="169"/>
      <c r="AD63" s="169"/>
      <c r="AE63" s="169"/>
      <c r="AF63" s="169"/>
      <c r="AG63" s="169"/>
      <c r="AH63" s="169"/>
      <c r="AI63" s="174"/>
      <c r="AJ63" s="175"/>
      <c r="AK63" s="169"/>
      <c r="AL63" s="174"/>
      <c r="AM63" s="169"/>
    </row>
    <row r="64" spans="1:39" s="160" customFormat="1" ht="12">
      <c r="A64" s="166">
        <v>8065</v>
      </c>
      <c r="B64" s="166"/>
      <c r="C64" s="168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6"/>
      <c r="T64" s="169"/>
      <c r="U64" s="169"/>
      <c r="V64" s="169"/>
      <c r="W64" s="166"/>
      <c r="X64" s="166"/>
      <c r="Y64" s="166"/>
      <c r="Z64" s="166"/>
      <c r="AA64" s="166"/>
      <c r="AB64" s="166"/>
      <c r="AC64" s="169"/>
      <c r="AD64" s="169"/>
      <c r="AE64" s="169"/>
      <c r="AF64" s="169"/>
      <c r="AG64" s="169"/>
      <c r="AH64" s="169"/>
      <c r="AI64" s="174"/>
      <c r="AJ64" s="175"/>
      <c r="AK64" s="169"/>
      <c r="AL64" s="174"/>
      <c r="AM64" s="169"/>
    </row>
    <row r="65" spans="1:39" s="160" customFormat="1" ht="12">
      <c r="A65" s="166">
        <v>8066</v>
      </c>
      <c r="B65" s="166"/>
      <c r="C65" s="168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6"/>
      <c r="T65" s="169"/>
      <c r="U65" s="169"/>
      <c r="V65" s="169"/>
      <c r="W65" s="166"/>
      <c r="X65" s="166"/>
      <c r="Y65" s="166"/>
      <c r="Z65" s="166"/>
      <c r="AA65" s="166"/>
      <c r="AB65" s="166"/>
      <c r="AC65" s="169"/>
      <c r="AD65" s="169"/>
      <c r="AE65" s="169"/>
      <c r="AF65" s="169"/>
      <c r="AG65" s="169"/>
      <c r="AH65" s="169"/>
      <c r="AI65" s="174"/>
      <c r="AJ65" s="175"/>
      <c r="AK65" s="169"/>
      <c r="AL65" s="174"/>
      <c r="AM65" s="169"/>
    </row>
    <row r="66" spans="1:39" s="160" customFormat="1" ht="12">
      <c r="A66" s="166">
        <v>8067</v>
      </c>
      <c r="B66" s="166"/>
      <c r="C66" s="168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6"/>
      <c r="T66" s="169"/>
      <c r="U66" s="169"/>
      <c r="V66" s="169"/>
      <c r="W66" s="166"/>
      <c r="X66" s="166"/>
      <c r="Y66" s="166"/>
      <c r="Z66" s="166"/>
      <c r="AA66" s="166"/>
      <c r="AB66" s="166"/>
      <c r="AC66" s="169"/>
      <c r="AD66" s="169"/>
      <c r="AE66" s="169"/>
      <c r="AF66" s="169"/>
      <c r="AG66" s="169"/>
      <c r="AH66" s="169"/>
      <c r="AI66" s="174"/>
      <c r="AJ66" s="175"/>
      <c r="AK66" s="169"/>
      <c r="AL66" s="174"/>
      <c r="AM66" s="169"/>
    </row>
    <row r="67" spans="1:39" s="160" customFormat="1" ht="12">
      <c r="A67" s="166">
        <v>8068</v>
      </c>
      <c r="B67" s="166"/>
      <c r="C67" s="168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6"/>
      <c r="T67" s="169"/>
      <c r="U67" s="169"/>
      <c r="V67" s="169"/>
      <c r="W67" s="166"/>
      <c r="X67" s="166"/>
      <c r="Y67" s="166"/>
      <c r="Z67" s="166"/>
      <c r="AA67" s="166"/>
      <c r="AB67" s="166"/>
      <c r="AC67" s="169"/>
      <c r="AD67" s="169"/>
      <c r="AE67" s="169"/>
      <c r="AF67" s="169"/>
      <c r="AG67" s="169"/>
      <c r="AH67" s="169"/>
      <c r="AI67" s="174"/>
      <c r="AJ67" s="175"/>
      <c r="AK67" s="169"/>
      <c r="AL67" s="174"/>
      <c r="AM67" s="169"/>
    </row>
    <row r="68" spans="1:39" s="160" customFormat="1" ht="12">
      <c r="A68" s="166">
        <v>8069</v>
      </c>
      <c r="B68" s="166"/>
      <c r="C68" s="168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6"/>
      <c r="T68" s="169"/>
      <c r="U68" s="169"/>
      <c r="V68" s="169"/>
      <c r="W68" s="166"/>
      <c r="X68" s="166"/>
      <c r="Y68" s="166"/>
      <c r="Z68" s="166"/>
      <c r="AA68" s="166"/>
      <c r="AB68" s="166"/>
      <c r="AC68" s="169"/>
      <c r="AD68" s="169"/>
      <c r="AE68" s="169"/>
      <c r="AF68" s="169"/>
      <c r="AG68" s="169"/>
      <c r="AH68" s="169"/>
      <c r="AI68" s="174"/>
      <c r="AJ68" s="175"/>
      <c r="AK68" s="169"/>
      <c r="AL68" s="174"/>
      <c r="AM68" s="169"/>
    </row>
    <row r="69" spans="1:39" s="160" customFormat="1" ht="12">
      <c r="A69" s="166">
        <v>80610</v>
      </c>
      <c r="B69" s="166"/>
      <c r="C69" s="168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6"/>
      <c r="T69" s="169"/>
      <c r="U69" s="169"/>
      <c r="V69" s="169"/>
      <c r="W69" s="166"/>
      <c r="X69" s="166"/>
      <c r="Y69" s="166"/>
      <c r="Z69" s="166"/>
      <c r="AA69" s="166"/>
      <c r="AB69" s="166"/>
      <c r="AC69" s="169"/>
      <c r="AD69" s="169"/>
      <c r="AE69" s="169"/>
      <c r="AF69" s="169"/>
      <c r="AG69" s="169"/>
      <c r="AH69" s="169"/>
      <c r="AI69" s="174"/>
      <c r="AJ69" s="175"/>
      <c r="AK69" s="169"/>
      <c r="AL69" s="174"/>
      <c r="AM69" s="169"/>
    </row>
    <row r="70" spans="1:39" s="160" customFormat="1" ht="12">
      <c r="A70" s="166">
        <v>80151</v>
      </c>
      <c r="B70" s="166"/>
      <c r="C70" s="168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6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169"/>
      <c r="AI70" s="174"/>
      <c r="AJ70" s="175"/>
      <c r="AK70" s="169"/>
      <c r="AL70" s="174"/>
      <c r="AM70" s="169"/>
    </row>
    <row r="71" spans="1:39" s="160" customFormat="1" ht="12">
      <c r="A71" s="166">
        <v>80512</v>
      </c>
      <c r="B71" s="166"/>
      <c r="C71" s="168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6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77"/>
      <c r="AE71" s="169"/>
      <c r="AF71" s="169"/>
      <c r="AG71" s="169"/>
      <c r="AH71" s="169"/>
      <c r="AI71" s="174"/>
      <c r="AJ71" s="175"/>
      <c r="AK71" s="169"/>
      <c r="AL71" s="174"/>
      <c r="AM71" s="169"/>
    </row>
    <row r="72" spans="1:39" s="160" customFormat="1" ht="12">
      <c r="A72" s="166">
        <v>80153</v>
      </c>
      <c r="B72" s="166"/>
      <c r="C72" s="168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6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74"/>
      <c r="AJ72" s="175"/>
      <c r="AK72" s="169"/>
      <c r="AL72" s="174"/>
      <c r="AM72" s="169"/>
    </row>
    <row r="73" spans="1:39" s="160" customFormat="1" ht="12">
      <c r="A73" s="170" t="s">
        <v>19</v>
      </c>
      <c r="B73" s="170"/>
      <c r="C73" s="171">
        <f>SUM(C38:C72)</f>
        <v>0</v>
      </c>
      <c r="D73" s="171">
        <f>SUM(D38:D72)</f>
        <v>0</v>
      </c>
      <c r="E73" s="171">
        <f>SUM(E38:E72)</f>
        <v>0</v>
      </c>
      <c r="F73" s="171">
        <f>SUM(F38:F72)</f>
        <v>0</v>
      </c>
      <c r="G73" s="171">
        <f>SUM(G38:G72)</f>
        <v>0</v>
      </c>
      <c r="H73" s="171">
        <f>SUM(H38:H72)</f>
        <v>0</v>
      </c>
      <c r="I73" s="171">
        <f>SUM(I38:I72)</f>
        <v>0</v>
      </c>
      <c r="J73" s="171">
        <f>SUM(J38:J72)</f>
        <v>0</v>
      </c>
      <c r="K73" s="171">
        <f>SUM(K38:K72)</f>
        <v>0</v>
      </c>
      <c r="L73" s="171">
        <f>SUM(L38:L72)</f>
        <v>0</v>
      </c>
      <c r="M73" s="171"/>
      <c r="N73" s="171">
        <f>SUM(N38:N72)</f>
        <v>0</v>
      </c>
      <c r="O73" s="171">
        <f>SUM(O38:O72)</f>
        <v>0</v>
      </c>
      <c r="P73" s="171">
        <f>SUM(P38:P72)</f>
        <v>0</v>
      </c>
      <c r="Q73" s="171">
        <f>SUM(Q38:Q72)</f>
        <v>0</v>
      </c>
      <c r="R73" s="171">
        <f>SUM(R38:R72)</f>
        <v>0</v>
      </c>
      <c r="S73" s="171">
        <f t="shared" ref="S73:AI73" si="0">SUM(S38:S72)</f>
        <v>0</v>
      </c>
      <c r="T73" s="171">
        <f t="shared" si="0"/>
        <v>0</v>
      </c>
      <c r="U73" s="171">
        <f t="shared" si="0"/>
        <v>0</v>
      </c>
      <c r="V73" s="171">
        <f t="shared" si="0"/>
        <v>0</v>
      </c>
      <c r="W73" s="171">
        <f t="shared" si="0"/>
        <v>0</v>
      </c>
      <c r="X73" s="171">
        <f t="shared" si="0"/>
        <v>0</v>
      </c>
      <c r="Y73" s="171">
        <f t="shared" si="0"/>
        <v>0</v>
      </c>
      <c r="Z73" s="171">
        <f t="shared" si="0"/>
        <v>0</v>
      </c>
      <c r="AA73" s="171">
        <f t="shared" si="0"/>
        <v>0</v>
      </c>
      <c r="AB73" s="171">
        <f t="shared" si="0"/>
        <v>0</v>
      </c>
      <c r="AC73" s="171">
        <f t="shared" si="0"/>
        <v>0</v>
      </c>
      <c r="AD73" s="171">
        <f t="shared" si="0"/>
        <v>0</v>
      </c>
      <c r="AE73" s="171">
        <f t="shared" si="0"/>
        <v>0</v>
      </c>
      <c r="AF73" s="171">
        <f t="shared" si="0"/>
        <v>0</v>
      </c>
      <c r="AG73" s="171">
        <f t="shared" si="0"/>
        <v>0</v>
      </c>
      <c r="AH73" s="171">
        <f t="shared" si="0"/>
        <v>0</v>
      </c>
      <c r="AI73" s="171">
        <f t="shared" si="0"/>
        <v>0</v>
      </c>
      <c r="AJ73" s="171">
        <f>SUM(AJ38:AJ72)</f>
        <v>0</v>
      </c>
      <c r="AK73" s="171">
        <f>SUM(AK38:AK72)</f>
        <v>0</v>
      </c>
      <c r="AL73" s="171">
        <f>SUM(AL38:AL72)</f>
        <v>0</v>
      </c>
      <c r="AM73" s="171"/>
    </row>
    <row r="74" spans="1:39" s="160" customFormat="1" ht="2.25" customHeight="1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 s="160" customFormat="1" ht="12">
      <c r="A75" s="178" t="s">
        <v>157</v>
      </c>
      <c r="B75" s="172" t="s">
        <v>158</v>
      </c>
      <c r="C75" s="172" t="s">
        <v>159</v>
      </c>
      <c r="D75" s="172" t="s">
        <v>180</v>
      </c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 t="s">
        <v>181</v>
      </c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9" t="s">
        <v>160</v>
      </c>
      <c r="AJ75" s="172" t="s">
        <v>161</v>
      </c>
      <c r="AK75" s="179" t="s">
        <v>4</v>
      </c>
      <c r="AL75" s="172" t="s">
        <v>162</v>
      </c>
      <c r="AM75" s="172" t="s">
        <v>163</v>
      </c>
    </row>
    <row r="76" spans="1:39" s="160" customFormat="1" ht="12">
      <c r="A76" s="172" t="s">
        <v>164</v>
      </c>
      <c r="B76" s="172"/>
      <c r="C76" s="172"/>
      <c r="D76" s="172" t="s">
        <v>5</v>
      </c>
      <c r="E76" s="172" t="s">
        <v>6</v>
      </c>
      <c r="F76" s="172" t="s">
        <v>7</v>
      </c>
      <c r="G76" s="172" t="s">
        <v>8</v>
      </c>
      <c r="H76" s="172" t="s">
        <v>182</v>
      </c>
      <c r="I76" s="172" t="s">
        <v>183</v>
      </c>
      <c r="J76" s="172" t="s">
        <v>9</v>
      </c>
      <c r="K76" s="172" t="s">
        <v>10</v>
      </c>
      <c r="L76" s="172" t="s">
        <v>11</v>
      </c>
      <c r="M76" s="181" t="s">
        <v>169</v>
      </c>
      <c r="N76" s="182"/>
      <c r="O76" s="181" t="s">
        <v>170</v>
      </c>
      <c r="P76" s="182"/>
      <c r="Q76" s="172" t="s">
        <v>12</v>
      </c>
      <c r="R76" s="172" t="s">
        <v>13</v>
      </c>
      <c r="S76" s="181" t="s">
        <v>170</v>
      </c>
      <c r="T76" s="182"/>
      <c r="U76" s="181" t="s">
        <v>172</v>
      </c>
      <c r="V76" s="182"/>
      <c r="W76" s="181" t="s">
        <v>169</v>
      </c>
      <c r="X76" s="182"/>
      <c r="Y76" s="172" t="s">
        <v>7</v>
      </c>
      <c r="Z76" s="172" t="s">
        <v>8</v>
      </c>
      <c r="AA76" s="172" t="s">
        <v>182</v>
      </c>
      <c r="AB76" s="172" t="s">
        <v>183</v>
      </c>
      <c r="AC76" s="172" t="s">
        <v>9</v>
      </c>
      <c r="AD76" s="172" t="s">
        <v>10</v>
      </c>
      <c r="AE76" s="172" t="s">
        <v>11</v>
      </c>
      <c r="AF76" s="172" t="s">
        <v>190</v>
      </c>
      <c r="AG76" s="172" t="s">
        <v>14</v>
      </c>
      <c r="AH76" s="172" t="s">
        <v>13</v>
      </c>
      <c r="AI76" s="179"/>
      <c r="AJ76" s="172"/>
      <c r="AK76" s="179"/>
      <c r="AL76" s="172"/>
      <c r="AM76" s="172"/>
    </row>
    <row r="77" spans="1:39" s="160" customFormat="1" ht="12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83" t="s">
        <v>179</v>
      </c>
      <c r="N77" s="183" t="s">
        <v>178</v>
      </c>
      <c r="O77" s="183" t="s">
        <v>177</v>
      </c>
      <c r="P77" s="183" t="s">
        <v>178</v>
      </c>
      <c r="Q77" s="172"/>
      <c r="R77" s="172"/>
      <c r="S77" s="183" t="s">
        <v>177</v>
      </c>
      <c r="T77" s="183" t="s">
        <v>178</v>
      </c>
      <c r="U77" s="183" t="s">
        <v>177</v>
      </c>
      <c r="V77" s="183" t="s">
        <v>178</v>
      </c>
      <c r="W77" s="183" t="s">
        <v>179</v>
      </c>
      <c r="X77" s="183" t="s">
        <v>178</v>
      </c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9"/>
      <c r="AJ77" s="172"/>
      <c r="AK77" s="179"/>
      <c r="AL77" s="172"/>
      <c r="AM77" s="172"/>
    </row>
    <row r="78" spans="1:39" s="160" customFormat="1" ht="11.25">
      <c r="A78" s="14">
        <v>8503</v>
      </c>
      <c r="B78" s="14"/>
      <c r="C78" s="156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8"/>
      <c r="AJ78" s="15"/>
      <c r="AK78" s="8"/>
      <c r="AL78" s="118"/>
      <c r="AM78" s="8"/>
    </row>
    <row r="79" spans="1:39" s="160" customFormat="1" ht="11.25">
      <c r="A79" s="14">
        <v>8504</v>
      </c>
      <c r="B79" s="14"/>
      <c r="C79" s="156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118"/>
      <c r="AJ79" s="15"/>
      <c r="AK79" s="8"/>
      <c r="AL79" s="118"/>
      <c r="AM79" s="8"/>
    </row>
    <row r="80" spans="1:39" s="160" customFormat="1" ht="11.25">
      <c r="A80" s="14">
        <v>8505</v>
      </c>
      <c r="B80" s="14"/>
      <c r="C80" s="156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8"/>
      <c r="AJ80" s="15"/>
      <c r="AK80" s="8"/>
      <c r="AL80" s="118"/>
      <c r="AM80" s="8"/>
    </row>
    <row r="81" spans="1:39" s="160" customFormat="1" ht="11.25">
      <c r="A81" s="14">
        <v>8506</v>
      </c>
      <c r="B81" s="14"/>
      <c r="C81" s="156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1"/>
      <c r="T81" s="11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118"/>
      <c r="AJ81" s="15"/>
      <c r="AK81" s="8"/>
      <c r="AL81" s="118"/>
      <c r="AM81" s="8"/>
    </row>
    <row r="82" spans="1:39" s="160" customFormat="1" ht="11.25">
      <c r="A82" s="14">
        <v>8307</v>
      </c>
      <c r="B82" s="14"/>
      <c r="C82" s="156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8"/>
      <c r="AJ82" s="15"/>
      <c r="AK82" s="8"/>
      <c r="AL82" s="118"/>
      <c r="AM82" s="8"/>
    </row>
    <row r="83" spans="1:39" s="160" customFormat="1" ht="11.25">
      <c r="A83" s="14">
        <v>8308</v>
      </c>
      <c r="B83" s="14"/>
      <c r="C83" s="156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118"/>
      <c r="AJ83" s="15"/>
      <c r="AK83" s="8"/>
      <c r="AL83" s="118"/>
      <c r="AM83" s="8"/>
    </row>
    <row r="84" spans="1:39" s="160" customFormat="1" ht="11.25">
      <c r="A84" s="14">
        <v>8309</v>
      </c>
      <c r="B84" s="14"/>
      <c r="C84" s="156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8"/>
      <c r="AJ84" s="15"/>
      <c r="AK84" s="8"/>
      <c r="AL84" s="118"/>
      <c r="AM84" s="8"/>
    </row>
    <row r="85" spans="1:39" s="160" customFormat="1" ht="11.25">
      <c r="A85" s="14">
        <v>8310</v>
      </c>
      <c r="B85" s="14"/>
      <c r="C85" s="156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118"/>
      <c r="AJ85" s="15"/>
      <c r="AK85" s="8"/>
      <c r="AL85" s="118"/>
      <c r="AM85" s="8"/>
    </row>
    <row r="86" spans="1:39" s="160" customFormat="1" ht="11.25">
      <c r="A86" s="14">
        <v>8311</v>
      </c>
      <c r="B86" s="14"/>
      <c r="C86" s="156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8"/>
      <c r="AJ86" s="15"/>
      <c r="AK86" s="8"/>
      <c r="AL86" s="118"/>
      <c r="AM86" s="8"/>
    </row>
    <row r="87" spans="1:39" s="160" customFormat="1" ht="11.25">
      <c r="A87" s="14">
        <v>8312</v>
      </c>
      <c r="B87" s="14"/>
      <c r="C87" s="156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118"/>
      <c r="AJ87" s="15"/>
      <c r="AK87" s="8"/>
      <c r="AL87" s="118"/>
      <c r="AM87" s="8"/>
    </row>
    <row r="88" spans="1:39" s="160" customFormat="1" ht="11.25">
      <c r="A88" s="14">
        <v>8313</v>
      </c>
      <c r="B88" s="14"/>
      <c r="C88" s="156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8"/>
      <c r="AJ88" s="15"/>
      <c r="AK88" s="8"/>
      <c r="AL88" s="118"/>
      <c r="AM88" s="8"/>
    </row>
    <row r="89" spans="1:39" s="160" customFormat="1" ht="11.25">
      <c r="A89" s="14">
        <v>8314</v>
      </c>
      <c r="B89" s="14"/>
      <c r="C89" s="156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118"/>
      <c r="AJ89" s="15"/>
      <c r="AK89" s="8"/>
      <c r="AL89" s="118"/>
      <c r="AM89" s="8"/>
    </row>
    <row r="90" spans="1:39" s="160" customFormat="1" ht="11.25">
      <c r="A90" s="14">
        <v>8210</v>
      </c>
      <c r="B90" s="14"/>
      <c r="C90" s="156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8"/>
      <c r="AJ90" s="16"/>
      <c r="AK90" s="8"/>
      <c r="AL90" s="118"/>
      <c r="AM90" s="8"/>
    </row>
    <row r="91" spans="1:39" s="160" customFormat="1" ht="11.25">
      <c r="A91" s="14">
        <v>8211</v>
      </c>
      <c r="B91" s="14"/>
      <c r="C91" s="156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118"/>
      <c r="AJ91" s="15"/>
      <c r="AK91" s="8"/>
      <c r="AL91" s="118"/>
      <c r="AM91" s="8"/>
    </row>
    <row r="92" spans="1:39" s="160" customFormat="1" ht="11.25">
      <c r="A92" s="14">
        <v>8212</v>
      </c>
      <c r="B92" s="14"/>
      <c r="C92" s="156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8"/>
      <c r="AJ92" s="15"/>
      <c r="AK92" s="8"/>
      <c r="AL92" s="118"/>
      <c r="AM92" s="8"/>
    </row>
    <row r="93" spans="1:39" s="160" customFormat="1" ht="11.25">
      <c r="A93" s="14">
        <v>8213</v>
      </c>
      <c r="B93" s="14"/>
      <c r="C93" s="156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118"/>
      <c r="AJ93" s="15"/>
      <c r="AK93" s="8"/>
      <c r="AL93" s="118"/>
      <c r="AM93" s="8"/>
    </row>
    <row r="94" spans="1:39" s="160" customFormat="1" ht="11.25">
      <c r="A94" s="14">
        <v>8214</v>
      </c>
      <c r="B94" s="14"/>
      <c r="C94" s="156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8"/>
      <c r="AJ94" s="15"/>
      <c r="AK94" s="8"/>
      <c r="AL94" s="118"/>
      <c r="AM94" s="8"/>
    </row>
    <row r="95" spans="1:39" s="160" customFormat="1" ht="11.25">
      <c r="A95" s="14">
        <v>8215</v>
      </c>
      <c r="B95" s="14"/>
      <c r="C95" s="156"/>
      <c r="D95" s="9"/>
      <c r="E95" s="9"/>
      <c r="F95" s="9"/>
      <c r="G95" s="9"/>
      <c r="H95" s="9"/>
      <c r="I95" s="9"/>
      <c r="J95" s="9"/>
      <c r="K95" s="9"/>
      <c r="L95" s="9"/>
      <c r="M95" s="17"/>
      <c r="N95" s="17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118"/>
      <c r="AJ95" s="15"/>
      <c r="AK95" s="8"/>
      <c r="AL95" s="118"/>
      <c r="AM95" s="8"/>
    </row>
    <row r="96" spans="1:39" s="160" customFormat="1" ht="11.25">
      <c r="A96" s="14">
        <v>8216</v>
      </c>
      <c r="B96" s="14"/>
      <c r="C96" s="156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8"/>
      <c r="AJ96" s="15"/>
      <c r="AK96" s="8"/>
      <c r="AL96" s="118"/>
      <c r="AM96" s="8"/>
    </row>
    <row r="97" spans="1:39" s="160" customFormat="1" ht="11.25">
      <c r="A97" s="14">
        <v>8217</v>
      </c>
      <c r="B97" s="14"/>
      <c r="C97" s="156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118"/>
      <c r="AJ97" s="15"/>
      <c r="AK97" s="8"/>
      <c r="AL97" s="118"/>
      <c r="AM97" s="8"/>
    </row>
    <row r="98" spans="1:39" s="160" customFormat="1" ht="11.25">
      <c r="A98" s="14">
        <v>8218</v>
      </c>
      <c r="B98" s="14"/>
      <c r="C98" s="156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8"/>
      <c r="AJ98" s="15"/>
      <c r="AK98" s="8"/>
      <c r="AL98" s="118"/>
      <c r="AM98" s="8"/>
    </row>
    <row r="99" spans="1:39" s="160" customFormat="1" ht="11.25">
      <c r="A99" s="14">
        <v>8219</v>
      </c>
      <c r="B99" s="14"/>
      <c r="C99" s="156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118"/>
      <c r="AJ99" s="15"/>
      <c r="AK99" s="8"/>
      <c r="AL99" s="118"/>
      <c r="AM99" s="8"/>
    </row>
    <row r="100" spans="1:39" s="160" customFormat="1" ht="11.25">
      <c r="A100" s="14">
        <v>8220</v>
      </c>
      <c r="B100" s="14"/>
      <c r="C100" s="156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8"/>
      <c r="AJ100" s="15"/>
      <c r="AK100" s="8"/>
      <c r="AL100" s="118"/>
      <c r="AM100" s="8"/>
    </row>
    <row r="101" spans="1:39" s="160" customFormat="1" ht="11.25">
      <c r="A101" s="14">
        <v>8123</v>
      </c>
      <c r="B101" s="14"/>
      <c r="C101" s="156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118"/>
      <c r="AJ101" s="15"/>
      <c r="AK101" s="8"/>
      <c r="AL101" s="118"/>
      <c r="AM101" s="8"/>
    </row>
    <row r="102" spans="1:39" s="160" customFormat="1" ht="11.25">
      <c r="A102" s="14">
        <v>8124</v>
      </c>
      <c r="B102" s="14"/>
      <c r="C102" s="156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118"/>
      <c r="AJ102" s="15"/>
      <c r="AK102" s="8"/>
      <c r="AL102" s="118"/>
      <c r="AM102" s="8"/>
    </row>
    <row r="103" spans="1:39" s="160" customFormat="1" ht="11.25">
      <c r="A103" s="14">
        <v>8125</v>
      </c>
      <c r="B103" s="14"/>
      <c r="C103" s="156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118"/>
      <c r="AJ103" s="15"/>
      <c r="AK103" s="8"/>
      <c r="AL103" s="118"/>
      <c r="AM103" s="8"/>
    </row>
    <row r="104" spans="1:39" s="160" customFormat="1" ht="11.25">
      <c r="A104" s="14">
        <v>8126</v>
      </c>
      <c r="B104" s="14"/>
      <c r="C104" s="156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118"/>
      <c r="AJ104" s="15"/>
      <c r="AK104" s="8"/>
      <c r="AL104" s="118"/>
      <c r="AM104" s="8"/>
    </row>
    <row r="105" spans="1:39" s="160" customFormat="1" ht="11.25">
      <c r="A105" s="14">
        <v>8127</v>
      </c>
      <c r="B105" s="14"/>
      <c r="C105" s="156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118"/>
      <c r="AJ105" s="15"/>
      <c r="AK105" s="8"/>
      <c r="AL105" s="118"/>
      <c r="AM105" s="8"/>
    </row>
    <row r="106" spans="1:39" s="160" customFormat="1" ht="11.25">
      <c r="A106" s="157" t="s">
        <v>19</v>
      </c>
      <c r="B106" s="157"/>
      <c r="C106" s="158">
        <f>SUM(C78:C104)</f>
        <v>0</v>
      </c>
      <c r="D106" s="157">
        <f t="shared" ref="D106:M106" si="1">SUM(D38:D104)</f>
        <v>0</v>
      </c>
      <c r="E106" s="157">
        <f t="shared" si="1"/>
        <v>0</v>
      </c>
      <c r="F106" s="157">
        <f t="shared" si="1"/>
        <v>0</v>
      </c>
      <c r="G106" s="157">
        <f t="shared" si="1"/>
        <v>0</v>
      </c>
      <c r="H106" s="157">
        <f t="shared" si="1"/>
        <v>0</v>
      </c>
      <c r="I106" s="157">
        <f t="shared" si="1"/>
        <v>0</v>
      </c>
      <c r="J106" s="157">
        <f t="shared" si="1"/>
        <v>0</v>
      </c>
      <c r="K106" s="157">
        <f t="shared" si="1"/>
        <v>0</v>
      </c>
      <c r="L106" s="157">
        <f t="shared" si="1"/>
        <v>0</v>
      </c>
      <c r="M106" s="157">
        <f t="shared" si="1"/>
        <v>0</v>
      </c>
      <c r="N106" s="157"/>
      <c r="O106" s="157">
        <f>SUM(O38:O104)</f>
        <v>0</v>
      </c>
      <c r="P106" s="157"/>
      <c r="Q106" s="157">
        <f>SUM(Q38:Q104)</f>
        <v>0</v>
      </c>
      <c r="R106" s="157">
        <f>SUM(R38:R104)</f>
        <v>0</v>
      </c>
      <c r="S106" s="157">
        <f>SUM(S38:S104)</f>
        <v>0</v>
      </c>
      <c r="T106" s="157"/>
      <c r="U106" s="157">
        <f>SUM(U38:U104)</f>
        <v>0</v>
      </c>
      <c r="V106" s="157"/>
      <c r="W106" s="157">
        <f>SUM(W38:W104)</f>
        <v>0</v>
      </c>
      <c r="X106" s="157"/>
      <c r="Y106" s="157">
        <f t="shared" ref="Y106:AI106" si="2">SUM(Y38:Y104)</f>
        <v>0</v>
      </c>
      <c r="Z106" s="157">
        <f t="shared" si="2"/>
        <v>0</v>
      </c>
      <c r="AA106" s="157">
        <f t="shared" si="2"/>
        <v>0</v>
      </c>
      <c r="AB106" s="157">
        <f t="shared" si="2"/>
        <v>0</v>
      </c>
      <c r="AC106" s="157">
        <f t="shared" si="2"/>
        <v>0</v>
      </c>
      <c r="AD106" s="157">
        <f t="shared" si="2"/>
        <v>0</v>
      </c>
      <c r="AE106" s="157">
        <f t="shared" si="2"/>
        <v>0</v>
      </c>
      <c r="AF106" s="157">
        <f t="shared" si="2"/>
        <v>0</v>
      </c>
      <c r="AG106" s="157">
        <f t="shared" si="2"/>
        <v>0</v>
      </c>
      <c r="AH106" s="157">
        <f t="shared" si="2"/>
        <v>0</v>
      </c>
      <c r="AI106" s="185">
        <f t="shared" si="2"/>
        <v>0</v>
      </c>
      <c r="AJ106" s="185"/>
      <c r="AK106" s="157"/>
      <c r="AL106" s="158"/>
      <c r="AM106" s="157"/>
    </row>
    <row r="107" spans="1:39" s="160" customFormat="1" ht="11.25">
      <c r="A107" s="186" t="s">
        <v>193</v>
      </c>
      <c r="B107" s="187"/>
      <c r="C107" s="188">
        <f>C106+C73+C33</f>
        <v>0</v>
      </c>
      <c r="D107" s="188">
        <f>D106+D73+D33</f>
        <v>0</v>
      </c>
      <c r="E107" s="188">
        <f>E106+E73+E33</f>
        <v>0</v>
      </c>
      <c r="F107" s="188">
        <f>F106+F73+F33</f>
        <v>0</v>
      </c>
      <c r="G107" s="188">
        <f>G106+G73+G33</f>
        <v>0</v>
      </c>
      <c r="H107" s="188">
        <f>H106+H73+H33</f>
        <v>0</v>
      </c>
      <c r="I107" s="188">
        <f>I106+I73+I33</f>
        <v>0</v>
      </c>
      <c r="J107" s="188">
        <f>J106+J73+J33</f>
        <v>0</v>
      </c>
      <c r="K107" s="188">
        <f>K106+K73+K33</f>
        <v>0</v>
      </c>
      <c r="L107" s="188">
        <f>L106+L73+L33</f>
        <v>0</v>
      </c>
      <c r="M107" s="188">
        <f>M106+M73+M33</f>
        <v>0</v>
      </c>
      <c r="N107" s="188">
        <f>N106+N73+N33</f>
        <v>0</v>
      </c>
      <c r="O107" s="188">
        <f>O106+O73+O33</f>
        <v>0</v>
      </c>
      <c r="P107" s="188">
        <f>P106+P73+P33</f>
        <v>0</v>
      </c>
      <c r="Q107" s="188">
        <f>Q106+Q73+Q33</f>
        <v>0</v>
      </c>
      <c r="R107" s="188">
        <f>R106+R73+R33</f>
        <v>0</v>
      </c>
      <c r="S107" s="188">
        <f>S106+S73+S33</f>
        <v>0</v>
      </c>
      <c r="T107" s="188">
        <f>T106+T73+T33</f>
        <v>0</v>
      </c>
      <c r="U107" s="188">
        <f>U106+U73+U33</f>
        <v>0</v>
      </c>
      <c r="V107" s="188">
        <f>V106+V73+V33</f>
        <v>0</v>
      </c>
      <c r="W107" s="188">
        <f>W106+W73+W33</f>
        <v>0</v>
      </c>
      <c r="X107" s="188">
        <f>X106+X73+X33</f>
        <v>0</v>
      </c>
      <c r="Y107" s="188">
        <f>Y106+Y73+Y33</f>
        <v>0</v>
      </c>
      <c r="Z107" s="188">
        <f>Z106+Z73+Z33</f>
        <v>0</v>
      </c>
      <c r="AA107" s="188">
        <f>AA106+AA73+AA33</f>
        <v>0</v>
      </c>
      <c r="AB107" s="188">
        <f>AB106+AB73+AB33</f>
        <v>0</v>
      </c>
      <c r="AC107" s="188">
        <f>AC106+AC73+AC33</f>
        <v>0</v>
      </c>
      <c r="AD107" s="188">
        <f>AD106+AD73+AD33</f>
        <v>0</v>
      </c>
      <c r="AE107" s="188">
        <f>AE106+AE73+AE33</f>
        <v>0</v>
      </c>
      <c r="AF107" s="188">
        <f>AF106+AF73+AF33</f>
        <v>0</v>
      </c>
      <c r="AG107" s="188">
        <f>AG106+AG73+AG33</f>
        <v>0</v>
      </c>
      <c r="AH107" s="188">
        <f>AH106+AH73+AH33</f>
        <v>0</v>
      </c>
      <c r="AI107" s="188">
        <f>AI106+AI73+AI33</f>
        <v>0</v>
      </c>
      <c r="AJ107" s="188">
        <f>AJ106+AJ73+AJ33</f>
        <v>0</v>
      </c>
      <c r="AK107" s="188">
        <f>AK106+AK73+AK33</f>
        <v>0</v>
      </c>
      <c r="AL107" s="188">
        <f>AL106+AL73+AL33</f>
        <v>0</v>
      </c>
      <c r="AM107" s="188">
        <f>AM106+AM73+AM33</f>
        <v>0</v>
      </c>
    </row>
    <row r="108" spans="1:39" s="160" customFormat="1" ht="11.25">
      <c r="A108" s="154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</row>
    <row r="109" spans="1:39" s="162" customFormat="1" ht="12">
      <c r="A109" s="205" t="s">
        <v>32</v>
      </c>
      <c r="B109" s="205"/>
      <c r="C109" s="189"/>
      <c r="D109" s="206" t="s">
        <v>15</v>
      </c>
      <c r="E109" s="206"/>
      <c r="F109" s="206"/>
      <c r="G109" s="190" t="e">
        <f>+#REF!+AI9+AI70+AI69+AI89+AI82+AI67+AI68</f>
        <v>#REF!</v>
      </c>
      <c r="H109" s="190"/>
      <c r="I109" s="190"/>
      <c r="J109" s="190"/>
      <c r="K109" s="190"/>
      <c r="L109" s="190"/>
      <c r="M109" s="207" t="s">
        <v>26</v>
      </c>
      <c r="N109" s="207"/>
      <c r="O109" s="207"/>
      <c r="P109" s="194"/>
      <c r="Q109" s="190"/>
      <c r="R109" s="190"/>
      <c r="S109" s="206" t="s">
        <v>33</v>
      </c>
      <c r="T109" s="206"/>
      <c r="U109" s="206"/>
      <c r="V109" s="206"/>
      <c r="W109" s="206"/>
      <c r="X109" s="208"/>
      <c r="Y109" s="191"/>
      <c r="Z109" s="191"/>
      <c r="AA109" s="191"/>
      <c r="AB109" s="191"/>
      <c r="AC109" s="207" t="s">
        <v>34</v>
      </c>
      <c r="AD109" s="207"/>
      <c r="AE109" s="207"/>
      <c r="AF109" s="207"/>
      <c r="AG109" s="191" t="e">
        <f>AI62+AI61+#REF!+AI48</f>
        <v>#REF!</v>
      </c>
      <c r="AH109" s="191"/>
      <c r="AI109" s="191"/>
      <c r="AJ109" s="191"/>
      <c r="AK109" s="191"/>
      <c r="AL109" s="191"/>
      <c r="AM109" s="191"/>
    </row>
    <row r="110" spans="1:39" s="162" customFormat="1" ht="12">
      <c r="A110" s="205"/>
      <c r="B110" s="205"/>
      <c r="C110" s="189"/>
      <c r="D110" s="206" t="s">
        <v>194</v>
      </c>
      <c r="E110" s="206"/>
      <c r="F110" s="206"/>
      <c r="G110" s="190"/>
      <c r="H110" s="190"/>
      <c r="I110" s="190"/>
      <c r="J110" s="190"/>
      <c r="K110" s="190"/>
      <c r="L110" s="190"/>
      <c r="M110" s="207" t="s">
        <v>30</v>
      </c>
      <c r="N110" s="207"/>
      <c r="O110" s="207"/>
      <c r="P110" s="194"/>
      <c r="Q110" s="191"/>
      <c r="R110" s="191"/>
      <c r="S110" s="206" t="s">
        <v>25</v>
      </c>
      <c r="T110" s="206"/>
      <c r="U110" s="206"/>
      <c r="V110" s="206"/>
      <c r="W110" s="206"/>
      <c r="X110" s="208"/>
      <c r="Y110" s="191"/>
      <c r="Z110" s="191"/>
      <c r="AA110" s="191"/>
      <c r="AB110" s="191"/>
      <c r="AC110" s="207" t="s">
        <v>35</v>
      </c>
      <c r="AD110" s="207"/>
      <c r="AE110" s="207"/>
      <c r="AF110" s="207"/>
      <c r="AG110" s="191">
        <f>+AI44+AI45</f>
        <v>0</v>
      </c>
      <c r="AH110" s="191"/>
      <c r="AI110" s="191"/>
      <c r="AJ110" s="191"/>
      <c r="AK110" s="191"/>
      <c r="AL110" s="191"/>
      <c r="AM110" s="191"/>
    </row>
    <row r="111" spans="1:39" s="162" customFormat="1" ht="12">
      <c r="A111" s="205"/>
      <c r="B111" s="205"/>
      <c r="C111" s="192"/>
      <c r="D111" s="206" t="s">
        <v>36</v>
      </c>
      <c r="E111" s="206"/>
      <c r="F111" s="206"/>
      <c r="G111" s="190"/>
      <c r="H111" s="190"/>
      <c r="I111" s="190"/>
      <c r="J111" s="190"/>
      <c r="K111" s="190"/>
      <c r="L111" s="190"/>
      <c r="M111" s="206" t="s">
        <v>28</v>
      </c>
      <c r="N111" s="206"/>
      <c r="O111" s="206"/>
      <c r="P111" s="208"/>
      <c r="Q111" s="191"/>
      <c r="R111" s="191"/>
      <c r="S111" s="207" t="s">
        <v>20</v>
      </c>
      <c r="T111" s="207"/>
      <c r="U111" s="207"/>
      <c r="V111" s="207"/>
      <c r="W111" s="207"/>
      <c r="X111" s="194"/>
      <c r="Y111" s="191"/>
      <c r="Z111" s="191"/>
      <c r="AA111" s="191"/>
      <c r="AB111" s="191"/>
      <c r="AC111" s="207" t="s">
        <v>37</v>
      </c>
      <c r="AD111" s="207"/>
      <c r="AE111" s="207"/>
      <c r="AF111" s="207"/>
      <c r="AG111" s="191">
        <f>+AI52+AI43</f>
        <v>0</v>
      </c>
      <c r="AH111" s="191"/>
      <c r="AI111" s="191"/>
      <c r="AJ111" s="191"/>
      <c r="AK111" s="191"/>
      <c r="AL111" s="191"/>
      <c r="AM111" s="191"/>
    </row>
    <row r="112" spans="1:39" s="162" customFormat="1" ht="12">
      <c r="A112" s="205"/>
      <c r="B112" s="205"/>
      <c r="C112" s="189"/>
      <c r="D112" s="207" t="s">
        <v>17</v>
      </c>
      <c r="E112" s="207"/>
      <c r="F112" s="207"/>
      <c r="G112" s="190" t="e">
        <f>+AI13+#REF!</f>
        <v>#REF!</v>
      </c>
      <c r="H112" s="190"/>
      <c r="I112" s="190"/>
      <c r="J112" s="190"/>
      <c r="K112" s="190"/>
      <c r="L112" s="190"/>
      <c r="M112" s="206" t="s">
        <v>38</v>
      </c>
      <c r="N112" s="206"/>
      <c r="O112" s="206"/>
      <c r="P112" s="208"/>
      <c r="Q112" s="191"/>
      <c r="R112" s="191"/>
      <c r="S112" s="207" t="s">
        <v>21</v>
      </c>
      <c r="T112" s="207"/>
      <c r="U112" s="207"/>
      <c r="V112" s="207"/>
      <c r="W112" s="207"/>
      <c r="X112" s="194"/>
      <c r="Y112" s="191"/>
      <c r="Z112" s="191"/>
      <c r="AA112" s="191"/>
      <c r="AB112" s="191"/>
      <c r="AC112" s="207" t="s">
        <v>22</v>
      </c>
      <c r="AD112" s="207"/>
      <c r="AE112" s="207"/>
      <c r="AF112" s="207"/>
      <c r="AG112" s="191">
        <f>+AI65+AI64+AI53+AI80+AI81+AI86+AI72</f>
        <v>0</v>
      </c>
      <c r="AH112" s="191"/>
      <c r="AI112" s="191"/>
      <c r="AJ112" s="191"/>
      <c r="AK112" s="191"/>
      <c r="AL112" s="191"/>
      <c r="AM112" s="191"/>
    </row>
    <row r="113" spans="1:39" s="162" customFormat="1" ht="12">
      <c r="A113" s="205"/>
      <c r="B113" s="205"/>
      <c r="C113" s="189"/>
      <c r="D113" s="206" t="s">
        <v>18</v>
      </c>
      <c r="E113" s="206"/>
      <c r="F113" s="206"/>
      <c r="G113" s="190" t="e">
        <f>+#REF!+#REF!</f>
        <v>#REF!</v>
      </c>
      <c r="H113" s="190"/>
      <c r="I113" s="190"/>
      <c r="J113" s="190"/>
      <c r="K113" s="190"/>
      <c r="L113" s="190"/>
      <c r="M113" s="206" t="s">
        <v>31</v>
      </c>
      <c r="N113" s="206"/>
      <c r="O113" s="206"/>
      <c r="P113" s="208"/>
      <c r="Q113" s="191"/>
      <c r="R113" s="191"/>
      <c r="S113" s="207" t="s">
        <v>27</v>
      </c>
      <c r="T113" s="207"/>
      <c r="U113" s="207"/>
      <c r="V113" s="207"/>
      <c r="W113" s="207"/>
      <c r="X113" s="194"/>
      <c r="Y113" s="191"/>
      <c r="Z113" s="191"/>
      <c r="AA113" s="191"/>
      <c r="AB113" s="191"/>
      <c r="AC113" s="207" t="s">
        <v>26</v>
      </c>
      <c r="AD113" s="207"/>
      <c r="AE113" s="207"/>
      <c r="AF113" s="207"/>
      <c r="AG113" s="191" t="e">
        <f>+AI100+AI85+#REF!+AI98+#REF!+AI59</f>
        <v>#REF!</v>
      </c>
      <c r="AH113" s="191"/>
      <c r="AI113" s="191"/>
      <c r="AJ113" s="191"/>
      <c r="AK113" s="191"/>
      <c r="AL113" s="191"/>
      <c r="AM113" s="191"/>
    </row>
    <row r="114" spans="1:39" s="162" customFormat="1" ht="12">
      <c r="A114" s="205"/>
      <c r="B114" s="205"/>
      <c r="C114" s="189"/>
      <c r="D114" s="206" t="s">
        <v>39</v>
      </c>
      <c r="E114" s="206"/>
      <c r="F114" s="206"/>
      <c r="G114" s="193"/>
      <c r="H114" s="193"/>
      <c r="I114" s="193"/>
      <c r="J114" s="193"/>
      <c r="K114" s="193"/>
      <c r="L114" s="193"/>
      <c r="M114" s="206" t="s">
        <v>29</v>
      </c>
      <c r="N114" s="206"/>
      <c r="O114" s="206"/>
      <c r="P114" s="208"/>
      <c r="Q114" s="217"/>
      <c r="R114" s="218"/>
      <c r="S114" s="206" t="s">
        <v>23</v>
      </c>
      <c r="T114" s="206"/>
      <c r="U114" s="206"/>
      <c r="V114" s="206"/>
      <c r="W114" s="206"/>
      <c r="X114" s="208"/>
      <c r="Y114" s="191"/>
      <c r="Z114" s="191"/>
      <c r="AA114" s="191"/>
      <c r="AB114" s="191"/>
      <c r="AC114" s="207" t="s">
        <v>24</v>
      </c>
      <c r="AD114" s="207"/>
      <c r="AE114" s="207"/>
      <c r="AF114" s="207"/>
      <c r="AG114" s="191">
        <f>+AI58+AI54</f>
        <v>0</v>
      </c>
      <c r="AH114" s="191"/>
      <c r="AI114" s="191"/>
      <c r="AJ114" s="191"/>
      <c r="AK114" s="191"/>
      <c r="AL114" s="191"/>
      <c r="AM114" s="191"/>
    </row>
    <row r="115" spans="1:39" s="162" customFormat="1" ht="11.25">
      <c r="A115" s="209" t="s">
        <v>40</v>
      </c>
      <c r="B115" s="209"/>
      <c r="C115" s="195">
        <v>6003.1090000000004</v>
      </c>
      <c r="D115" s="195"/>
      <c r="E115" s="196" t="s">
        <v>16</v>
      </c>
      <c r="F115" s="196"/>
      <c r="G115" s="197"/>
      <c r="H115" s="197"/>
      <c r="I115" s="197"/>
      <c r="J115" s="196" t="s">
        <v>41</v>
      </c>
      <c r="K115" s="196"/>
      <c r="L115" s="212"/>
      <c r="M115" s="214"/>
      <c r="N115" s="213"/>
      <c r="O115" s="196" t="s">
        <v>42</v>
      </c>
      <c r="P115" s="196"/>
      <c r="Q115" s="215"/>
      <c r="R115" s="216"/>
      <c r="S115" s="198"/>
      <c r="T115" s="198"/>
      <c r="U115" s="196" t="s">
        <v>13</v>
      </c>
      <c r="V115" s="196"/>
      <c r="W115" s="196"/>
      <c r="X115" s="199"/>
      <c r="Y115" s="196"/>
      <c r="Z115" s="196"/>
      <c r="AA115" s="196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  <c r="AL115" s="197"/>
      <c r="AM115" s="197"/>
    </row>
    <row r="116" spans="1:39" s="162" customFormat="1" ht="12">
      <c r="A116" s="200"/>
      <c r="B116" s="201"/>
      <c r="C116" s="200"/>
      <c r="D116" s="200"/>
      <c r="E116" s="201"/>
      <c r="F116" s="201"/>
      <c r="G116" s="201"/>
      <c r="H116" s="201"/>
      <c r="I116" s="202" t="s">
        <v>43</v>
      </c>
      <c r="J116" s="202"/>
      <c r="K116" s="203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3" t="s">
        <v>44</v>
      </c>
      <c r="X116" s="203"/>
      <c r="Y116" s="200"/>
      <c r="Z116" s="202"/>
      <c r="AA116" s="202"/>
      <c r="AB116" s="202"/>
      <c r="AC116" s="200"/>
      <c r="AD116" s="200"/>
      <c r="AE116" s="200"/>
      <c r="AF116" s="200"/>
      <c r="AG116" s="200"/>
      <c r="AH116" s="200"/>
      <c r="AI116" s="203"/>
      <c r="AJ116" s="203"/>
      <c r="AK116" s="201"/>
      <c r="AL116" s="201"/>
      <c r="AM116" s="204"/>
    </row>
  </sheetData>
  <protectedRanges>
    <protectedRange sqref="E51 D41:E41 A76:A77 B3 C9:E9 D10:E10 C38:E38 B77 D39:E39 C11 B41 C46:E50 A46:B46 E75:E77 B43:E43 B13:E32 A9:B10 A38:B39 A12 A4:A5 B5 E3:E5 B74:E74 B35 A36:A37 B37 E35:E37 B75 B47:B51 A47:A49 B33:AM33 B73:AM73" name="区域1_12_1_2_3_1_2_1_1"/>
    <protectedRange sqref="A13:A32" name="区域1_7_1_1_1_2_1_1_1_1"/>
    <protectedRange sqref="C42:D42 D34:E34 C6:D6 D40:E40 C44:D44" name="区域1_5_1_1_1_1_1_2_1_1_1_1"/>
    <protectedRange sqref="C51:D51 A41 A33 C10 C5 C3 D3:D5 C37 C35 D35:D37 A73:A74 C77 C75 D75:D77 A50:A69" name="区域1_12_1_2_2_2_1_2_1_1"/>
    <protectedRange sqref="B8 E8" name="区域1_11_1_2_2_2_1_1_1_1"/>
    <protectedRange sqref="C40 C34" name="区域1_5_1_1_1_1_1_2_1_2_1_1_1_1"/>
    <protectedRange sqref="F50 L74 W74:X74 I41 X49 R74 L41 W34:X34 L51 Q51:R51 I74 R41 T46:U46 X51 R46" name="区域1_12_1_2_8_3_2_4_3_1_1"/>
    <protectedRange sqref="J41 J74 I46" name="区域1_9_1_2_1_6_1_2_2_2_1_1"/>
    <protectedRange sqref="W38 X38:X44 X47:X48" name="区域1_10_3_1_1_2_1_2_1_2_1_1"/>
    <protectedRange sqref="U34:V34 I49 U38:V38 M43:N43 U74:V74 F48:J48 I39:J39 V46:W50 V39:W44" name="区域1_10_1_8_1_1_3_1_2_1_2_1_1"/>
    <protectedRange sqref="Q43 Q74 Q49 Q38:Q39" name="区域1_6_3_1_1_2_1_2_1_1_1_1"/>
    <protectedRange sqref="Q41 Q48 Q46 Q50" name="区域1_12_3_1_1_4_1_2_1_3_1_1"/>
    <protectedRange sqref="R43 R38:R39" name="区域1_13_1_1_1_1_1_1_2_1_2_1_1_1_1"/>
    <protectedRange sqref="R50" name="区域1_10_1_8_4_1_1_2_1_2_2_3_1_1"/>
    <protectedRange sqref="T43:U43 T50:U50 S38:T38 T39:U39" name="区域1_19_5_2_1_1_1_2_1_2_2_1_1_1"/>
    <protectedRange sqref="K50:L50 G50:I50 K51 K39 K46 L48:N48" name="区域1_12_1_1_2_2_1_2_2_2_1_1"/>
    <protectedRange sqref="F51:J51 F46:H46 L46 M51:P51 T51:W51 M41:N41 F41:G41 M74:N74 F74:G74" name="区域1_17_1_1_1_4_1_2_2_3_1_1"/>
    <protectedRange sqref="H41 H74" name="区域1_17_1_1_1_1_2_1_2_1_1_1_1"/>
    <protectedRange sqref="G43 I43:J43" name="区域1_4_2_1_1_1_1_1_1_2_1_2_1_1_1_1"/>
    <protectedRange sqref="F39:G39" name="区域1_4_2_1_1_1_1_1_3_2_1_2_1_1_1_1"/>
    <protectedRange sqref="K74 K41" name="区域1_12_1_2_3_2_1_2_1_1_1_1"/>
    <protectedRange sqref="M46:P46" name="区域1_17_1_1_1_4_1_2_1_2_2_1_1"/>
    <protectedRange sqref="F11" name="区域1_7_3_1_1_1_1"/>
    <protectedRange sqref="L11" name="区域1_1_2_3_2_2_1_1_1_1"/>
    <protectedRange sqref="B11" name="区域1_12_1_2_1_1_1_1"/>
    <protectedRange sqref="M11:N11 V11 H11" name="区域1_17_1_1_1_4_1_1_1_1_1"/>
    <protectedRange sqref="G11" name="区域1_12_5_1_1_1_1_1_1"/>
    <protectedRange sqref="D11" name="区域1_12_1_2_2_2_2_1_1_1_1"/>
    <protectedRange sqref="Q11:R11" name="区域1_12_1_2_8_3_2_3_1_1_1_1_1"/>
    <protectedRange sqref="O11:P11" name="区域1_17_1_1_1_4_1_2_3_1_2_1_1"/>
    <protectedRange sqref="V10 J75 F4:J5 L75:L77 W8:X32 J46 J50 L9 T10 T12 Q75:R77 AE76 Y4:AC4 AE4 W75:X75 U36:V36 Q9:R10 J3 L3:L5 Q3:R5 W3:X3 U4:V4 X50 F36:J37 Y76:AC76 Y36:AC36 AE36 J35 L35:L37 Q35:R37 W35:X35 U76:V76 F76:J77" name="区域1_12_1_2_8_3_2_4_1_2_1_1"/>
    <protectedRange sqref="I9:K9 K76:K77 AD76 I11:K11 K4:K5 I13:K13 AD4 K36:K37 AD36" name="区域1_9_1_2_1_6_1_2_2_1_1_1_1"/>
    <protectedRange sqref="W6:X6" name="区域1_10_3_1_1_2_1_2_1_1_1_1_1"/>
    <protectedRange sqref="U6:V6 G9:H9" name="区域1_10_1_8_1_1_3_1_2_1_1_1_1_1"/>
    <protectedRange sqref="V9" name="区域1_17_1_1_3_1_2_1_1_1_1_1"/>
    <protectedRange sqref="T11 S9:T9" name="区域1_4_2_1_1_1_1_1_7_1_2_1_1_1_1_1"/>
    <protectedRange sqref="Q13:Q32" name="区域1_12_3_1_1_4_1_2_1_1_1_1_1"/>
    <protectedRange sqref="R14:R32" name="区域1_10_1_8_4_1_1_2_1_2_2_1_1_1_1"/>
    <protectedRange sqref="V13:V32" name="区域1_19_1_1_1_1_1_2_1_2_1_1_1_1_1"/>
    <protectedRange sqref="K35 K14:K32 K75 K8 K3" name="区域1_12_1_1_2_2_1_2_2_1_1_1_1"/>
    <protectedRange sqref="S8:T8 H13 M3:P3 F3:I3 S3:V3 M35:P35 F35:I35 S35:V35 M75:P75 F75:I75 S75:V75" name="区域1_17_1_1_1_4_1_2_2_1_2_1_1"/>
    <protectedRange sqref="Q8" name="区域1_12_3_2_3_1_2_1_1_1_1_1"/>
    <protectedRange sqref="G8:H8" name="区域1_12_3_2_1_2_1_2_1_1_1_1_1"/>
    <protectedRange sqref="I10:L10 I12:K12" name="区域1_9_1_2_1_1_2_1_2_1_1_1_1_1"/>
    <protectedRange sqref="M9:P9" name="区域1_9_1_2_1_3_2_1_2_1_1_1_1_1"/>
    <protectedRange sqref="L14:L32 G14:G32" name="区域1_12_1_2_6_2_1_2_4_1_2_1_1"/>
    <protectedRange sqref="L13:N13" name="区域1_12_1_2_8_3_2_1_1_1_1_1_1"/>
    <protectedRange sqref="R13" name="区域1_10_1_8_4_1_1_2_1_2_1_1_1_1_1_1"/>
    <protectedRange sqref="T13:T32" name="区域1_19_5_2_1_1_1_2_1_2_1_1_1_1_1_1"/>
    <protectedRange sqref="G13 H14:H32" name="区域1_12_1_1_2_2_1_2_1_1_1_2_1_1"/>
    <protectedRange sqref="M10:N10" name="区域1_12_1_2_4_2_1_2_2_1_1_1_1_1_1"/>
    <protectedRange sqref="M76:N77 W76:X77 W36:X37 W4:X5 M36:N37 M4:N5" name="区域1_12_1_2_8_3_2_1_1_1_1_1_1_1_1"/>
    <protectedRange sqref="O10:P10" name="区域1_12_1_2_4_2_1_2_1_1_1_1_1_1_1_1"/>
    <protectedRange sqref="M14:P32" name="区域1_12_1_2_6_2_1_2_3_1_1_1_1_1"/>
    <protectedRange sqref="X46" name="区域1_12_1_2_8_3_2_2_1_1_1_1_1_1"/>
    <protectedRange sqref="J8 J14:J32" name="区域1_17_1_1_1_4_1_2_1_1_1_1_1_1_1"/>
    <protectedRange sqref="R49" name="区域1_12_1_2_8_3_2_4_2_1_1_1"/>
    <protectedRange sqref="R47" name="区域1_2_1_1_1_1_3_1_2_1_1_1_1_1"/>
    <protectedRange sqref="T49:U49 T47:U47" name="区域1_4_2_1_1_1_1_1_7_1_2_1_2_1_1_1"/>
    <protectedRange sqref="Q47" name="区域1_12_3_1_1_4_1_2_1_2_1_1_1"/>
    <protectedRange sqref="F47:N47" name="区域1_17_1_1_1_4_1_2_2_2_1_1_1"/>
    <protectedRange sqref="L49" name="区域1_4_2_1_1_1_1_1_4_2_1_2_2_1_1_1_1"/>
    <protectedRange sqref="G49:H49" name="区域1_12_1_1_2_1_1_2_1_2_1_1_1_1_1"/>
    <protectedRange sqref="J49" name="区域1_9_1_2_1_4_2_1_2_1_1_1_1_1_1"/>
    <protectedRange sqref="K49" name="区域1_4_2_1_1_1_1_1_4_2_1_2_1_1_1_1_1_1"/>
    <protectedRange sqref="O49:P49" name="区域1_4_2_1_1_1_1_1_4_2_1_2_3_1_1_1_1_1"/>
    <protectedRange sqref="M49:N49" name="区域1_4_2_1_1_1_1_1_4_2_1_2_2_1_1_1_1_1_1"/>
    <protectedRange sqref="B12" name="区域1_12_1_2_3_4_1_1_1"/>
    <protectedRange sqref="C12:D12" name="区域1_12_1_2_2_2_3_2_1_1"/>
    <protectedRange sqref="M12:N12 R12" name="区域1_12_1_2_8_3_2_3_1_1_1"/>
    <protectedRange sqref="L12" name="区域1_12_1_1_2_2_1_2_1_1_1_1"/>
    <protectedRange sqref="H12 O12:Q12" name="区域1_17_1_1_1_4_1_2_3_2_1_1"/>
    <protectedRange sqref="V12" name="区域1_17_1_1_1_4_1_2_3_1_1_1_1_1"/>
    <protectedRange sqref="F12" name="区域1_12_1_2_2_2_3_1_1_1_1"/>
    <protectedRange sqref="E7 B7" name="区域1_12_1_2_3_1_1_1_1_1"/>
    <protectedRange sqref="A7 C7:D7" name="区域1_12_1_2_2_2_1_1_1_1_1"/>
    <protectedRange sqref="L7 W7:X7 Q7:R7" name="区域1_12_1_2_8_3_2_4_1_1_1_1_1"/>
    <protectedRange sqref="G7 S7:V7" name="区域1_17_1_1_1_4_1_2_2_1_1_1_1_1"/>
    <protectedRange sqref="H7" name="区域1_12_1_2_6_2_1_2_4_1_1_1_1_1"/>
    <protectedRange sqref="K7" name="区域1_12_1_1_2_2_1_2_1_1_1_1_1_1_1"/>
    <protectedRange sqref="I7" name="区域1_12_1_2_6_2_1_2_2_1_1_1_1_1_1"/>
    <protectedRange sqref="J7" name="区域1_9_1_2_1_4_2_1_2_2_1_1_1_1_1_1"/>
    <protectedRange sqref="M7:P7" name="区域1_17_1_1_1_4_1_2_1_1_1_1_1_1_1_1_1_1"/>
  </protectedRanges>
  <mergeCells count="174">
    <mergeCell ref="A2:AM2"/>
    <mergeCell ref="L115:N115"/>
    <mergeCell ref="Q115:R115"/>
    <mergeCell ref="Q114:R114"/>
    <mergeCell ref="Y115:AA115"/>
    <mergeCell ref="AB115:AM115"/>
    <mergeCell ref="I116:J116"/>
    <mergeCell ref="Z116:AB116"/>
    <mergeCell ref="AG114:AM114"/>
    <mergeCell ref="A115:B115"/>
    <mergeCell ref="C115:D115"/>
    <mergeCell ref="E115:F115"/>
    <mergeCell ref="G115:I115"/>
    <mergeCell ref="J115:K115"/>
    <mergeCell ref="O115:P115"/>
    <mergeCell ref="U115:W115"/>
    <mergeCell ref="D114:F114"/>
    <mergeCell ref="G114:L114"/>
    <mergeCell ref="M114:O114"/>
    <mergeCell ref="S114:W114"/>
    <mergeCell ref="Y114:AB114"/>
    <mergeCell ref="AC114:AF114"/>
    <mergeCell ref="S110:W110"/>
    <mergeCell ref="Y110:AB110"/>
    <mergeCell ref="AC112:AF112"/>
    <mergeCell ref="AG112:AM112"/>
    <mergeCell ref="D113:F113"/>
    <mergeCell ref="G113:L113"/>
    <mergeCell ref="M113:O113"/>
    <mergeCell ref="Q113:R113"/>
    <mergeCell ref="S113:W113"/>
    <mergeCell ref="Y113:AB113"/>
    <mergeCell ref="AC113:AF113"/>
    <mergeCell ref="AG113:AM113"/>
    <mergeCell ref="D112:F112"/>
    <mergeCell ref="G112:L112"/>
    <mergeCell ref="M112:O112"/>
    <mergeCell ref="Q112:R112"/>
    <mergeCell ref="S112:W112"/>
    <mergeCell ref="Y112:AB112"/>
    <mergeCell ref="A108:AM108"/>
    <mergeCell ref="A109:B114"/>
    <mergeCell ref="D109:F109"/>
    <mergeCell ref="G109:L109"/>
    <mergeCell ref="M109:O109"/>
    <mergeCell ref="Q109:R109"/>
    <mergeCell ref="S109:W109"/>
    <mergeCell ref="Y109:AB109"/>
    <mergeCell ref="AC109:AF109"/>
    <mergeCell ref="AG109:AM109"/>
    <mergeCell ref="AC110:AF110"/>
    <mergeCell ref="AG110:AM110"/>
    <mergeCell ref="D111:F111"/>
    <mergeCell ref="G111:L111"/>
    <mergeCell ref="M111:O111"/>
    <mergeCell ref="Q111:R111"/>
    <mergeCell ref="S111:W111"/>
    <mergeCell ref="Y111:AB111"/>
    <mergeCell ref="AC111:AF111"/>
    <mergeCell ref="AG111:AM111"/>
    <mergeCell ref="D110:F110"/>
    <mergeCell ref="G110:L110"/>
    <mergeCell ref="M110:O110"/>
    <mergeCell ref="Q110:R110"/>
    <mergeCell ref="S76:T76"/>
    <mergeCell ref="U76:V76"/>
    <mergeCell ref="AK75:AK77"/>
    <mergeCell ref="AL75:AL77"/>
    <mergeCell ref="AM75:AM77"/>
    <mergeCell ref="S75:AH75"/>
    <mergeCell ref="AI75:AI77"/>
    <mergeCell ref="AJ75:AJ77"/>
    <mergeCell ref="AC76:AC77"/>
    <mergeCell ref="AD76:AD77"/>
    <mergeCell ref="AE76:AE77"/>
    <mergeCell ref="AF76:AF77"/>
    <mergeCell ref="AG76:AG77"/>
    <mergeCell ref="AH76:AH77"/>
    <mergeCell ref="W76:X76"/>
    <mergeCell ref="Y76:Y77"/>
    <mergeCell ref="Z76:Z77"/>
    <mergeCell ref="AA76:AA77"/>
    <mergeCell ref="AB76:AB77"/>
    <mergeCell ref="A76:A77"/>
    <mergeCell ref="D76:D77"/>
    <mergeCell ref="E76:E77"/>
    <mergeCell ref="F76:F77"/>
    <mergeCell ref="G76:G77"/>
    <mergeCell ref="H76:H77"/>
    <mergeCell ref="I76:I77"/>
    <mergeCell ref="B75:B77"/>
    <mergeCell ref="C75:C77"/>
    <mergeCell ref="D75:R75"/>
    <mergeCell ref="J76:J77"/>
    <mergeCell ref="K76:K77"/>
    <mergeCell ref="L76:L77"/>
    <mergeCell ref="M76:N76"/>
    <mergeCell ref="O76:P76"/>
    <mergeCell ref="Q76:Q77"/>
    <mergeCell ref="R76:R77"/>
    <mergeCell ref="S36:T36"/>
    <mergeCell ref="U36:V36"/>
    <mergeCell ref="AK35:AK37"/>
    <mergeCell ref="AL35:AL37"/>
    <mergeCell ref="AM35:AM37"/>
    <mergeCell ref="S35:AH35"/>
    <mergeCell ref="AI35:AI37"/>
    <mergeCell ref="AJ35:AJ37"/>
    <mergeCell ref="AC36:AC37"/>
    <mergeCell ref="AD36:AD37"/>
    <mergeCell ref="AE36:AE37"/>
    <mergeCell ref="AF36:AF37"/>
    <mergeCell ref="AG36:AG37"/>
    <mergeCell ref="AH36:AH37"/>
    <mergeCell ref="W36:X36"/>
    <mergeCell ref="Y36:Y37"/>
    <mergeCell ref="Z36:Z37"/>
    <mergeCell ref="AA36:AA37"/>
    <mergeCell ref="AB36:AB37"/>
    <mergeCell ref="A36:A37"/>
    <mergeCell ref="D36:D37"/>
    <mergeCell ref="E36:E37"/>
    <mergeCell ref="F36:F37"/>
    <mergeCell ref="G36:G37"/>
    <mergeCell ref="H36:H37"/>
    <mergeCell ref="I36:I37"/>
    <mergeCell ref="B35:B37"/>
    <mergeCell ref="C35:C37"/>
    <mergeCell ref="D35:R35"/>
    <mergeCell ref="J36:J37"/>
    <mergeCell ref="K36:K37"/>
    <mergeCell ref="L36:L37"/>
    <mergeCell ref="M36:N36"/>
    <mergeCell ref="O36:P36"/>
    <mergeCell ref="Q36:Q37"/>
    <mergeCell ref="R36:R37"/>
    <mergeCell ref="AH4:AH5"/>
    <mergeCell ref="A34:AM34"/>
    <mergeCell ref="Y4:Y5"/>
    <mergeCell ref="Z4:Z5"/>
    <mergeCell ref="AA4:AA5"/>
    <mergeCell ref="AB4:AB5"/>
    <mergeCell ref="AC4:AC5"/>
    <mergeCell ref="Q4:Q5"/>
    <mergeCell ref="R4:R5"/>
    <mergeCell ref="S4:T4"/>
    <mergeCell ref="U4:V4"/>
    <mergeCell ref="W4:X4"/>
    <mergeCell ref="I4:I5"/>
    <mergeCell ref="J4:J5"/>
    <mergeCell ref="K4:K5"/>
    <mergeCell ref="L4:L5"/>
    <mergeCell ref="M4:N4"/>
    <mergeCell ref="O4:P4"/>
    <mergeCell ref="A1:AM1"/>
    <mergeCell ref="B3:B5"/>
    <mergeCell ref="C3:C5"/>
    <mergeCell ref="D3:R3"/>
    <mergeCell ref="S3:AH3"/>
    <mergeCell ref="AI3:AI5"/>
    <mergeCell ref="AJ3:AJ5"/>
    <mergeCell ref="AK3:AK5"/>
    <mergeCell ref="AL3:AL5"/>
    <mergeCell ref="AM3:AM5"/>
    <mergeCell ref="A4:A5"/>
    <mergeCell ref="D4:D5"/>
    <mergeCell ref="E4:E5"/>
    <mergeCell ref="F4:F5"/>
    <mergeCell ref="G4:G5"/>
    <mergeCell ref="H4:H5"/>
    <mergeCell ref="AD4:AD5"/>
    <mergeCell ref="AE4:AE5"/>
    <mergeCell ref="AF4:AF5"/>
    <mergeCell ref="AG4:AG5"/>
  </mergeCells>
  <phoneticPr fontId="1" type="noConversion"/>
  <printOptions horizontalCentered="1"/>
  <pageMargins left="7.874015748031496E-2" right="7.874015748031496E-2" top="7.874015748031496E-2" bottom="7.874015748031496E-2" header="0.31496062992125984" footer="0.31496062992125984"/>
  <pageSetup paperSize="9" scale="45" orientation="landscape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库存界面</vt:lpstr>
      <vt:lpstr>罐车业务</vt:lpstr>
      <vt:lpstr>查询界面</vt:lpstr>
      <vt:lpstr>日打尺数存量</vt:lpstr>
      <vt:lpstr>密度维护界面</vt:lpstr>
      <vt:lpstr>汇总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2013-12-26T04:22:29Z</dcterms:modified>
</cp:coreProperties>
</file>