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u/PycharmProjects/Scrapy_WDZJ/"/>
    </mc:Choice>
  </mc:AlternateContent>
  <xr:revisionPtr revIDLastSave="0" documentId="13_ncr:1_{7FDF6385-07AE-8643-9B90-62BFF006B986}" xr6:coauthVersionLast="36" xr6:coauthVersionMax="36" xr10:uidLastSave="{00000000-0000-0000-0000-000000000000}"/>
  <bookViews>
    <workbookView xWindow="0" yWindow="460" windowWidth="25600" windowHeight="14560" firstSheet="4" activeTab="5" xr2:uid="{00000000-000D-0000-FFFF-FFFF00000000}"/>
  </bookViews>
  <sheets>
    <sheet name="平台概览" sheetId="12" r:id="rId1"/>
    <sheet name="工商登记信息" sheetId="14" r:id="rId2"/>
    <sheet name="平台详细信息" sheetId="1" r:id="rId3"/>
    <sheet name="核心运营数据（" sheetId="13" r:id="rId4"/>
    <sheet name="最近一年日运营数据" sheetId="5" r:id="rId5"/>
    <sheet name="平台点评" sheetId="7" r:id="rId6"/>
    <sheet name="社区评论" sheetId="8" r:id="rId7"/>
    <sheet name="用户信息" sheetId="9" r:id="rId8"/>
  </sheets>
  <calcPr calcId="162913"/>
  <customWorkbookViews>
    <customWorkbookView name="chen dongyu - 个人视图" guid="{6C72C451-E646-1145-B740-8A6F8239B9AE}" mergeInterval="0" personalView="1" maximized="1" yWindow="23" windowWidth="1280" windowHeight="777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2" i="7" l="1"/>
  <c r="M71" i="7"/>
  <c r="M70" i="7"/>
  <c r="M69" i="7"/>
  <c r="M68" i="7"/>
  <c r="M67" i="7"/>
  <c r="M66" i="7"/>
  <c r="M65" i="7"/>
  <c r="M64" i="7"/>
  <c r="M63" i="7"/>
  <c r="M62" i="7"/>
  <c r="D67" i="13" l="1"/>
  <c r="C67" i="13"/>
  <c r="B67" i="13"/>
  <c r="D66" i="13"/>
  <c r="C66" i="13"/>
  <c r="B66" i="13"/>
  <c r="D65" i="13"/>
  <c r="C65" i="13"/>
  <c r="B65" i="13"/>
  <c r="D64" i="13"/>
  <c r="C64" i="13"/>
  <c r="B64" i="13"/>
  <c r="D63" i="13"/>
  <c r="C63" i="13"/>
  <c r="B63" i="13"/>
  <c r="D62" i="13"/>
  <c r="C62" i="13"/>
  <c r="B62" i="13"/>
  <c r="C61" i="13"/>
  <c r="C60" i="13"/>
  <c r="C59" i="13"/>
  <c r="C58" i="13"/>
  <c r="C57" i="13"/>
  <c r="C56" i="13"/>
  <c r="L42" i="7"/>
  <c r="L41" i="7"/>
  <c r="L40" i="7"/>
  <c r="L39" i="7"/>
  <c r="K77" i="1"/>
  <c r="L77" i="1"/>
  <c r="M77" i="1"/>
  <c r="M3" i="7"/>
  <c r="M4" i="7"/>
  <c r="M5" i="7"/>
  <c r="M2" i="7"/>
  <c r="C25" i="13"/>
  <c r="C26" i="13"/>
  <c r="C27" i="13"/>
  <c r="C28" i="13"/>
  <c r="C29" i="13"/>
  <c r="C30" i="13"/>
  <c r="C31" i="13"/>
  <c r="C32" i="13"/>
  <c r="C33" i="13"/>
  <c r="C34" i="13"/>
  <c r="C35" i="13"/>
  <c r="C36" i="1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2" i="1"/>
  <c r="F48" i="13"/>
  <c r="F49" i="13"/>
  <c r="F46" i="13"/>
  <c r="F47" i="13"/>
  <c r="F45" i="13"/>
  <c r="F43" i="13"/>
  <c r="F44" i="13"/>
  <c r="F42" i="13"/>
  <c r="H43" i="13"/>
  <c r="H44" i="13"/>
  <c r="H45" i="13"/>
  <c r="H46" i="13"/>
  <c r="H47" i="13"/>
  <c r="H48" i="13"/>
  <c r="H49" i="13"/>
  <c r="H4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2" i="1"/>
  <c r="B36" i="13"/>
  <c r="B35" i="13"/>
  <c r="B34" i="13"/>
  <c r="B33" i="13"/>
  <c r="B32" i="13"/>
  <c r="B31" i="13"/>
  <c r="B30" i="13"/>
  <c r="B29" i="13"/>
  <c r="B28" i="13"/>
  <c r="B27" i="13"/>
  <c r="B26" i="13"/>
  <c r="B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 dongyu</author>
  </authors>
  <commentList>
    <comment ref="M59" authorId="0" shapeId="0" xr:uid="{C3C5DF0C-4C5D-8B4B-9423-9177C62F1D3C}">
      <text>
        <r>
          <rPr>
            <b/>
            <sz val="10"/>
            <color rgb="FF000000"/>
            <rFont val="Microsoft YaHei UI"/>
          </rPr>
          <t>chen dongyu: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 xml:space="preserve">headers={
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 xml:space="preserve">    'User-Agent': "Mozilla/5.0 (Macintosh; Intel Mac OS X 10_13_5) AppleWebKit/537.36 (KHTML, like Gecko) Chrome/67.0.3396.99 Safari/537.36"
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 xml:space="preserve">         }
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 xml:space="preserve">import requests
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 xml:space="preserve">file=open(filepath, 'wb')
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 xml:space="preserve">res=requests.get(url, headers=headers)
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 xml:space="preserve">file.write(res.content)
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file.close()</t>
        </r>
      </text>
    </comment>
  </commentList>
</comments>
</file>

<file path=xl/sharedStrings.xml><?xml version="1.0" encoding="utf-8"?>
<sst xmlns="http://schemas.openxmlformats.org/spreadsheetml/2006/main" count="1518" uniqueCount="752">
  <si>
    <t>上线时间</t>
    <phoneticPr fontId="2" type="noConversion"/>
  </si>
  <si>
    <t>参考收益</t>
    <phoneticPr fontId="2" type="noConversion"/>
  </si>
  <si>
    <t>投资期限</t>
    <phoneticPr fontId="2" type="noConversion"/>
  </si>
  <si>
    <t>点评得分</t>
    <phoneticPr fontId="2" type="noConversion"/>
  </si>
  <si>
    <t>昨日成交量</t>
    <phoneticPr fontId="2" type="noConversion"/>
  </si>
  <si>
    <t>昨日待还余额</t>
    <phoneticPr fontId="2" type="noConversion"/>
  </si>
  <si>
    <t>标签</t>
    <phoneticPr fontId="2" type="noConversion"/>
  </si>
  <si>
    <t>变量</t>
    <phoneticPr fontId="2" type="noConversion"/>
  </si>
  <si>
    <t>值</t>
    <phoneticPr fontId="2" type="noConversion"/>
  </si>
  <si>
    <t>出问题时间</t>
    <phoneticPr fontId="2" type="noConversion"/>
  </si>
  <si>
    <t>近30日详情_成交量</t>
    <phoneticPr fontId="2" type="noConversion"/>
  </si>
  <si>
    <t>近30日详情_投资人数</t>
    <phoneticPr fontId="2" type="noConversion"/>
  </si>
  <si>
    <t>近30日详情_借款人数</t>
    <phoneticPr fontId="2" type="noConversion"/>
  </si>
  <si>
    <t>近30日详情_前十大借款人待还占比</t>
    <phoneticPr fontId="2" type="noConversion"/>
  </si>
  <si>
    <t>近30日详情_前十大投资人待收占比</t>
    <phoneticPr fontId="2" type="noConversion"/>
  </si>
  <si>
    <t>近30日详情_日资金净流入</t>
    <phoneticPr fontId="2" type="noConversion"/>
  </si>
  <si>
    <t>注册资金</t>
    <phoneticPr fontId="2" type="noConversion"/>
  </si>
  <si>
    <t>银行存管</t>
    <phoneticPr fontId="2" type="noConversion"/>
  </si>
  <si>
    <t>融资记录</t>
    <phoneticPr fontId="2" type="noConversion"/>
  </si>
  <si>
    <t>监管协会</t>
    <phoneticPr fontId="2" type="noConversion"/>
  </si>
  <si>
    <t>自动投标</t>
    <phoneticPr fontId="2" type="noConversion"/>
  </si>
  <si>
    <t>债权转让</t>
    <phoneticPr fontId="2" type="noConversion"/>
  </si>
  <si>
    <t>投标保障</t>
    <phoneticPr fontId="2" type="noConversion"/>
  </si>
  <si>
    <t>保障模式</t>
    <phoneticPr fontId="2" type="noConversion"/>
  </si>
  <si>
    <t>综合评级名次</t>
    <phoneticPr fontId="2" type="noConversion"/>
  </si>
  <si>
    <t>综合评级得分</t>
    <phoneticPr fontId="2" type="noConversion"/>
  </si>
  <si>
    <t>公司名称</t>
    <phoneticPr fontId="2" type="noConversion"/>
  </si>
  <si>
    <t>法人代表</t>
    <phoneticPr fontId="2" type="noConversion"/>
  </si>
  <si>
    <t>公司类型</t>
    <phoneticPr fontId="2" type="noConversion"/>
  </si>
  <si>
    <t>注册地址</t>
    <phoneticPr fontId="2" type="noConversion"/>
  </si>
  <si>
    <t>登记状态</t>
    <phoneticPr fontId="2" type="noConversion"/>
  </si>
  <si>
    <t>登记机关</t>
    <phoneticPr fontId="2" type="noConversion"/>
  </si>
  <si>
    <t>备案域名</t>
    <phoneticPr fontId="2" type="noConversion"/>
  </si>
  <si>
    <t>备案单位名称</t>
    <phoneticPr fontId="2" type="noConversion"/>
  </si>
  <si>
    <t>ICP备案号</t>
    <phoneticPr fontId="2" type="noConversion"/>
  </si>
  <si>
    <t>平台曾用名</t>
    <phoneticPr fontId="2" type="noConversion"/>
  </si>
  <si>
    <t>统一社会信用代码</t>
    <phoneticPr fontId="2" type="noConversion"/>
  </si>
  <si>
    <t>注册资本</t>
    <phoneticPr fontId="2" type="noConversion"/>
  </si>
  <si>
    <t>实缴资本</t>
    <phoneticPr fontId="2" type="noConversion"/>
  </si>
  <si>
    <t>开业日期</t>
    <phoneticPr fontId="2" type="noConversion"/>
  </si>
  <si>
    <t>营业日期</t>
    <phoneticPr fontId="2" type="noConversion"/>
  </si>
  <si>
    <t>核准日期</t>
    <phoneticPr fontId="2" type="noConversion"/>
  </si>
  <si>
    <t>备案时间</t>
    <phoneticPr fontId="2" type="noConversion"/>
  </si>
  <si>
    <t>备案单位性质</t>
    <phoneticPr fontId="2" type="noConversion"/>
  </si>
  <si>
    <t>ICP经营许可证</t>
    <phoneticPr fontId="2" type="noConversion"/>
  </si>
  <si>
    <t>经营范围</t>
    <phoneticPr fontId="2" type="noConversion"/>
  </si>
  <si>
    <t>股东信息</t>
    <phoneticPr fontId="2" type="noConversion"/>
  </si>
  <si>
    <t>持股比例</t>
    <phoneticPr fontId="2" type="noConversion"/>
  </si>
  <si>
    <t>认缴出资</t>
    <phoneticPr fontId="2" type="noConversion"/>
  </si>
  <si>
    <t>变更时间</t>
    <phoneticPr fontId="2" type="noConversion"/>
  </si>
  <si>
    <t>变更类型</t>
    <phoneticPr fontId="2" type="noConversion"/>
  </si>
  <si>
    <t>信息变更前</t>
    <phoneticPr fontId="2" type="noConversion"/>
  </si>
  <si>
    <t>信息变更后</t>
    <phoneticPr fontId="2" type="noConversion"/>
  </si>
  <si>
    <t>序号</t>
    <phoneticPr fontId="2" type="noConversion"/>
  </si>
  <si>
    <t>列入经营异常原因</t>
    <phoneticPr fontId="2" type="noConversion"/>
  </si>
  <si>
    <t>列入日期</t>
    <phoneticPr fontId="2" type="noConversion"/>
  </si>
  <si>
    <t>移除经营异常原因</t>
    <phoneticPr fontId="2" type="noConversion"/>
  </si>
  <si>
    <t>移除日期</t>
    <phoneticPr fontId="2" type="noConversion"/>
  </si>
  <si>
    <t>决定机关（移除）</t>
    <phoneticPr fontId="2" type="noConversion"/>
  </si>
  <si>
    <t>决定机关（列入）</t>
    <phoneticPr fontId="2" type="noConversion"/>
  </si>
  <si>
    <t>平台费用_账号管理费</t>
    <phoneticPr fontId="2" type="noConversion"/>
  </si>
  <si>
    <t>平台费用_提现费用</t>
    <phoneticPr fontId="2" type="noConversion"/>
  </si>
  <si>
    <t>平台费用_充值费用</t>
    <phoneticPr fontId="2" type="noConversion"/>
  </si>
  <si>
    <t>平台费用_转让费用</t>
    <phoneticPr fontId="2" type="noConversion"/>
  </si>
  <si>
    <t>平台费用_VIP费用</t>
    <phoneticPr fontId="2" type="noConversion"/>
  </si>
  <si>
    <t>客服电话</t>
    <phoneticPr fontId="2" type="noConversion"/>
  </si>
  <si>
    <t>分公司</t>
    <phoneticPr fontId="2" type="noConversion"/>
  </si>
  <si>
    <t>座机电话</t>
    <phoneticPr fontId="2" type="noConversion"/>
  </si>
  <si>
    <t>平台ID</t>
    <phoneticPr fontId="2" type="noConversion"/>
  </si>
  <si>
    <t>姓名</t>
    <phoneticPr fontId="2" type="noConversion"/>
  </si>
  <si>
    <t>职位</t>
    <phoneticPr fontId="2" type="noConversion"/>
  </si>
  <si>
    <t>简介</t>
    <phoneticPr fontId="2" type="noConversion"/>
  </si>
  <si>
    <t>点评人数</t>
    <phoneticPr fontId="2" type="noConversion"/>
  </si>
  <si>
    <t>各项评分_提现</t>
    <phoneticPr fontId="2" type="noConversion"/>
  </si>
  <si>
    <t>各项评分_站岗</t>
    <phoneticPr fontId="2" type="noConversion"/>
  </si>
  <si>
    <t>各项评分_服务</t>
    <phoneticPr fontId="2" type="noConversion"/>
  </si>
  <si>
    <t>各项评分_体验</t>
    <phoneticPr fontId="2" type="noConversion"/>
  </si>
  <si>
    <t>与全部平台相比_提现</t>
    <phoneticPr fontId="2" type="noConversion"/>
  </si>
  <si>
    <t>与全部平台相比_站岗</t>
    <phoneticPr fontId="2" type="noConversion"/>
  </si>
  <si>
    <t>与全部平台相比_服务</t>
    <phoneticPr fontId="2" type="noConversion"/>
  </si>
  <si>
    <t>与全部平台相比_体验</t>
    <phoneticPr fontId="2" type="noConversion"/>
  </si>
  <si>
    <t>网友印象</t>
    <phoneticPr fontId="2" type="noConversion"/>
  </si>
  <si>
    <t>推荐（人数）</t>
    <phoneticPr fontId="2" type="noConversion"/>
  </si>
  <si>
    <t>不推荐（人数）</t>
    <phoneticPr fontId="2" type="noConversion"/>
  </si>
  <si>
    <t>评论人昵称</t>
    <phoneticPr fontId="2" type="noConversion"/>
  </si>
  <si>
    <t>评论人ID</t>
    <phoneticPr fontId="2" type="noConversion"/>
  </si>
  <si>
    <t>评论日期</t>
    <phoneticPr fontId="2" type="noConversion"/>
  </si>
  <si>
    <t>推荐</t>
    <phoneticPr fontId="2" type="noConversion"/>
  </si>
  <si>
    <t>提现</t>
    <phoneticPr fontId="2" type="noConversion"/>
  </si>
  <si>
    <t>站岗</t>
    <phoneticPr fontId="2" type="noConversion"/>
  </si>
  <si>
    <t>体验</t>
    <phoneticPr fontId="2" type="noConversion"/>
  </si>
  <si>
    <t>服务</t>
    <phoneticPr fontId="2" type="noConversion"/>
  </si>
  <si>
    <t>印象</t>
    <phoneticPr fontId="2" type="noConversion"/>
  </si>
  <si>
    <t>评论内容</t>
    <phoneticPr fontId="2" type="noConversion"/>
  </si>
  <si>
    <t>有用</t>
    <phoneticPr fontId="2" type="noConversion"/>
  </si>
  <si>
    <t>没用</t>
    <phoneticPr fontId="2" type="noConversion"/>
  </si>
  <si>
    <t>发帖人ID</t>
    <phoneticPr fontId="2" type="noConversion"/>
  </si>
  <si>
    <t>发帖人昵称</t>
    <phoneticPr fontId="2" type="noConversion"/>
  </si>
  <si>
    <t>发帖类型</t>
    <phoneticPr fontId="2" type="noConversion"/>
  </si>
  <si>
    <t>发帖日期</t>
    <phoneticPr fontId="2" type="noConversion"/>
  </si>
  <si>
    <t>帖子ID</t>
    <phoneticPr fontId="2" type="noConversion"/>
  </si>
  <si>
    <t>回复人ID</t>
    <phoneticPr fontId="2" type="noConversion"/>
  </si>
  <si>
    <t>回复人昵称</t>
    <phoneticPr fontId="2" type="noConversion"/>
  </si>
  <si>
    <t>回复内容</t>
    <phoneticPr fontId="2" type="noConversion"/>
  </si>
  <si>
    <t>点赞人数</t>
    <phoneticPr fontId="2" type="noConversion"/>
  </si>
  <si>
    <t>帖子标题</t>
    <phoneticPr fontId="2" type="noConversion"/>
  </si>
  <si>
    <t>发帖内容掠影</t>
    <phoneticPr fontId="2" type="noConversion"/>
  </si>
  <si>
    <t>帖子内容</t>
    <phoneticPr fontId="2" type="noConversion"/>
  </si>
  <si>
    <t>发表时间</t>
    <phoneticPr fontId="2" type="noConversion"/>
  </si>
  <si>
    <t>评论人数</t>
    <phoneticPr fontId="2" type="noConversion"/>
  </si>
  <si>
    <t>踩人数</t>
    <phoneticPr fontId="2" type="noConversion"/>
  </si>
  <si>
    <t>阅读量</t>
    <phoneticPr fontId="2" type="noConversion"/>
  </si>
  <si>
    <t>帖子类型</t>
    <phoneticPr fontId="2" type="noConversion"/>
  </si>
  <si>
    <t>回复时间</t>
    <phoneticPr fontId="2" type="noConversion"/>
  </si>
  <si>
    <t>数据收集时间</t>
    <phoneticPr fontId="2" type="noConversion"/>
  </si>
  <si>
    <t>（2）帖子内容</t>
    <phoneticPr fontId="2" type="noConversion"/>
  </si>
  <si>
    <t>回帖ID</t>
    <phoneticPr fontId="2" type="noConversion"/>
  </si>
  <si>
    <t>点评ID</t>
    <phoneticPr fontId="2" type="noConversion"/>
  </si>
  <si>
    <t>xpath</t>
    <phoneticPr fontId="2" type="noConversion"/>
  </si>
  <si>
    <t>用户ID</t>
    <phoneticPr fontId="2" type="noConversion"/>
  </si>
  <si>
    <t>用户昵称</t>
    <phoneticPr fontId="2" type="noConversion"/>
  </si>
  <si>
    <t>角色</t>
    <phoneticPr fontId="2" type="noConversion"/>
  </si>
  <si>
    <t>积分</t>
    <phoneticPr fontId="2" type="noConversion"/>
  </si>
  <si>
    <t>投友数</t>
    <phoneticPr fontId="2" type="noConversion"/>
  </si>
  <si>
    <t>关注平台数</t>
    <phoneticPr fontId="2" type="noConversion"/>
  </si>
  <si>
    <t>粉丝数</t>
    <phoneticPr fontId="2" type="noConversion"/>
  </si>
  <si>
    <t>专栏作家数</t>
    <phoneticPr fontId="2" type="noConversion"/>
  </si>
  <si>
    <t>收藏数</t>
    <phoneticPr fontId="2" type="noConversion"/>
  </si>
  <si>
    <t>(1)基本信息</t>
    <phoneticPr fontId="2" type="noConversion"/>
  </si>
  <si>
    <t>（2）发帖信息</t>
    <phoneticPr fontId="2" type="noConversion"/>
  </si>
  <si>
    <t>指向社区信息</t>
    <phoneticPr fontId="2" type="noConversion"/>
  </si>
  <si>
    <t>（1）点评信息</t>
    <phoneticPr fontId="2" type="noConversion"/>
  </si>
  <si>
    <t>（3）帖子回复信息</t>
    <phoneticPr fontId="2" type="noConversion"/>
  </si>
  <si>
    <t>UserBasics</t>
    <phoneticPr fontId="2" type="noConversion"/>
  </si>
  <si>
    <t>UserPosts</t>
    <phoneticPr fontId="2" type="noConversion"/>
  </si>
  <si>
    <t>(3)投友信息</t>
    <phoneticPr fontId="2" type="noConversion"/>
  </si>
  <si>
    <t>（4）关注平台信息</t>
    <phoneticPr fontId="2" type="noConversion"/>
  </si>
  <si>
    <t>（5）粉丝信息</t>
    <phoneticPr fontId="2" type="noConversion"/>
  </si>
  <si>
    <t>ColumnName</t>
    <phoneticPr fontId="2" type="noConversion"/>
  </si>
  <si>
    <t>OverallRanking</t>
    <phoneticPr fontId="2" type="noConversion"/>
  </si>
  <si>
    <t>OverallScore</t>
    <phoneticPr fontId="2" type="noConversion"/>
  </si>
  <si>
    <t>RegisterCapital</t>
    <phoneticPr fontId="2" type="noConversion"/>
  </si>
  <si>
    <t>RegisterInstitution</t>
    <phoneticPr fontId="2" type="noConversion"/>
  </si>
  <si>
    <t>DomainName</t>
    <phoneticPr fontId="2" type="noConversion"/>
  </si>
  <si>
    <t>RegisterCompanyName</t>
    <phoneticPr fontId="2" type="noConversion"/>
  </si>
  <si>
    <t>RegisterStatus</t>
    <phoneticPr fontId="2" type="noConversion"/>
  </si>
  <si>
    <t>UnifiedSocialCreditNumber</t>
    <phoneticPr fontId="2" type="noConversion"/>
  </si>
  <si>
    <t>OpenDate</t>
    <phoneticPr fontId="2" type="noConversion"/>
  </si>
  <si>
    <t>RunningDate</t>
    <phoneticPr fontId="2" type="noConversion"/>
  </si>
  <si>
    <t>ApprovedDate</t>
    <phoneticPr fontId="2" type="noConversion"/>
  </si>
  <si>
    <t>PutInRecordDate</t>
    <phoneticPr fontId="2" type="noConversion"/>
  </si>
  <si>
    <t>CompanyNature</t>
    <phoneticPr fontId="2" type="noConversion"/>
  </si>
  <si>
    <t>BusinessScope</t>
    <phoneticPr fontId="2" type="noConversion"/>
  </si>
  <si>
    <t>平台拼音缩写</t>
    <phoneticPr fontId="2" type="noConversion"/>
  </si>
  <si>
    <t>平台中文名称</t>
    <phoneticPr fontId="2" type="noConversion"/>
  </si>
  <si>
    <t>ShareholderName</t>
    <phoneticPr fontId="2" type="noConversion"/>
  </si>
  <si>
    <t>SharePercent</t>
    <phoneticPr fontId="2" type="noConversion"/>
  </si>
  <si>
    <t>SubscribedCapitalContribution</t>
    <phoneticPr fontId="2" type="noConversion"/>
  </si>
  <si>
    <t>ChangeDate</t>
    <phoneticPr fontId="2" type="noConversion"/>
  </si>
  <si>
    <t>ChangeType</t>
    <phoneticPr fontId="2" type="noConversion"/>
  </si>
  <si>
    <t>InfoAfterChange</t>
    <phoneticPr fontId="2" type="noConversion"/>
  </si>
  <si>
    <t>InfoBeforeChange</t>
    <phoneticPr fontId="2" type="noConversion"/>
  </si>
  <si>
    <t>SerialNumber</t>
    <phoneticPr fontId="2" type="noConversion"/>
  </si>
  <si>
    <t>InListInstitution</t>
    <phoneticPr fontId="2" type="noConversion"/>
  </si>
  <si>
    <t>InListReason</t>
    <phoneticPr fontId="2" type="noConversion"/>
  </si>
  <si>
    <t>InlistDate</t>
    <phoneticPr fontId="2" type="noConversion"/>
  </si>
  <si>
    <t>RemoveListReason</t>
    <phoneticPr fontId="2" type="noConversion"/>
  </si>
  <si>
    <t>RemoveListDate</t>
    <phoneticPr fontId="2" type="noConversion"/>
  </si>
  <si>
    <t>RemoveListInstitution</t>
    <phoneticPr fontId="2" type="noConversion"/>
  </si>
  <si>
    <t>Name</t>
    <phoneticPr fontId="2" type="noConversion"/>
  </si>
  <si>
    <t>Position</t>
    <phoneticPr fontId="2" type="noConversion"/>
  </si>
  <si>
    <t>Description</t>
    <phoneticPr fontId="2" type="noConversion"/>
  </si>
  <si>
    <t>数据抓取时间</t>
    <phoneticPr fontId="2" type="noConversion"/>
  </si>
  <si>
    <t>CollectionTime</t>
    <phoneticPr fontId="2" type="noConversion"/>
  </si>
  <si>
    <t>ReviewersNumber</t>
    <phoneticPr fontId="2" type="noConversion"/>
  </si>
  <si>
    <t>ReviewScore_Overall</t>
    <phoneticPr fontId="2" type="noConversion"/>
  </si>
  <si>
    <t>Comparision_Withdraw</t>
    <phoneticPr fontId="2" type="noConversion"/>
  </si>
  <si>
    <t>Comparison_Idle</t>
    <phoneticPr fontId="2" type="noConversion"/>
  </si>
  <si>
    <t>Comparison_Service</t>
    <phoneticPr fontId="2" type="noConversion"/>
  </si>
  <si>
    <t>Comparison_Experience</t>
    <phoneticPr fontId="2" type="noConversion"/>
  </si>
  <si>
    <t>Recommend_Yes</t>
    <phoneticPr fontId="2" type="noConversion"/>
  </si>
  <si>
    <t>Recommend_No</t>
    <phoneticPr fontId="2" type="noConversion"/>
  </si>
  <si>
    <t>一般（人数）</t>
  </si>
  <si>
    <t>Content</t>
    <phoneticPr fontId="2" type="noConversion"/>
  </si>
  <si>
    <t>PostType</t>
    <phoneticPr fontId="2" type="noConversion"/>
  </si>
  <si>
    <t>PostAbstract</t>
    <phoneticPr fontId="2" type="noConversion"/>
  </si>
  <si>
    <t>PostTitle</t>
    <phoneticPr fontId="2" type="noConversion"/>
  </si>
  <si>
    <t>PostingDate</t>
    <phoneticPr fontId="2" type="noConversion"/>
  </si>
  <si>
    <t>NumberOfReaders</t>
    <phoneticPr fontId="2" type="noConversion"/>
  </si>
  <si>
    <t>关注人数</t>
    <phoneticPr fontId="2" type="noConversion"/>
  </si>
  <si>
    <t>NumberOfCommentators</t>
    <phoneticPr fontId="2" type="noConversion"/>
  </si>
  <si>
    <t>NumberOfWatchers</t>
    <phoneticPr fontId="2" type="noConversion"/>
  </si>
  <si>
    <t>//div[@class="itemTitle"]/h2/a/text()</t>
  </si>
  <si>
    <t>Notes</t>
    <phoneticPr fontId="2" type="noConversion"/>
  </si>
  <si>
    <t>//a[text()="下一页"]/@currentnum</t>
    <phoneticPr fontId="2" type="noConversion"/>
  </si>
  <si>
    <t>//div[@class="header-da-right"]//div[@class="title"]/h1/text()</t>
    <phoneticPr fontId="2" type="noConversion"/>
  </si>
  <si>
    <t>//a[@class="on" and text()="概览"]/@href</t>
    <phoneticPr fontId="2" type="noConversion"/>
  </si>
  <si>
    <t>//input[@id="platId"]/@value</t>
    <phoneticPr fontId="2" type="noConversion"/>
  </si>
  <si>
    <t>//div[@class="pt-info"]//div[text()="参考收益"]/..//b[@class="tab_common_data"]/text()</t>
    <phoneticPr fontId="2" type="noConversion"/>
  </si>
  <si>
    <t>//div[@class="pt-info"]//div[text()="昨日成交量"]/..//b[@class="tab_common_data"]/text()</t>
    <phoneticPr fontId="2" type="noConversion"/>
  </si>
  <si>
    <t>//div[@class="pt-info"]//div[text()="昨日待还余额"]/..//b[@class="tab_common_data"]/text()</t>
    <phoneticPr fontId="2" type="noConversion"/>
  </si>
  <si>
    <t>//div[@class="title"]//span[contains(@class,"tag")]//i[contains(@class,"da-icons")]/../span/text()</t>
    <phoneticPr fontId="2" type="noConversion"/>
  </si>
  <si>
    <t>//div[@class="title"]//span[contains(@class,"tag")]//i[contains(@class,"da-icons")]/../text()[2]</t>
    <phoneticPr fontId="2" type="noConversion"/>
  </si>
  <si>
    <t>//div[@class="title"]//span[contains(@class,"tag")]/text()[1]</t>
    <phoneticPr fontId="2" type="noConversion"/>
  </si>
  <si>
    <t>https://www.wdzj.com/dangan/search?filter&amp;currentPage=1</t>
  </si>
  <si>
    <t>URL</t>
    <phoneticPr fontId="2" type="noConversion"/>
  </si>
  <si>
    <t>https://www.wdzj.com/dangan/nwd/</t>
  </si>
  <si>
    <t>https://www.wdzj.com/dangan/nwd/</t>
    <phoneticPr fontId="2" type="noConversion"/>
  </si>
  <si>
    <t>标签列表</t>
    <phoneticPr fontId="2" type="noConversion"/>
  </si>
  <si>
    <t>LabelList</t>
    <phoneticPr fontId="2" type="noConversion"/>
  </si>
  <si>
    <t>平台名称</t>
    <phoneticPr fontId="2" type="noConversion"/>
  </si>
  <si>
    <t>参考利率</t>
    <phoneticPr fontId="2" type="noConversion"/>
  </si>
  <si>
    <t>待还余额</t>
    <phoneticPr fontId="2" type="noConversion"/>
  </si>
  <si>
    <t>综合评分</t>
    <phoneticPr fontId="2" type="noConversion"/>
  </si>
  <si>
    <t>平台状态</t>
    <phoneticPr fontId="2" type="noConversion"/>
  </si>
  <si>
    <t>注册省份</t>
    <phoneticPr fontId="2" type="noConversion"/>
  </si>
  <si>
    <t>注册城市</t>
    <phoneticPr fontId="2" type="noConversion"/>
  </si>
  <si>
    <t>//div[@class="pt-info"]//div[text()="综合评级"]/../span/b/text()</t>
    <phoneticPr fontId="2" type="noConversion"/>
  </si>
  <si>
    <t>//div[@class="pt-info"]//div[text()="综合评级"]/../span[2]/text()</t>
    <phoneticPr fontId="2" type="noConversion"/>
  </si>
  <si>
    <t>//span[contains(text()[1], "投友已关注")]/../span/em/text()</t>
    <phoneticPr fontId="2" type="noConversion"/>
  </si>
  <si>
    <t>datetime.now()</t>
    <phoneticPr fontId="2" type="noConversion"/>
  </si>
  <si>
    <t>//div[@class="pt-info"]/span[1]/text()</t>
    <phoneticPr fontId="2" type="noConversion"/>
  </si>
  <si>
    <t>//div[@class="pt-info"]/span[2]/em/text()</t>
    <phoneticPr fontId="2" type="noConversion"/>
  </si>
  <si>
    <t>//em[text()="注册资金"]/../../div[2]/text()</t>
    <phoneticPr fontId="2" type="noConversion"/>
  </si>
  <si>
    <t>股权上市</t>
    <phoneticPr fontId="2" type="noConversion"/>
  </si>
  <si>
    <t>//em[text()="股权上市"]/../../div[2]/text()</t>
    <phoneticPr fontId="2" type="noConversion"/>
  </si>
  <si>
    <t>//em[text()="银行存管"]/../../div[2]/text()</t>
    <phoneticPr fontId="2" type="noConversion"/>
  </si>
  <si>
    <t>//em[text()="监管协会"]/../../div[2]/p/text()</t>
    <phoneticPr fontId="2" type="noConversion"/>
  </si>
  <si>
    <t>//em[text()="融资记录"]/../../div[2]/p/text()</t>
    <phoneticPr fontId="2" type="noConversion"/>
  </si>
  <si>
    <t>//em[text()="自动投标"]/../../div[2]/text()</t>
    <phoneticPr fontId="2" type="noConversion"/>
  </si>
  <si>
    <t>//em[text()="债权转让"]/../../div[2]/text()</t>
    <phoneticPr fontId="2" type="noConversion"/>
  </si>
  <si>
    <t>//em[text()="投标保障"]/../../div[2]/text()</t>
    <phoneticPr fontId="2" type="noConversion"/>
  </si>
  <si>
    <t>//em[text()="保障模式"]/../../div[2]/text()</t>
    <phoneticPr fontId="2" type="noConversion"/>
  </si>
  <si>
    <t>https://www.wdzj.com/dangan/fhjr/gongshang/</t>
  </si>
  <si>
    <t>//td[text()="公司名称"]/../td[2]/text()</t>
    <phoneticPr fontId="2" type="noConversion"/>
  </si>
  <si>
    <t>//td[text()="法人代表"]/../td[2]/text()</t>
    <phoneticPr fontId="2" type="noConversion"/>
  </si>
  <si>
    <t>//td[text()="公司类型"]/../td[2]/text()</t>
    <phoneticPr fontId="2" type="noConversion"/>
  </si>
  <si>
    <t>//td[text()="注册地址"]/../td[2]/text()</t>
    <phoneticPr fontId="2" type="noConversion"/>
  </si>
  <si>
    <t>//td[text()="登记状态"]/../td[2]/text()</t>
    <phoneticPr fontId="2" type="noConversion"/>
  </si>
  <si>
    <t>//td[text()="登记机关"]/../td[2]/text()</t>
    <phoneticPr fontId="2" type="noConversion"/>
  </si>
  <si>
    <t>//td[text()="备案域名"]/../td[2]/text()</t>
    <phoneticPr fontId="2" type="noConversion"/>
  </si>
  <si>
    <t>//td[text()="备案单位名称"]/../td[2]/text()</t>
    <phoneticPr fontId="2" type="noConversion"/>
  </si>
  <si>
    <t>//td[text()="ICP备案号"]/../td[2]/text()</t>
    <phoneticPr fontId="2" type="noConversion"/>
  </si>
  <si>
    <t>//td[text()="平台曾用名"]/../td[2]/text()</t>
    <phoneticPr fontId="2" type="noConversion"/>
  </si>
  <si>
    <t>//td[text()="统一社会信用代码"]/../td[4]/text()</t>
    <phoneticPr fontId="2" type="noConversion"/>
  </si>
  <si>
    <t>//td[text()="注册资本"]/../td[4]/text()</t>
    <phoneticPr fontId="2" type="noConversion"/>
  </si>
  <si>
    <t>//td[text()="实缴资本"]/../td[4]/text()</t>
    <phoneticPr fontId="2" type="noConversion"/>
  </si>
  <si>
    <t>//td[text()="开业日期"]/../td[4]/text()</t>
    <phoneticPr fontId="2" type="noConversion"/>
  </si>
  <si>
    <t>//td[text()="营业日期"]/../td[4]/text()</t>
    <phoneticPr fontId="2" type="noConversion"/>
  </si>
  <si>
    <t>//td[text()="核准日期"]/../td[4]/text()</t>
    <phoneticPr fontId="2" type="noConversion"/>
  </si>
  <si>
    <t>//td[text()="备案单位性质"]/../td[4]/text()</t>
    <phoneticPr fontId="2" type="noConversion"/>
  </si>
  <si>
    <t>//td[text()="备案时间"]/../td[4]/text()</t>
    <phoneticPr fontId="2" type="noConversion"/>
  </si>
  <si>
    <t>//td[text()="ICP经营许可证"]/../td[4]/text()</t>
    <phoneticPr fontId="2" type="noConversion"/>
  </si>
  <si>
    <t>//td[text()="经营范围"]/../td[2]/p/text()</t>
    <phoneticPr fontId="2" type="noConversion"/>
  </si>
  <si>
    <t>https://www.wdzj.com/dangan/fhjr/gongshang/</t>
    <phoneticPr fontId="2" type="noConversion"/>
  </si>
  <si>
    <t>//div[@id="gqInfoBox"]//table[@class="table-ic"]/tbody[@class="tbody"]/tr/td[1]/text()</t>
    <phoneticPr fontId="2" type="noConversion"/>
  </si>
  <si>
    <t>//div[@id="gqInfoBox"]//table[@class="table-ic"]/tbody[@class="tbody"]/tr/td[2]/text()</t>
    <phoneticPr fontId="2" type="noConversion"/>
  </si>
  <si>
    <t>//div[@id="gqInfoBox"]//table[@class="table-ic"]/tbody[@class="tbody"]/tr/td[3]/text()</t>
    <phoneticPr fontId="2" type="noConversion"/>
  </si>
  <si>
    <t>//div[text()="变更记录"]/..//table[@class="table-ic"]/tbody[@class="tbody"]/tr/td[1]/text()</t>
    <phoneticPr fontId="2" type="noConversion"/>
  </si>
  <si>
    <t>//div[text()="变更记录"]/..//table[@class="table-ic"]/tbody[@class="tbody"]/tr/td[2]/text()</t>
    <phoneticPr fontId="2" type="noConversion"/>
  </si>
  <si>
    <t>//div[text()="变更记录"]/..//table[@class="table-ic"]/tbody[@class="tbody"]/tr/td[3]/text()</t>
    <phoneticPr fontId="2" type="noConversion"/>
  </si>
  <si>
    <t>//div[text()="变更记录"]/..//table[@class="table-ic"]/tbody[@class="tbody"]/tr/td[4]/text()</t>
    <phoneticPr fontId="2" type="noConversion"/>
  </si>
  <si>
    <t>//span[contains(text(), "账户管理费")]/../em/text()</t>
    <phoneticPr fontId="2" type="noConversion"/>
  </si>
  <si>
    <t>//span[contains(text(), "提现费用")]/../em/text()</t>
    <phoneticPr fontId="2" type="noConversion"/>
  </si>
  <si>
    <t>//span[contains(text(), "充值费用")]/../em/text()</t>
    <phoneticPr fontId="2" type="noConversion"/>
  </si>
  <si>
    <t>//span[contains(text(), "转让费用")]/../em/text()</t>
    <phoneticPr fontId="2" type="noConversion"/>
  </si>
  <si>
    <t>//span[contains(text(), "VIP费用")]/../em/text()</t>
    <phoneticPr fontId="2" type="noConversion"/>
  </si>
  <si>
    <t>//em[contains(text(),"客服电话")]/../../div[2]/text()</t>
    <phoneticPr fontId="2" type="noConversion"/>
  </si>
  <si>
    <t>//em[contains(text(),"分公司")]/../../div[2]/text()</t>
    <phoneticPr fontId="2" type="noConversion"/>
  </si>
  <si>
    <t>//em[contains(text(),"座机电话")]/../../div[2]/text()</t>
    <phoneticPr fontId="2" type="noConversion"/>
  </si>
  <si>
    <t>照片URL</t>
    <phoneticPr fontId="2" type="noConversion"/>
  </si>
  <si>
    <t>照片</t>
    <phoneticPr fontId="2" type="noConversion"/>
  </si>
  <si>
    <t>ImageURL</t>
    <phoneticPr fontId="2" type="noConversion"/>
  </si>
  <si>
    <t>Image</t>
    <phoneticPr fontId="2" type="noConversion"/>
  </si>
  <si>
    <t>//div[@class="da-ggjj"]//ul[@class="gglist"]/li/a/p/text()</t>
    <phoneticPr fontId="2" type="noConversion"/>
  </si>
  <si>
    <t>//div[@class="da-ggjj"]//ul[@class="gglist"]/li/a/span/text()</t>
    <phoneticPr fontId="2" type="noConversion"/>
  </si>
  <si>
    <t>//div[@class="da-ggjj"]//div[contains(@class, "ggshow")]//p[@class="cen"]/text()</t>
    <phoneticPr fontId="2" type="noConversion"/>
  </si>
  <si>
    <t>//div[@class="da-ggjj"]//div[contains(@class, "ggshow")]//img/@src</t>
    <phoneticPr fontId="2" type="noConversion"/>
  </si>
  <si>
    <t>//div[@class="dianpBox"]//div[@class="dianpinbox"]/b/text()</t>
    <phoneticPr fontId="2" type="noConversion"/>
  </si>
  <si>
    <t>//div[@class="dianpBox"]//div[@class="dianpinbox"]/span/text()</t>
    <phoneticPr fontId="2" type="noConversion"/>
  </si>
  <si>
    <t>string(//dt[text()="与全部平台相比"]/../dd[1])</t>
    <phoneticPr fontId="2" type="noConversion"/>
  </si>
  <si>
    <t>string(//dt[text()="与全部平台相比"]/../dd[2])</t>
    <phoneticPr fontId="2" type="noConversion"/>
  </si>
  <si>
    <t>string(//dt[text()="与全部平台相比"]/../dd[3])</t>
    <phoneticPr fontId="2" type="noConversion"/>
  </si>
  <si>
    <t>string(//dt[text()="与全部平台相比"]/../dd[4])</t>
    <phoneticPr fontId="2" type="noConversion"/>
  </si>
  <si>
    <t>platId</t>
    <phoneticPr fontId="2" type="noConversion"/>
  </si>
  <si>
    <t>reviewId</t>
    <phoneticPr fontId="2" type="noConversion"/>
  </si>
  <si>
    <t>serviceAttitude</t>
    <phoneticPr fontId="2" type="noConversion"/>
  </si>
  <si>
    <t>withdrawSpeed</t>
    <phoneticPr fontId="2" type="noConversion"/>
  </si>
  <si>
    <t>reviewEvaluation</t>
    <phoneticPr fontId="2" type="noConversion"/>
  </si>
  <si>
    <t>parentReviewPlatFlag</t>
  </si>
  <si>
    <t>reviewPlatFlag</t>
  </si>
  <si>
    <t>parentReviewId</t>
  </si>
  <si>
    <t>parentReviewUserId</t>
    <phoneticPr fontId="2" type="noConversion"/>
  </si>
  <si>
    <t>父评论ID</t>
    <phoneticPr fontId="2" type="noConversion"/>
  </si>
  <si>
    <t>父评论用户ID</t>
    <phoneticPr fontId="2" type="noConversion"/>
  </si>
  <si>
    <t>https://www.wdzj.com/front/bbsInfo/40/15/3</t>
  </si>
  <si>
    <t>40-platId</t>
    <phoneticPr fontId="2" type="noConversion"/>
  </si>
  <si>
    <t>15-extract 15 items each time</t>
    <phoneticPr fontId="2" type="noConversion"/>
  </si>
  <si>
    <t>3 - current page</t>
    <phoneticPr fontId="2" type="noConversion"/>
  </si>
  <si>
    <t>一共页数：&lt;a href="javascript:;" pagenumber="70"&gt;末页&lt;/a&gt;</t>
    <phoneticPr fontId="2" type="noConversion"/>
  </si>
  <si>
    <t>//body/ul/li//div[@class="userxx"]/div[@class="lbox"]/span[1]/text()</t>
    <phoneticPr fontId="2" type="noConversion"/>
  </si>
  <si>
    <t>//body/ul/li//div[@class="userxx"]/div[@class="lbox"]/span[2]/text()</t>
    <phoneticPr fontId="2" type="noConversion"/>
  </si>
  <si>
    <t>//body/ul/li//div[@class="tit"]/a/text()</t>
    <phoneticPr fontId="2" type="noConversion"/>
  </si>
  <si>
    <t>//body/ul/li//div[@class="cen"]/a/text()</t>
    <phoneticPr fontId="2" type="noConversion"/>
  </si>
  <si>
    <t>//body/ul/li//div[@class="tit"]/a/@href</t>
    <phoneticPr fontId="2" type="noConversion"/>
  </si>
  <si>
    <t>https://bbs.wdzj.com/thread-1226054-1-1.html</t>
  </si>
  <si>
    <t>1226054为帖子ID</t>
    <phoneticPr fontId="2" type="noConversion"/>
  </si>
  <si>
    <t>//h1[@class="context-title"]/text()</t>
    <phoneticPr fontId="2" type="noConversion"/>
  </si>
  <si>
    <t>//div[@class="post-time"]/span/text()</t>
    <phoneticPr fontId="2" type="noConversion"/>
  </si>
  <si>
    <t>NumberOfComments</t>
    <phoneticPr fontId="2" type="noConversion"/>
  </si>
  <si>
    <t>//a[@hates]/span/text()</t>
    <phoneticPr fontId="2" type="noConversion"/>
  </si>
  <si>
    <t>//p[text()="阅读量"]/../p[1]/text()</t>
    <phoneticPr fontId="2" type="noConversion"/>
  </si>
  <si>
    <t>//div[@class="commun-des"]/text()</t>
    <phoneticPr fontId="2" type="noConversion"/>
  </si>
  <si>
    <t>//span[@class="replyCount"]/text()</t>
    <phoneticPr fontId="2" type="noConversion"/>
  </si>
  <si>
    <t>//span[@id="recommend"]/text()</t>
    <phoneticPr fontId="2" type="noConversion"/>
  </si>
  <si>
    <t>string(//div[@class="post-inner-txt"]/div[@class="news_con_p"])</t>
    <phoneticPr fontId="2" type="noConversion"/>
  </si>
  <si>
    <t>//div[@class="lbox"]//a[contains(@onclick,"personalCenter")]/text()</t>
    <phoneticPr fontId="2" type="noConversion"/>
  </si>
  <si>
    <t>//div[@class="lbox"]//a[contains(@onclick,"personalCenter")]/@onclick</t>
    <phoneticPr fontId="2" type="noConversion"/>
  </si>
  <si>
    <t>PostReply</t>
    <phoneticPr fontId="2" type="noConversion"/>
  </si>
  <si>
    <t>AuthorID</t>
    <phoneticPr fontId="2" type="noConversion"/>
  </si>
  <si>
    <t>作者ID</t>
    <phoneticPr fontId="2" type="noConversion"/>
  </si>
  <si>
    <t>//span[@data-authorid]/@data-authorid</t>
    <phoneticPr fontId="2" type="noConversion"/>
  </si>
  <si>
    <t>https://bbs.wdzj.com/thread/getAuthorComment?type=1&amp;author=&amp;tid=1223101&amp;page=1&amp;page_size=50</t>
  </si>
  <si>
    <t>url</t>
    <phoneticPr fontId="2" type="noConversion"/>
  </si>
  <si>
    <t>第二个1：回复的当前页数？</t>
    <phoneticPr fontId="2" type="noConversion"/>
  </si>
  <si>
    <t>第一个1：论坛？</t>
    <phoneticPr fontId="2" type="noConversion"/>
  </si>
  <si>
    <t>reviewUserId:"221145",</t>
  </si>
  <si>
    <t>reviewUserName:"ws0420",</t>
  </si>
  <si>
    <t>tagList:["还不错"],</t>
  </si>
  <si>
    <t>reviewContent:"整体而言还是不错的，我到期选择的续投～",</t>
  </si>
  <si>
    <t>useful:0,</t>
  </si>
  <si>
    <t>noUseful:0,</t>
  </si>
  <si>
    <t>salaryguard:4,</t>
  </si>
  <si>
    <t>serviceAttitude:4,</t>
  </si>
  <si>
    <t>websiteExperience:4,</t>
  </si>
  <si>
    <t>withdrawSpeed:4},</t>
  </si>
  <si>
    <t>id</t>
    <phoneticPr fontId="2" type="noConversion"/>
  </si>
  <si>
    <t>tid</t>
    <phoneticPr fontId="2" type="noConversion"/>
  </si>
  <si>
    <t>fid</t>
    <phoneticPr fontId="2" type="noConversion"/>
  </si>
  <si>
    <t>parent_uid</t>
  </si>
  <si>
    <t>path</t>
  </si>
  <si>
    <t>author_id</t>
    <phoneticPr fontId="2" type="noConversion"/>
  </si>
  <si>
    <t>author_name</t>
    <phoneticPr fontId="2" type="noConversion"/>
  </si>
  <si>
    <t>is_top</t>
    <phoneticPr fontId="2" type="noConversion"/>
  </si>
  <si>
    <t>message</t>
    <phoneticPr fontId="2" type="noConversion"/>
  </si>
  <si>
    <t>position</t>
    <phoneticPr fontId="2" type="noConversion"/>
  </si>
  <si>
    <t>attachment</t>
    <phoneticPr fontId="2" type="noConversion"/>
  </si>
  <si>
    <t>create_time</t>
    <phoneticPr fontId="2" type="noConversion"/>
  </si>
  <si>
    <t>support</t>
    <phoneticPr fontId="2" type="noConversion"/>
  </si>
  <si>
    <t>terminal</t>
    <phoneticPr fontId="2" type="noConversion"/>
  </si>
  <si>
    <t>发帖终端</t>
    <phoneticPr fontId="2" type="noConversion"/>
  </si>
  <si>
    <t>父评论ID</t>
    <phoneticPr fontId="2" type="noConversion"/>
  </si>
  <si>
    <t>路径</t>
    <phoneticPr fontId="2" type="noConversion"/>
  </si>
  <si>
    <t>是否置顶</t>
    <phoneticPr fontId="2" type="noConversion"/>
  </si>
  <si>
    <t>位置</t>
    <phoneticPr fontId="2" type="noConversion"/>
  </si>
  <si>
    <t>附件</t>
    <phoneticPr fontId="2" type="noConversion"/>
  </si>
  <si>
    <t>platId</t>
  </si>
  <si>
    <t>https://wwwservice.wdzj.com/api/plat/platData30Days?platId=40</t>
  </si>
  <si>
    <t>https://www.wdzj.com/plat-center/platReview/getPlatReviewList?platId=40&amp;currentPage=1&amp;pageSize=2&amp;orderType=0</t>
  </si>
  <si>
    <t>https://shuju.wdzj.com/wdzj-archives-chart.html?wdzjPlatId=40&amp;type=0&amp;status=0</t>
  </si>
  <si>
    <t>https://wwwservice.wdzj.com/api/plat/platData30Days?platId=40</t>
    <phoneticPr fontId="2" type="noConversion"/>
  </si>
  <si>
    <t>https://shuju.wdzj.com/plat-info-initialize.html</t>
    <phoneticPr fontId="2" type="noConversion"/>
  </si>
  <si>
    <t>成交量</t>
    <phoneticPr fontId="2" type="noConversion"/>
  </si>
  <si>
    <t>资金净流入</t>
    <phoneticPr fontId="2" type="noConversion"/>
  </si>
  <si>
    <t>参考收益率</t>
    <phoneticPr fontId="2" type="noConversion"/>
  </si>
  <si>
    <t>平均借款期限</t>
    <phoneticPr fontId="2" type="noConversion"/>
  </si>
  <si>
    <t>投资人数</t>
    <phoneticPr fontId="2" type="noConversion"/>
  </si>
  <si>
    <t>人均投资金额</t>
    <phoneticPr fontId="2" type="noConversion"/>
  </si>
  <si>
    <t>待收投资人数</t>
    <phoneticPr fontId="2" type="noConversion"/>
  </si>
  <si>
    <t>借款人数</t>
    <phoneticPr fontId="2" type="noConversion"/>
  </si>
  <si>
    <t>人均借款金额</t>
    <phoneticPr fontId="2" type="noConversion"/>
  </si>
  <si>
    <t>借款标数</t>
    <phoneticPr fontId="2" type="noConversion"/>
  </si>
  <si>
    <t>待还借款人数</t>
    <phoneticPr fontId="2" type="noConversion"/>
  </si>
  <si>
    <t>amountValue</t>
    <phoneticPr fontId="2" type="noConversion"/>
  </si>
  <si>
    <t>来源：https://shuju.wdzj.com/plat-info-initialize.html</t>
    <phoneticPr fontId="2" type="noConversion"/>
  </si>
  <si>
    <t>bidValue</t>
    <phoneticPr fontId="2" type="noConversion"/>
  </si>
  <si>
    <t>borValue</t>
    <phoneticPr fontId="2" type="noConversion"/>
  </si>
  <si>
    <t>netflowValue</t>
    <phoneticPr fontId="2" type="noConversion"/>
  </si>
  <si>
    <t>moneyStockValue</t>
    <phoneticPr fontId="2" type="noConversion"/>
  </si>
  <si>
    <t>平台成交量</t>
    <phoneticPr fontId="2" type="noConversion"/>
  </si>
  <si>
    <t>投资者人数</t>
    <phoneticPr fontId="2" type="noConversion"/>
  </si>
  <si>
    <t>借款者人数</t>
    <phoneticPr fontId="2" type="noConversion"/>
  </si>
  <si>
    <t>平台利率</t>
    <phoneticPr fontId="2" type="noConversion"/>
  </si>
  <si>
    <t>新投资者人数</t>
    <phoneticPr fontId="2" type="noConversion"/>
  </si>
  <si>
    <t>老投资者人数</t>
    <phoneticPr fontId="2" type="noConversion"/>
  </si>
  <si>
    <t>platformReturn</t>
    <phoneticPr fontId="2" type="noConversion"/>
  </si>
  <si>
    <t>bidValuePerCapita</t>
    <phoneticPr fontId="2" type="noConversion"/>
  </si>
  <si>
    <t>borValuePerCapita</t>
    <phoneticPr fontId="2" type="noConversion"/>
  </si>
  <si>
    <t>data1</t>
    <phoneticPr fontId="2" type="noConversion"/>
  </si>
  <si>
    <t>data2</t>
    <phoneticPr fontId="2" type="noConversion"/>
  </si>
  <si>
    <t>平台标的金额分布（0-20万）</t>
    <phoneticPr fontId="2" type="noConversion"/>
  </si>
  <si>
    <t>平台标的金额分布（20-100万）</t>
    <phoneticPr fontId="2" type="noConversion"/>
  </si>
  <si>
    <t>平台标的金额分布（100万以上）</t>
    <phoneticPr fontId="2" type="noConversion"/>
  </si>
  <si>
    <t>业务类型分布（债权转让标）</t>
    <phoneticPr fontId="2" type="noConversion"/>
  </si>
  <si>
    <t>业务类型分布（网络信用标）</t>
    <phoneticPr fontId="2" type="noConversion"/>
  </si>
  <si>
    <t>业务类型分布（实地信用标）</t>
    <phoneticPr fontId="2" type="noConversion"/>
  </si>
  <si>
    <t>平台标的期限分布_0-3月（含）标</t>
    <phoneticPr fontId="2" type="noConversion"/>
  </si>
  <si>
    <t>平台标的期限分布_3-6月（含）标</t>
    <phoneticPr fontId="2" type="noConversion"/>
  </si>
  <si>
    <t>平台标的期限分布_6-12月（含）标</t>
    <phoneticPr fontId="2" type="noConversion"/>
  </si>
  <si>
    <t>平台标的期限分布_12月以上标</t>
    <phoneticPr fontId="2" type="noConversion"/>
  </si>
  <si>
    <t>AmountValue</t>
    <phoneticPr fontId="2" type="noConversion"/>
  </si>
  <si>
    <t>InflowValue</t>
    <phoneticPr fontId="2" type="noConversion"/>
  </si>
  <si>
    <t>MoneyStockValue</t>
    <phoneticPr fontId="2" type="noConversion"/>
  </si>
  <si>
    <t>PlatformReturn</t>
    <phoneticPr fontId="2" type="noConversion"/>
  </si>
  <si>
    <t>AvgListingTerm</t>
    <phoneticPr fontId="2" type="noConversion"/>
  </si>
  <si>
    <t>AvgAmountOfBidders</t>
    <phoneticPr fontId="2" type="noConversion"/>
  </si>
  <si>
    <t>NumberOfBidders</t>
    <phoneticPr fontId="2" type="noConversion"/>
  </si>
  <si>
    <t>NumberOfBorrowers</t>
    <phoneticPr fontId="2" type="noConversion"/>
  </si>
  <si>
    <t>AvgAmountOfBorrowers</t>
    <phoneticPr fontId="2" type="noConversion"/>
  </si>
  <si>
    <t>NumberOfBids</t>
    <phoneticPr fontId="2" type="noConversion"/>
  </si>
  <si>
    <t>NumberOfBiddersToBeRepaid</t>
    <phoneticPr fontId="2" type="noConversion"/>
  </si>
  <si>
    <t>NumberofBiddersToBePaid</t>
    <phoneticPr fontId="2" type="noConversion"/>
  </si>
  <si>
    <t>ListingAmountDistribution_Above100W</t>
    <phoneticPr fontId="2" type="noConversion"/>
  </si>
  <si>
    <t>ListingTypeDistribution_BidTransfer</t>
    <phoneticPr fontId="2" type="noConversion"/>
  </si>
  <si>
    <t>ListingTypeDistribution_WebCredit</t>
    <phoneticPr fontId="2" type="noConversion"/>
  </si>
  <si>
    <t>ListingTypeDistribution_SiteCredit</t>
    <phoneticPr fontId="2" type="noConversion"/>
  </si>
  <si>
    <t>ListingTermDistribution_Above12M</t>
    <phoneticPr fontId="2" type="noConversion"/>
  </si>
  <si>
    <t>PlatformSnapshot</t>
    <phoneticPr fontId="2" type="noConversion"/>
  </si>
  <si>
    <t>platName</t>
  </si>
  <si>
    <t>平台编码</t>
    <phoneticPr fontId="2" type="noConversion"/>
  </si>
  <si>
    <t>platCode</t>
  </si>
  <si>
    <t>locationAreaName</t>
  </si>
  <si>
    <t>省份编码</t>
    <phoneticPr fontId="2" type="noConversion"/>
  </si>
  <si>
    <t>locationArea</t>
  </si>
  <si>
    <t>城市编码</t>
    <phoneticPr fontId="2" type="noConversion"/>
  </si>
  <si>
    <t>LocationCity</t>
    <phoneticPr fontId="2" type="noConversion"/>
  </si>
  <si>
    <t>locationCity</t>
  </si>
  <si>
    <t>locationCityName</t>
  </si>
  <si>
    <t>onlineDate</t>
  </si>
  <si>
    <t>registeredCapital</t>
  </si>
  <si>
    <t>actualCapital</t>
    <phoneticPr fontId="2" type="noConversion"/>
  </si>
  <si>
    <t>officeAddress</t>
    <phoneticPr fontId="2" type="noConversion"/>
  </si>
  <si>
    <t>serviceTel</t>
  </si>
  <si>
    <t>servicePhone</t>
  </si>
  <si>
    <t>companyName</t>
  </si>
  <si>
    <t>juridicalPerson</t>
  </si>
  <si>
    <t>recordId</t>
  </si>
  <si>
    <t>creditLevel</t>
  </si>
  <si>
    <t>信用评级</t>
    <phoneticPr fontId="2" type="noConversion"/>
  </si>
  <si>
    <t>platStatus</t>
  </si>
  <si>
    <t>platEarningsCode</t>
  </si>
  <si>
    <t>termWeight</t>
  </si>
  <si>
    <t>保障模式编码</t>
    <phoneticPr fontId="2" type="noConversion"/>
  </si>
  <si>
    <t>securityModelCode</t>
  </si>
  <si>
    <t>securityModel</t>
  </si>
  <si>
    <t>autoBid</t>
  </si>
  <si>
    <t>newTrustCreditor</t>
  </si>
  <si>
    <t>trustCreditorMonth</t>
  </si>
  <si>
    <t>businessType</t>
  </si>
  <si>
    <t>securityModelOther</t>
  </si>
  <si>
    <t>其他保障模式</t>
    <phoneticPr fontId="2" type="noConversion"/>
  </si>
  <si>
    <t>jsonKey</t>
    <phoneticPr fontId="2" type="noConversion"/>
  </si>
  <si>
    <t>drawScore</t>
  </si>
  <si>
    <t>serviceScore</t>
  </si>
  <si>
    <t>delayScore</t>
  </si>
  <si>
    <t>experienceScore</t>
  </si>
  <si>
    <t>drawScoreDetail</t>
  </si>
  <si>
    <t>serviceScoreDetail</t>
  </si>
  <si>
    <t>delayScoreDetail</t>
  </si>
  <si>
    <t>experienceScoreDetail</t>
    <phoneticPr fontId="2" type="noConversion"/>
  </si>
  <si>
    <t>bankFunds</t>
  </si>
  <si>
    <t>银行存管机构</t>
    <phoneticPr fontId="2" type="noConversion"/>
  </si>
  <si>
    <t>bankCapital</t>
  </si>
  <si>
    <t>riskFunds</t>
  </si>
  <si>
    <t>riskCapital</t>
  </si>
  <si>
    <t>存管机构</t>
    <phoneticPr fontId="2" type="noConversion"/>
  </si>
  <si>
    <t>fundCapital</t>
  </si>
  <si>
    <t>bidSecurity</t>
  </si>
  <si>
    <t>gruarantee</t>
  </si>
  <si>
    <t>担保</t>
    <phoneticPr fontId="2" type="noConversion"/>
  </si>
  <si>
    <t>platBackgroundDetailExpand</t>
    <phoneticPr fontId="2" type="noConversion"/>
  </si>
  <si>
    <t>信托基金</t>
    <phoneticPr fontId="2" type="noConversion"/>
  </si>
  <si>
    <t>trustFunds</t>
  </si>
  <si>
    <t>信托资本</t>
    <phoneticPr fontId="2" type="noConversion"/>
  </si>
  <si>
    <t>trustCapital</t>
  </si>
  <si>
    <t>trustCreditor</t>
  </si>
  <si>
    <t>riskReserve</t>
  </si>
  <si>
    <t>rechargeExpense</t>
  </si>
  <si>
    <t>rechargeExpenseDetail</t>
  </si>
  <si>
    <t>manageExpense</t>
  </si>
  <si>
    <t>manageExpenseDetail</t>
  </si>
  <si>
    <t>withdrawExpense</t>
  </si>
  <si>
    <t>withdrawExpenseDetail</t>
  </si>
  <si>
    <t>vipExpense</t>
  </si>
  <si>
    <t>vipExpenseDetail</t>
  </si>
  <si>
    <t>transferExpense</t>
  </si>
  <si>
    <t>transferExpenseDetail</t>
  </si>
  <si>
    <t>payment</t>
  </si>
  <si>
    <t>paymode</t>
    <phoneticPr fontId="2" type="noConversion"/>
  </si>
  <si>
    <t>riskcontrol</t>
  </si>
  <si>
    <t>association</t>
    <phoneticPr fontId="2" type="noConversion"/>
  </si>
  <si>
    <t>credit</t>
  </si>
  <si>
    <t>inspection</t>
    <phoneticPr fontId="2" type="noConversion"/>
  </si>
  <si>
    <t>problem</t>
  </si>
  <si>
    <t>platEquity</t>
    <phoneticPr fontId="2" type="noConversion"/>
  </si>
  <si>
    <t>equityVoList</t>
  </si>
  <si>
    <t>riskcontrolDetail</t>
  </si>
  <si>
    <t>riskcontrolDetailArray</t>
  </si>
  <si>
    <t>associationDetail</t>
  </si>
  <si>
    <t>oldPlatName</t>
  </si>
  <si>
    <t>platReviewTag</t>
  </si>
  <si>
    <t>platIsStatic</t>
  </si>
  <si>
    <t>displayFlg</t>
  </si>
  <si>
    <t>problemTime</t>
    <phoneticPr fontId="2" type="noConversion"/>
  </si>
  <si>
    <t>bindingFlag</t>
  </si>
  <si>
    <t>showShuju</t>
  </si>
  <si>
    <t>tzjPj</t>
  </si>
  <si>
    <t>gjlhhTime</t>
    <phoneticPr fontId="2" type="noConversion"/>
  </si>
  <si>
    <t>withTzj</t>
    <phoneticPr fontId="2" type="noConversion"/>
  </si>
  <si>
    <t>gjlhhFlag</t>
  </si>
  <si>
    <t>platBackground</t>
    <phoneticPr fontId="2" type="noConversion"/>
  </si>
  <si>
    <t>platBackgroundExpand</t>
    <phoneticPr fontId="2" type="noConversion"/>
  </si>
  <si>
    <t>platBackgroundExpandChild</t>
  </si>
  <si>
    <t>platBackgroundDetail</t>
  </si>
  <si>
    <t>platBackgroundMark</t>
  </si>
  <si>
    <t>good</t>
    <phoneticPr fontId="2" type="noConversion"/>
  </si>
  <si>
    <t>midd</t>
    <phoneticPr fontId="2" type="noConversion"/>
  </si>
  <si>
    <t>bad</t>
    <phoneticPr fontId="2" type="noConversion"/>
  </si>
  <si>
    <t>noUseful</t>
  </si>
  <si>
    <t>platPin</t>
  </si>
  <si>
    <t>reviewContent</t>
  </si>
  <si>
    <t>reviewDate</t>
  </si>
  <si>
    <t>reviewUserId</t>
  </si>
  <si>
    <t>reviewUserName</t>
  </si>
  <si>
    <t>salaryguard</t>
  </si>
  <si>
    <t>tagList</t>
  </si>
  <si>
    <t>useful</t>
    <phoneticPr fontId="2" type="noConversion"/>
  </si>
  <si>
    <t>websiteExperience</t>
  </si>
  <si>
    <t>orderType</t>
  </si>
  <si>
    <t>XpathURL</t>
    <phoneticPr fontId="2" type="noConversion"/>
  </si>
  <si>
    <t>Json URL</t>
    <phoneticPr fontId="2" type="noConversion"/>
  </si>
  <si>
    <t>Table Name</t>
    <phoneticPr fontId="2" type="noConversion"/>
  </si>
  <si>
    <t>Json Key Path</t>
    <phoneticPr fontId="2" type="noConversion"/>
  </si>
  <si>
    <t>platNamePin</t>
    <phoneticPr fontId="2" type="noConversion"/>
  </si>
  <si>
    <t>data/platOuterVo/</t>
  </si>
  <si>
    <t>/data/platOuterVo/</t>
    <phoneticPr fontId="2" type="noConversion"/>
  </si>
  <si>
    <t>//div[@class="itemTitle"]/h2/a/@href
//div[@class="pt-info"]//div[text()="投资期限"]/..//b[@class="tab_common_data"]/text()</t>
    <phoneticPr fontId="2" type="noConversion"/>
  </si>
  <si>
    <t>CapitalStructure</t>
    <phoneticPr fontId="2" type="noConversion"/>
  </si>
  <si>
    <t>Xpath</t>
    <phoneticPr fontId="2" type="noConversion"/>
  </si>
  <si>
    <t>Xpath URL</t>
    <phoneticPr fontId="2" type="noConversion"/>
  </si>
  <si>
    <t>CompanyChangeHistory</t>
    <phoneticPr fontId="2" type="noConversion"/>
  </si>
  <si>
    <t>变量名称</t>
    <phoneticPr fontId="2" type="noConversion"/>
  </si>
  <si>
    <t>Column Name</t>
    <phoneticPr fontId="2" type="noConversion"/>
  </si>
  <si>
    <t>xpath URL</t>
    <phoneticPr fontId="2" type="noConversion"/>
  </si>
  <si>
    <t>AbnormalOperationHistory</t>
    <phoneticPr fontId="2" type="noConversion"/>
  </si>
  <si>
    <t>TopManager</t>
    <phoneticPr fontId="2" type="noConversion"/>
  </si>
  <si>
    <t>PlatformReview</t>
    <phoneticPr fontId="2" type="noConversion"/>
  </si>
  <si>
    <t>Json Key</t>
    <phoneticPr fontId="2" type="noConversion"/>
  </si>
  <si>
    <t>Json Path</t>
    <phoneticPr fontId="2" type="noConversion"/>
  </si>
  <si>
    <t>平台拼音</t>
    <phoneticPr fontId="2" type="noConversion"/>
  </si>
  <si>
    <t>父评论标签</t>
    <phoneticPr fontId="2" type="noConversion"/>
  </si>
  <si>
    <t>排序类型</t>
    <phoneticPr fontId="2" type="noConversion"/>
  </si>
  <si>
    <t>评论标签</t>
    <phoneticPr fontId="2" type="noConversion"/>
  </si>
  <si>
    <t>json URL</t>
    <phoneticPr fontId="2" type="noConversion"/>
  </si>
  <si>
    <t>json Path</t>
    <phoneticPr fontId="2" type="noConversion"/>
  </si>
  <si>
    <t>json Key</t>
    <phoneticPr fontId="2" type="noConversion"/>
  </si>
  <si>
    <t>监管协会详情</t>
    <phoneticPr fontId="2" type="noConversion"/>
  </si>
  <si>
    <t>PlatformDetail</t>
    <phoneticPr fontId="2" type="noConversion"/>
  </si>
  <si>
    <t>平台费用_账号管理费详情</t>
    <phoneticPr fontId="2" type="noConversion"/>
  </si>
  <si>
    <t>平台费用_提现费用详情</t>
    <phoneticPr fontId="2" type="noConversion"/>
  </si>
  <si>
    <t>平台费用_充值费用详情</t>
    <phoneticPr fontId="2" type="noConversion"/>
  </si>
  <si>
    <t>平台费用_转让费用详情</t>
    <phoneticPr fontId="2" type="noConversion"/>
  </si>
  <si>
    <t>平台费用_VIP费用详情</t>
    <phoneticPr fontId="2" type="noConversion"/>
  </si>
  <si>
    <t>'1',</t>
  </si>
  <si>
    <t> 1,</t>
  </si>
  <si>
    <t> '',</t>
  </si>
  <si>
    <t> 0,</t>
  </si>
  <si>
    <t> '0',</t>
  </si>
  <si>
    <t> '1',</t>
  </si>
  <si>
    <t> 0.0,</t>
  </si>
  <si>
    <t> ''</t>
  </si>
  <si>
    <t xml:space="preserve"> '借记卡网付',</t>
  </si>
  <si>
    <t xml:space="preserve"> 0,</t>
  </si>
  <si>
    <t xml:space="preserve"> 1,</t>
  </si>
  <si>
    <t xml:space="preserve"> '',</t>
  </si>
  <si>
    <t xml:space="preserve"> '1',</t>
  </si>
  <si>
    <t xml:space="preserve"> '0',</t>
  </si>
  <si>
    <t xml:space="preserve"> 2,</t>
  </si>
  <si>
    <t xml:space="preserve"> '恒丰银行',</t>
  </si>
  <si>
    <t xml:space="preserve"> '银行存管 存管机构为恒丰银行',</t>
  </si>
  <si>
    <t xml:space="preserve"> 0.0,</t>
  </si>
  <si>
    <t xml:space="preserve"> ''</t>
  </si>
  <si>
    <t>Json Value (Example 1)</t>
    <phoneticPr fontId="2" type="noConversion"/>
  </si>
  <si>
    <t>Json Value( Eample 2)</t>
    <phoneticPr fontId="2" type="noConversion"/>
  </si>
  <si>
    <t> '借记卡网付',</t>
  </si>
  <si>
    <t> ['16年05月获得嘉御基金领投，中信建设和东易日盛跟投投资100000.00万元', '15年09月获得汉鼎股份投资15000.00万元'],</t>
  </si>
  <si>
    <t> 'AAA',</t>
  </si>
  <si>
    <t> 3,</t>
  </si>
  <si>
    <t> '股权上市',</t>
  </si>
  <si>
    <t> '纽交所',</t>
  </si>
  <si>
    <t> [{'equityCode': 'WEI',
   'equityId': 4,
   'equityMarket': '纽交所',
   'insDate': '',
   'insUserId': '',
   'insUserName': '',
   'platId': 38,
   'updDate': '',
   'updUserId': '',
   'updUserName': ''}],</t>
    <phoneticPr fontId="2" type="noConversion"/>
  </si>
  <si>
    <t>'16年05月获得嘉御基金领投，中信建设和东易日盛跟投投资100000.00万元&lt;br/&gt;15年09月获得汉鼎股份投资15000.00万元',</t>
  </si>
  <si>
    <t>融资记录列表</t>
    <phoneticPr fontId="2" type="noConversion"/>
  </si>
  <si>
    <t>recordLicId</t>
  </si>
  <si>
    <t>json path</t>
    <phoneticPr fontId="2" type="noConversion"/>
  </si>
  <si>
    <t>amount</t>
    <phoneticPr fontId="2" type="noConversion"/>
  </si>
  <si>
    <t>bidder_num</t>
    <phoneticPr fontId="2" type="noConversion"/>
  </si>
  <si>
    <t>borrower_num</t>
    <phoneticPr fontId="2" type="noConversion"/>
  </si>
  <si>
    <t>bor_top10</t>
    <phoneticPr fontId="2" type="noConversion"/>
  </si>
  <si>
    <t>bid_top10</t>
    <phoneticPr fontId="2" type="noConversion"/>
  </si>
  <si>
    <t>net_inflow</t>
    <phoneticPr fontId="2" type="noConversion"/>
  </si>
  <si>
    <t>day_amount</t>
    <phoneticPr fontId="2" type="noConversion"/>
  </si>
  <si>
    <t>money_stock</t>
    <phoneticPr fontId="2" type="noConversion"/>
  </si>
  <si>
    <t>昨日待还余额变动百分比</t>
    <phoneticPr fontId="2" type="noConversion"/>
  </si>
  <si>
    <t>money_stock_percent</t>
    <phoneticPr fontId="2" type="noConversion"/>
  </si>
  <si>
    <t>投之家评级</t>
    <phoneticPr fontId="2" type="noConversion"/>
  </si>
  <si>
    <t>json post data</t>
    <phoneticPr fontId="2" type="noConversion"/>
  </si>
  <si>
    <t>json url</t>
    <phoneticPr fontId="2" type="noConversion"/>
  </si>
  <si>
    <t>json key</t>
    <phoneticPr fontId="2" type="noConversion"/>
  </si>
  <si>
    <t>变量名</t>
    <phoneticPr fontId="2" type="noConversion"/>
  </si>
  <si>
    <t>OperationPerformanceMonthly</t>
    <phoneticPr fontId="2" type="noConversion"/>
  </si>
  <si>
    <t>Post Data</t>
    <phoneticPr fontId="2" type="noConversion"/>
  </si>
  <si>
    <t>Json Key List</t>
    <phoneticPr fontId="2" type="noConversion"/>
  </si>
  <si>
    <t>Column Name List</t>
    <phoneticPr fontId="2" type="noConversion"/>
  </si>
  <si>
    <t>/data/platShujuMap/</t>
    <phoneticPr fontId="2" type="noConversion"/>
  </si>
  <si>
    <t>/data/pagination/list/</t>
    <phoneticPr fontId="2" type="noConversion"/>
  </si>
  <si>
    <t>newBidders</t>
    <phoneticPr fontId="2" type="noConversion"/>
  </si>
  <si>
    <t>oldBidders</t>
    <phoneticPr fontId="2" type="noConversion"/>
  </si>
  <si>
    <t>operationDate</t>
    <phoneticPr fontId="2" type="noConversion"/>
  </si>
  <si>
    <t>xpath Leaf</t>
    <phoneticPr fontId="2" type="noConversion"/>
  </si>
  <si>
    <t>xpath Root</t>
    <phoneticPr fontId="2" type="noConversion"/>
  </si>
  <si>
    <t>//div[@class="itemTitle"]/h2/a/@href</t>
    <phoneticPr fontId="2" type="noConversion"/>
  </si>
  <si>
    <t>//div[@class="itemTitle"]/h2/a/text()</t>
    <phoneticPr fontId="2" type="noConversion"/>
  </si>
  <si>
    <t>//div[contains(text(),"参考利率")]/label/em/text()</t>
    <phoneticPr fontId="2" type="noConversion"/>
  </si>
  <si>
    <t>//div[contains(text(),"待还余额")]/text()</t>
    <phoneticPr fontId="2" type="noConversion"/>
  </si>
  <si>
    <t>//div[contains(text(),"注册地")]/text()</t>
    <phoneticPr fontId="2" type="noConversion"/>
  </si>
  <si>
    <t>//div[contains(text(),"上线时间")]/text()</t>
    <phoneticPr fontId="2" type="noConversion"/>
  </si>
  <si>
    <t>//div[contains(text(),"网友印象")]/span/text()</t>
    <phoneticPr fontId="2" type="noConversion"/>
  </si>
  <si>
    <t>//div[contains(text(),"网友印象")]/strong/text()</t>
    <phoneticPr fontId="2" type="noConversion"/>
  </si>
  <si>
    <t>//div[@class="itemTag"]//i[contains(@class,"dangan_icon")]/../ul/li/text()</t>
    <phoneticPr fontId="2" type="noConversion"/>
  </si>
  <si>
    <t>//ul[@class="terraceList"]/li[@class="item"]</t>
    <phoneticPr fontId="2" type="noConversion"/>
  </si>
  <si>
    <t>//div[contains(text(),"网友印象")]/em/text()</t>
    <phoneticPr fontId="2" type="noConversion"/>
  </si>
  <si>
    <t>评级</t>
    <phoneticPr fontId="2" type="noConversion"/>
  </si>
  <si>
    <t>CreditRanking</t>
    <phoneticPr fontId="2" type="noConversion"/>
  </si>
  <si>
    <t>//em[contains(text(),"评级")]/strong/text()</t>
    <phoneticPr fontId="2" type="noConversion"/>
  </si>
  <si>
    <t>//div[@class="itemTitle"]/div[contains(@class,"itemTitleTag")]/em[not(contains(text(),"评级"))]/text()</t>
    <phoneticPr fontId="2" type="noConversion"/>
  </si>
  <si>
    <t>Gen Var List</t>
    <phoneticPr fontId="2" type="noConversion"/>
  </si>
  <si>
    <t>location</t>
    <phoneticPr fontId="2" type="noConversion"/>
  </si>
  <si>
    <t>ListingTermDistribution_0_3M</t>
    <phoneticPr fontId="2" type="noConversion"/>
  </si>
  <si>
    <t>ListingAmountDistribution_0_20W</t>
  </si>
  <si>
    <t>ListingAmountDistribution_20_100W</t>
  </si>
  <si>
    <t>ListingTermDistribution_3_6M</t>
  </si>
  <si>
    <t>ListingTermDistribution_6_12M</t>
  </si>
  <si>
    <t>['basicValue']['pie3'][0]['value']</t>
    <phoneticPr fontId="2" type="noConversion"/>
  </si>
  <si>
    <t>['basicValue']['pie3'][1]['value']</t>
    <phoneticPr fontId="2" type="noConversion"/>
  </si>
  <si>
    <t>['basicValue']['pie3'][2]['value']</t>
    <phoneticPr fontId="2" type="noConversion"/>
  </si>
  <si>
    <t>['basicValue']['pie1'][2]['value']</t>
    <phoneticPr fontId="2" type="noConversion"/>
  </si>
  <si>
    <t>['basicValue']['pie1'][0]['value']</t>
    <phoneticPr fontId="2" type="noConversion"/>
  </si>
  <si>
    <t>['basicValue']['pie1'][1]['value']</t>
    <phoneticPr fontId="2" type="noConversion"/>
  </si>
  <si>
    <t>['basicValue']['pie2'][0]['value']</t>
    <phoneticPr fontId="2" type="noConversion"/>
  </si>
  <si>
    <t>['basicValue']['pie2'][1]['value']</t>
    <phoneticPr fontId="2" type="noConversion"/>
  </si>
  <si>
    <t>['basicValue']['pie2'][2]['value']</t>
    <phoneticPr fontId="2" type="noConversion"/>
  </si>
  <si>
    <t>['basicValue']['pie2'][3]['value']</t>
    <phoneticPr fontId="2" type="noConversion"/>
  </si>
  <si>
    <t>['wdzjPlatId']</t>
    <phoneticPr fontId="2" type="noConversion"/>
  </si>
  <si>
    <t>['phValue']['data']['y1'][0]</t>
    <phoneticPr fontId="2" type="noConversion"/>
  </si>
  <si>
    <t>['phValue']['data']['y1'][1]</t>
  </si>
  <si>
    <t>['phValue']['data']['y1'][2]</t>
  </si>
  <si>
    <t>['phValue']['data']['y1'][3]</t>
  </si>
  <si>
    <t>['phValue']['data']['y1'][4]</t>
  </si>
  <si>
    <t>['phValue']['data']['y1'][5]</t>
  </si>
  <si>
    <t>['phValue']['data']['y1'][6]</t>
  </si>
  <si>
    <t>['phValue']['data']['y1'][7]</t>
  </si>
  <si>
    <t>['phValue']['data']['y1'][8]</t>
  </si>
  <si>
    <t>['phValue']['data']['y1'][9]</t>
  </si>
  <si>
    <t>['phValue']['data']['y1'][10]</t>
  </si>
  <si>
    <t>['phValue']['data']['y1'][11]</t>
  </si>
  <si>
    <t>['phValue']['data']['y2'][0]</t>
    <phoneticPr fontId="2" type="noConversion"/>
  </si>
  <si>
    <t>['phValue']['data']['y2'][1]</t>
  </si>
  <si>
    <t>['phValue']['data']['y2'][2]</t>
  </si>
  <si>
    <t>['phValue']['data']['y2'][3]</t>
  </si>
  <si>
    <t>['phValue']['data']['y2'][4]</t>
  </si>
  <si>
    <t>['phValue']['data']['y2'][5]</t>
  </si>
  <si>
    <t>['phValue']['data']['y2'][6]</t>
  </si>
  <si>
    <t>['phValue']['data']['y2'][7]</t>
  </si>
  <si>
    <t>['phValue']['data']['y2'][8]</t>
  </si>
  <si>
    <t>['phValue']['data']['y2'][9]</t>
  </si>
  <si>
    <t>['phValue']['data']['y2'][10]</t>
  </si>
  <si>
    <t>['phValue']['data']['y2'][11]</t>
  </si>
  <si>
    <t>['data']['platShujuMap']</t>
    <phoneticPr fontId="2" type="noConversion"/>
  </si>
  <si>
    <t>['data']['platOuterVo']</t>
    <phoneticPr fontId="2" type="noConversion"/>
  </si>
  <si>
    <t>['data']['platReviewEvaluation']</t>
    <phoneticPr fontId="2" type="noConversion"/>
  </si>
  <si>
    <t>xpath url</t>
    <phoneticPr fontId="2" type="noConversion"/>
  </si>
  <si>
    <t>工商变更信息</t>
    <phoneticPr fontId="2" type="noConversion"/>
  </si>
  <si>
    <t>公司注册信息</t>
    <phoneticPr fontId="2" type="noConversion"/>
  </si>
  <si>
    <t>异常经营信息</t>
    <phoneticPr fontId="2" type="noConversion"/>
  </si>
  <si>
    <t>股权信息</t>
    <phoneticPr fontId="2" type="noConversion"/>
  </si>
  <si>
    <t>公司高管信息</t>
    <phoneticPr fontId="2" type="noConversion"/>
  </si>
  <si>
    <t>公司联络信息</t>
    <phoneticPr fontId="2" type="noConversion"/>
  </si>
  <si>
    <t>传真</t>
  </si>
  <si>
    <t>Fax</t>
  </si>
  <si>
    <t>//em[contains(text(),"传真")]/../../div[2]/text()</t>
  </si>
  <si>
    <t>邮编</t>
  </si>
  <si>
    <t>ZipCode</t>
  </si>
  <si>
    <t>//em[contains(text(),"邮编")]/../../div[2]/text()</t>
  </si>
  <si>
    <t>公司简介</t>
  </si>
  <si>
    <t>CompanyDescription</t>
  </si>
  <si>
    <t>string(//div[@class="da-gsjj"]/div)</t>
  </si>
  <si>
    <t>ICP号</t>
  </si>
  <si>
    <t>ICPNumber</t>
  </si>
  <si>
    <t>//em[text()="ICP号"]/../../div[2]/text()</t>
  </si>
  <si>
    <t>服务邮箱</t>
  </si>
  <si>
    <t>Email</t>
  </si>
  <si>
    <t>//em[contains(text(),"服务邮箱")]/../../div[2]/text()</t>
  </si>
  <si>
    <t>通信地址</t>
  </si>
  <si>
    <t>CorrespondenceAddress</t>
  </si>
  <si>
    <t>//em[contains(text(),"通信地址")]/../../div[2]/text()</t>
  </si>
  <si>
    <t>CompayBackground_Part2</t>
    <phoneticPr fontId="2" type="noConversion"/>
  </si>
  <si>
    <t>CompanyBackground_Part1</t>
    <phoneticPr fontId="2" type="noConversion"/>
  </si>
  <si>
    <t>{'wdzjPlatId':platId}</t>
    <phoneticPr fontId="2" type="noConversion"/>
  </si>
  <si>
    <t>昨日运营数据</t>
    <phoneticPr fontId="2" type="noConversion"/>
  </si>
  <si>
    <t>最近一月运营数据</t>
    <phoneticPr fontId="2" type="noConversion"/>
  </si>
  <si>
    <t>最近一年每天营运数据</t>
    <phoneticPr fontId="2" type="noConversion"/>
  </si>
  <si>
    <t>运营日期</t>
    <phoneticPr fontId="2" type="noConversion"/>
  </si>
  <si>
    <t>DailyOperation_Part1</t>
    <phoneticPr fontId="2" type="noConversion"/>
  </si>
  <si>
    <t>{'wdzjPlatId':platId, type:'1', target1:'7', target2:'8'}</t>
    <phoneticPr fontId="2" type="noConversion"/>
  </si>
  <si>
    <t>{'wdzjPlatId':platId, type:'1', target1:'19', target2:'20'}</t>
    <phoneticPr fontId="2" type="noConversion"/>
  </si>
  <si>
    <t>DailyOperation_Part2</t>
    <phoneticPr fontId="2" type="noConversion"/>
  </si>
  <si>
    <t>DailyOperation_Part3</t>
    <phoneticPr fontId="2" type="noConversion"/>
  </si>
  <si>
    <t>DailyOperation_Part4</t>
    <phoneticPr fontId="2" type="noConversion"/>
  </si>
  <si>
    <t>平台的所有评论信息</t>
    <phoneticPr fontId="2" type="noConversion"/>
  </si>
  <si>
    <t>最近一月各分项的点评信息</t>
    <phoneticPr fontId="2" type="noConversion"/>
  </si>
  <si>
    <t>最近一月的综合点评信息</t>
    <phoneticPr fontId="2" type="noConversion"/>
  </si>
  <si>
    <t>最近一月的推荐信息</t>
    <phoneticPr fontId="2" type="noConversion"/>
  </si>
  <si>
    <t>PlatformEvaluation_Part1</t>
    <phoneticPr fontId="2" type="noConversion"/>
  </si>
  <si>
    <t>PlatformEvaluation_Part2</t>
    <phoneticPr fontId="2" type="noConversion"/>
  </si>
  <si>
    <t>PlatformEvaluation_Part3</t>
    <phoneticPr fontId="2" type="noConversion"/>
  </si>
  <si>
    <t>（1）发帖摘要信息</t>
    <phoneticPr fontId="2" type="noConversion"/>
  </si>
  <si>
    <t>PostSnapshot</t>
    <phoneticPr fontId="2" type="noConversion"/>
  </si>
  <si>
    <t>PostDetail</t>
    <phoneticPr fontId="2" type="noConversion"/>
  </si>
  <si>
    <t>Note</t>
    <phoneticPr fontId="2" type="noConversion"/>
  </si>
  <si>
    <t>父帖子id</t>
    <phoneticPr fontId="2" type="noConversion"/>
  </si>
  <si>
    <t>OperationPerformanceDaily</t>
    <phoneticPr fontId="2" type="noConversion"/>
  </si>
  <si>
    <t>xpath root</t>
    <phoneticPr fontId="2" type="noConversion"/>
  </si>
  <si>
    <t>//div[text()="异常经营"]//tr/td[1]/text()</t>
    <phoneticPr fontId="2" type="noConversion"/>
  </si>
  <si>
    <t>//div[text()="异常经营"]//tr/td[2]/text()</t>
    <phoneticPr fontId="2" type="noConversion"/>
  </si>
  <si>
    <t>//div[text()="异常经营"]//tr/td[3]/text()</t>
  </si>
  <si>
    <t>//div[text()="异常经营"]//tr/td[4]/text()</t>
  </si>
  <si>
    <t>//div[text()="异常经营"]//tr/td[5]/text()</t>
  </si>
  <si>
    <t>//div[text()="异常经营"]//tr/td[6]/text()</t>
  </si>
  <si>
    <t>//div[text()="异常经营"]//tr/td[7]/text()</t>
  </si>
  <si>
    <t>https://shuju.wdzj.com/plat-info-target.html</t>
    <phoneticPr fontId="2" type="noConversion"/>
  </si>
  <si>
    <t>orderType</t>
    <phoneticPr fontId="2" type="noConversion"/>
  </si>
  <si>
    <t>parentReviewId</t>
    <phoneticPr fontId="2" type="noConversion"/>
  </si>
  <si>
    <t>parentReviewPlatFlag</t>
    <phoneticPr fontId="2" type="noConversion"/>
  </si>
  <si>
    <t>parentReviewUserName</t>
    <phoneticPr fontId="2" type="noConversion"/>
  </si>
  <si>
    <t>reviewContent</t>
    <phoneticPr fontId="2" type="noConversion"/>
  </si>
  <si>
    <t>reviewDate</t>
    <phoneticPr fontId="2" type="noConversion"/>
  </si>
  <si>
    <t>reviewPlatFlag</t>
    <phoneticPr fontId="2" type="noConversion"/>
  </si>
  <si>
    <t>reviewUserId</t>
    <phoneticPr fontId="2" type="noConversion"/>
  </si>
  <si>
    <t>reviewUserName</t>
    <phoneticPr fontId="2" type="noConversion"/>
  </si>
  <si>
    <t>评论回复</t>
    <phoneticPr fontId="2" type="noConversion"/>
  </si>
  <si>
    <t>PlatforReviewReply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</si>
</sst>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4"/>
      <color rgb="FF000000"/>
      <name val="PingFang SC"/>
      <family val="2"/>
      <charset val="134"/>
    </font>
    <font>
      <sz val="10"/>
      <color rgb="FF000000"/>
      <name val="Arial Unicode MS"/>
      <family val="2"/>
    </font>
    <font>
      <sz val="12"/>
      <color theme="1"/>
      <name val="等线"/>
      <family val="4"/>
      <charset val="134"/>
      <scheme val="minor"/>
    </font>
    <font>
      <b/>
      <sz val="12"/>
      <color rgb="FF000000"/>
      <name val="Courier New"/>
      <family val="1"/>
    </font>
    <font>
      <b/>
      <sz val="12"/>
      <color rgb="FFD17125"/>
      <name val="Courier New"/>
      <family val="1"/>
    </font>
    <font>
      <b/>
      <sz val="12"/>
      <color theme="1"/>
      <name val="等线"/>
      <family val="2"/>
      <charset val="134"/>
      <scheme val="minor"/>
    </font>
    <font>
      <b/>
      <sz val="12"/>
      <color rgb="FFFF0000"/>
      <name val="等线"/>
      <family val="4"/>
      <charset val="134"/>
      <scheme val="minor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2"/>
      <color theme="0" tint="-0.14999847407452621"/>
      <name val="等线"/>
      <family val="2"/>
      <charset val="134"/>
      <scheme val="minor"/>
    </font>
    <font>
      <sz val="12"/>
      <color theme="0" tint="-0.14999847407452621"/>
      <name val="等线"/>
      <family val="4"/>
      <charset val="134"/>
      <scheme val="minor"/>
    </font>
    <font>
      <u/>
      <sz val="12"/>
      <color theme="0" tint="-0.14999847407452621"/>
      <name val="等线"/>
      <family val="2"/>
      <charset val="134"/>
      <scheme val="minor"/>
    </font>
    <font>
      <b/>
      <sz val="12"/>
      <color theme="0" tint="-0.14999847407452621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1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1" applyFont="1">
      <alignment vertical="center"/>
    </xf>
    <xf numFmtId="0" fontId="16" fillId="0" borderId="0" xfId="0" applyFont="1" applyAlignment="1">
      <alignment vertical="center" wrapText="1"/>
    </xf>
    <xf numFmtId="0" fontId="16" fillId="2" borderId="0" xfId="0" applyFont="1" applyFill="1">
      <alignment vertical="center"/>
    </xf>
    <xf numFmtId="0" fontId="19" fillId="0" borderId="0" xfId="0" applyFont="1">
      <alignment vertical="center"/>
    </xf>
    <xf numFmtId="0" fontId="0" fillId="0" borderId="0" xfId="0" applyFont="1">
      <alignment vertical="center"/>
    </xf>
    <xf numFmtId="0" fontId="9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7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0" fillId="0" borderId="0" xfId="0" applyFill="1" applyAlignment="1">
      <alignment vertical="center" wrapText="1"/>
    </xf>
    <xf numFmtId="0" fontId="5" fillId="0" borderId="0" xfId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183064</xdr:colOff>
      <xdr:row>0</xdr:row>
      <xdr:rowOff>171621</xdr:rowOff>
    </xdr:from>
    <xdr:ext cx="5362187" cy="1860869"/>
    <xdr:pic>
      <xdr:nvPicPr>
        <xdr:cNvPr id="2" name="图片 1">
          <a:extLst>
            <a:ext uri="{FF2B5EF4-FFF2-40B4-BE49-F238E27FC236}">
              <a16:creationId xmlns:a16="http://schemas.microsoft.com/office/drawing/2014/main" id="{0283666D-62C2-6E4B-8FE2-973DD9F72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064" y="374821"/>
          <a:ext cx="5362187" cy="1860869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131703</xdr:rowOff>
    </xdr:from>
    <xdr:ext cx="5589680" cy="1352557"/>
    <xdr:pic>
      <xdr:nvPicPr>
        <xdr:cNvPr id="2" name="图片 1">
          <a:extLst>
            <a:ext uri="{FF2B5EF4-FFF2-40B4-BE49-F238E27FC236}">
              <a16:creationId xmlns:a16="http://schemas.microsoft.com/office/drawing/2014/main" id="{01C71EBD-02A9-9A44-9F15-1F0DAB948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903"/>
          <a:ext cx="5589680" cy="1352557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oneCellAnchor>
  <xdr:oneCellAnchor>
    <xdr:from>
      <xdr:col>0</xdr:col>
      <xdr:colOff>0</xdr:colOff>
      <xdr:row>33</xdr:row>
      <xdr:rowOff>37629</xdr:rowOff>
    </xdr:from>
    <xdr:ext cx="5664939" cy="621311"/>
    <xdr:pic>
      <xdr:nvPicPr>
        <xdr:cNvPr id="3" name="图片 2">
          <a:extLst>
            <a:ext uri="{FF2B5EF4-FFF2-40B4-BE49-F238E27FC236}">
              <a16:creationId xmlns:a16="http://schemas.microsoft.com/office/drawing/2014/main" id="{A24DC511-F141-E941-AFD1-984360B54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4029"/>
          <a:ext cx="5664939" cy="621311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oneCellAnchor>
  <xdr:oneCellAnchor>
    <xdr:from>
      <xdr:col>0</xdr:col>
      <xdr:colOff>225778</xdr:colOff>
      <xdr:row>44</xdr:row>
      <xdr:rowOff>56446</xdr:rowOff>
    </xdr:from>
    <xdr:ext cx="5288643" cy="795740"/>
    <xdr:pic>
      <xdr:nvPicPr>
        <xdr:cNvPr id="4" name="图片 3">
          <a:extLst>
            <a:ext uri="{FF2B5EF4-FFF2-40B4-BE49-F238E27FC236}">
              <a16:creationId xmlns:a16="http://schemas.microsoft.com/office/drawing/2014/main" id="{DAA5E932-40B2-FE4A-8C75-9C007647B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5778" y="56446"/>
          <a:ext cx="5288643" cy="79574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129822</xdr:rowOff>
    </xdr:from>
    <xdr:to>
      <xdr:col>6</xdr:col>
      <xdr:colOff>235185</xdr:colOff>
      <xdr:row>12</xdr:row>
      <xdr:rowOff>77526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CFD3E29E-8EA0-4541-B862-E92944685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994415"/>
          <a:ext cx="5202296" cy="284291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168825</xdr:colOff>
      <xdr:row>3</xdr:row>
      <xdr:rowOff>168824</xdr:rowOff>
    </xdr:from>
    <xdr:to>
      <xdr:col>6</xdr:col>
      <xdr:colOff>422825</xdr:colOff>
      <xdr:row>20</xdr:row>
      <xdr:rowOff>81466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5F1E35F-63CA-774E-A064-3E531291E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25" y="2903329"/>
          <a:ext cx="5196703" cy="2258546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6</xdr:col>
      <xdr:colOff>265760</xdr:colOff>
      <xdr:row>21</xdr:row>
      <xdr:rowOff>102750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9EE1752-C079-0E40-835E-F5BF7BD8E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57229"/>
          <a:ext cx="5232871" cy="2876319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488678</xdr:colOff>
      <xdr:row>5</xdr:row>
      <xdr:rowOff>0</xdr:rowOff>
    </xdr:from>
    <xdr:to>
      <xdr:col>6</xdr:col>
      <xdr:colOff>742678</xdr:colOff>
      <xdr:row>21</xdr:row>
      <xdr:rowOff>31237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328C722-2B1A-894D-8493-3CC114317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8678" y="3319138"/>
          <a:ext cx="5196703" cy="2159651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308564</xdr:colOff>
      <xdr:row>8</xdr:row>
      <xdr:rowOff>0</xdr:rowOff>
    </xdr:from>
    <xdr:to>
      <xdr:col>6</xdr:col>
      <xdr:colOff>412302</xdr:colOff>
      <xdr:row>21</xdr:row>
      <xdr:rowOff>38773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572E05F3-5D81-5E40-8DC7-CF7DD0D61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8564" y="4722988"/>
          <a:ext cx="5070849" cy="2812345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517408</xdr:colOff>
      <xdr:row>24</xdr:row>
      <xdr:rowOff>84666</xdr:rowOff>
    </xdr:from>
    <xdr:to>
      <xdr:col>6</xdr:col>
      <xdr:colOff>771407</xdr:colOff>
      <xdr:row>37</xdr:row>
      <xdr:rowOff>138843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5A12A3A4-642A-674F-BB67-3B92E1D6A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7408" y="8363185"/>
          <a:ext cx="5221110" cy="2953926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0</xdr:colOff>
      <xdr:row>9</xdr:row>
      <xdr:rowOff>122296</xdr:rowOff>
    </xdr:from>
    <xdr:to>
      <xdr:col>5</xdr:col>
      <xdr:colOff>357482</xdr:colOff>
      <xdr:row>13</xdr:row>
      <xdr:rowOff>160283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7CCE3A36-F310-5C45-B378-FAAD03177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126148"/>
          <a:ext cx="4496741" cy="916318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6</xdr:col>
      <xdr:colOff>677333</xdr:colOff>
      <xdr:row>40</xdr:row>
      <xdr:rowOff>44205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F84AA2F8-45F4-5D46-B169-AB89A9D32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798816"/>
          <a:ext cx="5644444" cy="1963566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0</xdr:colOff>
      <xdr:row>42</xdr:row>
      <xdr:rowOff>9408</xdr:rowOff>
    </xdr:from>
    <xdr:to>
      <xdr:col>2</xdr:col>
      <xdr:colOff>282222</xdr:colOff>
      <xdr:row>52</xdr:row>
      <xdr:rowOff>65346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1D5118AD-3044-FF48-B3BB-8483ECDDA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877852"/>
          <a:ext cx="1937926" cy="223896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2</xdr:col>
      <xdr:colOff>442148</xdr:colOff>
      <xdr:row>43</xdr:row>
      <xdr:rowOff>131703</xdr:rowOff>
    </xdr:from>
    <xdr:to>
      <xdr:col>6</xdr:col>
      <xdr:colOff>734635</xdr:colOff>
      <xdr:row>49</xdr:row>
      <xdr:rowOff>7220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95BA0F3-97D3-6A45-AB3B-10B6CB179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97852" y="20207110"/>
          <a:ext cx="3603894" cy="118533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96</xdr:row>
      <xdr:rowOff>0</xdr:rowOff>
    </xdr:from>
    <xdr:to>
      <xdr:col>8</xdr:col>
      <xdr:colOff>165101</xdr:colOff>
      <xdr:row>107</xdr:row>
      <xdr:rowOff>77175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640E964-A241-6547-AC57-1FE33BDF8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331200"/>
          <a:ext cx="6769100" cy="2312376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oneCellAnchor>
    <xdr:from>
      <xdr:col>0</xdr:col>
      <xdr:colOff>63500</xdr:colOff>
      <xdr:row>9</xdr:row>
      <xdr:rowOff>63500</xdr:rowOff>
    </xdr:from>
    <xdr:ext cx="6893681" cy="3441114"/>
    <xdr:pic>
      <xdr:nvPicPr>
        <xdr:cNvPr id="5" name="图片 4">
          <a:extLst>
            <a:ext uri="{FF2B5EF4-FFF2-40B4-BE49-F238E27FC236}">
              <a16:creationId xmlns:a16="http://schemas.microsoft.com/office/drawing/2014/main" id="{31AD70EE-0392-5E43-9549-2D5E6F1AB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" y="266700"/>
          <a:ext cx="6893681" cy="344111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461390</xdr:colOff>
      <xdr:row>12</xdr:row>
      <xdr:rowOff>47654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223F156-F040-F246-A1F5-71FB64A62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39890" cy="28194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401599</xdr:colOff>
      <xdr:row>33</xdr:row>
      <xdr:rowOff>166264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A9D4BE-5FF3-4B4A-A4EC-743D56375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1200"/>
          <a:ext cx="6180099" cy="35941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1</xdr:colOff>
      <xdr:row>38</xdr:row>
      <xdr:rowOff>0</xdr:rowOff>
    </xdr:from>
    <xdr:to>
      <xdr:col>7</xdr:col>
      <xdr:colOff>368301</xdr:colOff>
      <xdr:row>53</xdr:row>
      <xdr:rowOff>2872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D3EFB88-08EB-0240-8F29-C8879DE3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7315200"/>
          <a:ext cx="6146800" cy="326572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482600</xdr:colOff>
      <xdr:row>18</xdr:row>
      <xdr:rowOff>165100</xdr:rowOff>
    </xdr:from>
    <xdr:to>
      <xdr:col>7</xdr:col>
      <xdr:colOff>707793</xdr:colOff>
      <xdr:row>34</xdr:row>
      <xdr:rowOff>95192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F38A850-660D-4A44-89A4-B61881527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2600" y="3619500"/>
          <a:ext cx="6003693" cy="33528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7</xdr:col>
      <xdr:colOff>368300</xdr:colOff>
      <xdr:row>65</xdr:row>
      <xdr:rowOff>50799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EFE17C6-3644-5349-9599-7AFD12822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769600"/>
          <a:ext cx="6146800" cy="28956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681773</xdr:colOff>
      <xdr:row>21</xdr:row>
      <xdr:rowOff>190500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2C2DD6E-7D09-8C49-ADA8-B9A975682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60273" cy="425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wdzj.com/dangan/nwd/" TargetMode="External"/><Relationship Id="rId1" Type="http://schemas.openxmlformats.org/officeDocument/2006/relationships/hyperlink" Target="https://www.wdzj.com/dangan/fhjr/gongshan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service.wdzj.com/api/plat/platData30Days?platId=40" TargetMode="External"/><Relationship Id="rId3" Type="http://schemas.openxmlformats.org/officeDocument/2006/relationships/hyperlink" Target="https://wwwservice.wdzj.com/api/plat/platData30Days?platId=40" TargetMode="External"/><Relationship Id="rId7" Type="http://schemas.openxmlformats.org/officeDocument/2006/relationships/hyperlink" Target="https://wwwservice.wdzj.com/api/plat/platData30Days?platId=40" TargetMode="External"/><Relationship Id="rId2" Type="http://schemas.openxmlformats.org/officeDocument/2006/relationships/hyperlink" Target="https://wwwservice.wdzj.com/api/plat/platData30Days?platId=40" TargetMode="External"/><Relationship Id="rId1" Type="http://schemas.openxmlformats.org/officeDocument/2006/relationships/hyperlink" Target="https://www.wdzj.com/dangan/nwd/" TargetMode="External"/><Relationship Id="rId6" Type="http://schemas.openxmlformats.org/officeDocument/2006/relationships/hyperlink" Target="https://wwwservice.wdzj.com/api/plat/platData30Days?platId=40" TargetMode="External"/><Relationship Id="rId5" Type="http://schemas.openxmlformats.org/officeDocument/2006/relationships/hyperlink" Target="https://wwwservice.wdzj.com/api/plat/platData30Days?platId=40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wwwservice.wdzj.com/api/plat/platData30Days?platId=40" TargetMode="External"/><Relationship Id="rId9" Type="http://schemas.openxmlformats.org/officeDocument/2006/relationships/hyperlink" Target="https://wwwservice.wdzj.com/api/plat/platData30Days?platId=4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service.wdzj.com/api/plat/platData30Days?platId=40" TargetMode="External"/><Relationship Id="rId3" Type="http://schemas.openxmlformats.org/officeDocument/2006/relationships/hyperlink" Target="https://wwwservice.wdzj.com/api/plat/platData30Days?platId=40" TargetMode="External"/><Relationship Id="rId7" Type="http://schemas.openxmlformats.org/officeDocument/2006/relationships/hyperlink" Target="https://shuju.wdzj.com/plat-info-initialize.html" TargetMode="External"/><Relationship Id="rId2" Type="http://schemas.openxmlformats.org/officeDocument/2006/relationships/hyperlink" Target="https://wwwservice.wdzj.com/api/plat/platData30Days?platId=40" TargetMode="External"/><Relationship Id="rId1" Type="http://schemas.openxmlformats.org/officeDocument/2006/relationships/hyperlink" Target="https://wwwservice.wdzj.com/api/plat/platData30Days?platId=40" TargetMode="External"/><Relationship Id="rId6" Type="http://schemas.openxmlformats.org/officeDocument/2006/relationships/hyperlink" Target="https://shuju.wdzj.com/plat-info-initialize.html" TargetMode="External"/><Relationship Id="rId5" Type="http://schemas.openxmlformats.org/officeDocument/2006/relationships/hyperlink" Target="https://wwwservice.wdzj.com/api/plat/platData30Days?platId=40" TargetMode="External"/><Relationship Id="rId4" Type="http://schemas.openxmlformats.org/officeDocument/2006/relationships/hyperlink" Target="https://wwwservice.wdzj.com/api/plat/platData30Days?platId=4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huju.wdzj.com/plat-info-target.html" TargetMode="External"/><Relationship Id="rId2" Type="http://schemas.openxmlformats.org/officeDocument/2006/relationships/hyperlink" Target="https://shuju.wdzj.com/plat-info-target.html" TargetMode="External"/><Relationship Id="rId1" Type="http://schemas.openxmlformats.org/officeDocument/2006/relationships/hyperlink" Target="https://shuju.wdzj.com/plat-info-target.html" TargetMode="External"/><Relationship Id="rId4" Type="http://schemas.openxmlformats.org/officeDocument/2006/relationships/hyperlink" Target="https://shuju.wdzj.com/plat-info-target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service.wdzj.com/api/plat/platData30Days?platId=40" TargetMode="External"/><Relationship Id="rId3" Type="http://schemas.openxmlformats.org/officeDocument/2006/relationships/hyperlink" Target="https://wwwservice.wdzj.com/api/plat/platData30Days?platId=40" TargetMode="External"/><Relationship Id="rId7" Type="http://schemas.openxmlformats.org/officeDocument/2006/relationships/hyperlink" Target="https://wwwservice.wdzj.com/api/plat/platData30Days?platId=40" TargetMode="External"/><Relationship Id="rId2" Type="http://schemas.openxmlformats.org/officeDocument/2006/relationships/hyperlink" Target="https://wwwservice.wdzj.com/api/plat/platData30Days?platId=40" TargetMode="External"/><Relationship Id="rId1" Type="http://schemas.openxmlformats.org/officeDocument/2006/relationships/hyperlink" Target="https://wwwservice.wdzj.com/api/plat/platData30Days?platId=40" TargetMode="External"/><Relationship Id="rId6" Type="http://schemas.openxmlformats.org/officeDocument/2006/relationships/hyperlink" Target="https://wwwservice.wdzj.com/api/plat/platData30Days?platId=40" TargetMode="External"/><Relationship Id="rId5" Type="http://schemas.openxmlformats.org/officeDocument/2006/relationships/hyperlink" Target="https://wwwservice.wdzj.com/api/plat/platData30Days?platId=40" TargetMode="External"/><Relationship Id="rId4" Type="http://schemas.openxmlformats.org/officeDocument/2006/relationships/hyperlink" Target="https://wwwservice.wdzj.com/api/plat/platData30Days?platId=40" TargetMode="External"/><Relationship Id="rId9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DC93-3008-AD4C-BCF3-3BE74CBCA9E2}">
  <dimension ref="H1:N14"/>
  <sheetViews>
    <sheetView topLeftCell="M1" zoomScale="125" zoomScaleNormal="125" workbookViewId="0">
      <selection activeCell="M2" sqref="M2"/>
    </sheetView>
  </sheetViews>
  <sheetFormatPr baseColWidth="10" defaultRowHeight="16"/>
  <cols>
    <col min="8" max="8" width="23.5" customWidth="1"/>
    <col min="9" max="9" width="19.1640625" customWidth="1"/>
    <col min="10" max="10" width="19.5" customWidth="1"/>
    <col min="11" max="11" width="32.83203125" customWidth="1"/>
    <col min="12" max="12" width="94.5" customWidth="1"/>
    <col min="13" max="13" width="91.6640625" customWidth="1"/>
    <col min="14" max="14" width="26" customWidth="1"/>
    <col min="15" max="15" width="31" customWidth="1"/>
    <col min="16" max="16" width="79" customWidth="1"/>
  </cols>
  <sheetData>
    <row r="1" spans="8:14" s="1" customFormat="1" ht="17">
      <c r="H1" s="1" t="s">
        <v>531</v>
      </c>
      <c r="I1" s="1" t="s">
        <v>7</v>
      </c>
      <c r="J1" s="1" t="s">
        <v>542</v>
      </c>
      <c r="K1" s="1" t="s">
        <v>620</v>
      </c>
      <c r="L1" s="11" t="s">
        <v>619</v>
      </c>
      <c r="M1" s="11" t="s">
        <v>543</v>
      </c>
      <c r="N1" s="11"/>
    </row>
    <row r="2" spans="8:14" ht="17">
      <c r="H2" t="s">
        <v>417</v>
      </c>
      <c r="I2" t="s">
        <v>153</v>
      </c>
      <c r="J2" t="s">
        <v>533</v>
      </c>
      <c r="K2" t="s">
        <v>630</v>
      </c>
      <c r="L2" s="10" t="s">
        <v>621</v>
      </c>
      <c r="M2" s="10" t="s">
        <v>204</v>
      </c>
      <c r="N2" s="12"/>
    </row>
    <row r="3" spans="8:14" ht="17">
      <c r="I3" t="s">
        <v>214</v>
      </c>
      <c r="J3" t="s">
        <v>439</v>
      </c>
      <c r="L3" s="10" t="s">
        <v>629</v>
      </c>
      <c r="M3" s="10" t="s">
        <v>204</v>
      </c>
      <c r="N3" s="10"/>
    </row>
    <row r="4" spans="8:14" ht="17">
      <c r="I4" t="s">
        <v>210</v>
      </c>
      <c r="J4" t="s">
        <v>418</v>
      </c>
      <c r="L4" s="10" t="s">
        <v>622</v>
      </c>
      <c r="M4" s="10" t="s">
        <v>204</v>
      </c>
      <c r="N4" s="10"/>
    </row>
    <row r="5" spans="8:14" ht="17">
      <c r="I5" t="s">
        <v>211</v>
      </c>
      <c r="J5" t="s">
        <v>440</v>
      </c>
      <c r="L5" s="10" t="s">
        <v>623</v>
      </c>
      <c r="M5" s="10" t="s">
        <v>204</v>
      </c>
      <c r="N5" s="10"/>
    </row>
    <row r="6" spans="8:14" ht="17">
      <c r="I6" t="s">
        <v>212</v>
      </c>
      <c r="J6" t="s">
        <v>602</v>
      </c>
      <c r="L6" s="10" t="s">
        <v>624</v>
      </c>
      <c r="M6" s="10" t="s">
        <v>204</v>
      </c>
      <c r="N6" s="10"/>
    </row>
    <row r="7" spans="8:14" ht="17">
      <c r="I7" t="s">
        <v>29</v>
      </c>
      <c r="J7" t="s">
        <v>637</v>
      </c>
      <c r="L7" s="10" t="s">
        <v>625</v>
      </c>
      <c r="M7" s="10" t="s">
        <v>204</v>
      </c>
      <c r="N7" s="10"/>
    </row>
    <row r="8" spans="8:14" ht="17">
      <c r="I8" t="s">
        <v>0</v>
      </c>
      <c r="J8" t="s">
        <v>428</v>
      </c>
      <c r="L8" s="10" t="s">
        <v>626</v>
      </c>
      <c r="M8" s="10" t="s">
        <v>204</v>
      </c>
      <c r="N8" s="10"/>
    </row>
    <row r="9" spans="8:14" s="3" customFormat="1" ht="17">
      <c r="I9" s="3" t="s">
        <v>81</v>
      </c>
      <c r="J9" s="3" t="s">
        <v>500</v>
      </c>
      <c r="K9"/>
      <c r="L9" s="14" t="s">
        <v>627</v>
      </c>
      <c r="M9" s="10" t="s">
        <v>204</v>
      </c>
      <c r="N9" s="10"/>
    </row>
    <row r="10" spans="8:14" s="3" customFormat="1" ht="17">
      <c r="I10" s="3" t="s">
        <v>632</v>
      </c>
      <c r="J10" s="3" t="s">
        <v>633</v>
      </c>
      <c r="K10"/>
      <c r="L10" s="10" t="s">
        <v>634</v>
      </c>
      <c r="M10" s="10" t="s">
        <v>204</v>
      </c>
      <c r="N10" s="10"/>
    </row>
    <row r="11" spans="8:14" ht="17">
      <c r="I11" t="s">
        <v>208</v>
      </c>
      <c r="J11" t="s">
        <v>209</v>
      </c>
      <c r="L11" s="10" t="s">
        <v>635</v>
      </c>
      <c r="M11" s="10" t="s">
        <v>204</v>
      </c>
      <c r="N11" s="10"/>
    </row>
    <row r="12" spans="8:14" ht="17">
      <c r="I12" t="s">
        <v>213</v>
      </c>
      <c r="J12" t="s">
        <v>140</v>
      </c>
      <c r="L12" s="13" t="s">
        <v>628</v>
      </c>
      <c r="M12" s="10" t="s">
        <v>204</v>
      </c>
      <c r="N12" s="10"/>
    </row>
    <row r="13" spans="8:14" ht="17">
      <c r="I13" t="s">
        <v>72</v>
      </c>
      <c r="J13" t="s">
        <v>190</v>
      </c>
      <c r="L13" s="10" t="s">
        <v>631</v>
      </c>
      <c r="M13" s="10" t="s">
        <v>204</v>
      </c>
      <c r="N13" s="10"/>
    </row>
    <row r="14" spans="8:14">
      <c r="I14" t="s">
        <v>114</v>
      </c>
      <c r="J14" t="s">
        <v>173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C6A7-07CA-B74F-89BE-2498F182E5E1}">
  <dimension ref="H1:U71"/>
  <sheetViews>
    <sheetView topLeftCell="H47" workbookViewId="0">
      <selection activeCell="M65" sqref="M65"/>
    </sheetView>
  </sheetViews>
  <sheetFormatPr baseColWidth="10" defaultRowHeight="16"/>
  <cols>
    <col min="9" max="9" width="26.1640625" customWidth="1"/>
    <col min="10" max="10" width="23" hidden="1" customWidth="1"/>
    <col min="11" max="11" width="29.1640625" hidden="1" customWidth="1"/>
    <col min="12" max="12" width="86.1640625" hidden="1" customWidth="1"/>
    <col min="13" max="13" width="44.5" customWidth="1"/>
    <col min="14" max="14" width="49.33203125" customWidth="1"/>
    <col min="15" max="15" width="55.83203125" customWidth="1"/>
    <col min="21" max="21" width="28.83203125" customWidth="1"/>
  </cols>
  <sheetData>
    <row r="1" spans="9:19" s="1" customFormat="1">
      <c r="I1" s="1" t="s">
        <v>531</v>
      </c>
      <c r="J1" s="1" t="s">
        <v>541</v>
      </c>
      <c r="K1" s="1" t="s">
        <v>542</v>
      </c>
      <c r="L1" s="1" t="s">
        <v>118</v>
      </c>
      <c r="M1" s="1" t="s">
        <v>681</v>
      </c>
    </row>
    <row r="2" spans="9:19" ht="17">
      <c r="I2" t="s">
        <v>707</v>
      </c>
      <c r="J2" s="3" t="s">
        <v>68</v>
      </c>
      <c r="K2" s="3" t="s">
        <v>284</v>
      </c>
      <c r="L2" s="10" t="s">
        <v>197</v>
      </c>
      <c r="M2" s="10" t="s">
        <v>233</v>
      </c>
    </row>
    <row r="3" spans="9:19" ht="17">
      <c r="I3" t="s">
        <v>683</v>
      </c>
      <c r="J3" t="s">
        <v>30</v>
      </c>
      <c r="K3" t="s">
        <v>145</v>
      </c>
      <c r="L3" s="13" t="s">
        <v>238</v>
      </c>
      <c r="M3" s="10" t="s">
        <v>233</v>
      </c>
      <c r="S3" s="10"/>
    </row>
    <row r="4" spans="9:19" ht="17">
      <c r="J4" t="s">
        <v>31</v>
      </c>
      <c r="K4" t="s">
        <v>142</v>
      </c>
      <c r="L4" s="13" t="s">
        <v>239</v>
      </c>
      <c r="M4" s="10" t="s">
        <v>233</v>
      </c>
      <c r="S4" s="10"/>
    </row>
    <row r="5" spans="9:19" ht="17">
      <c r="J5" t="s">
        <v>32</v>
      </c>
      <c r="K5" t="s">
        <v>143</v>
      </c>
      <c r="L5" s="13" t="s">
        <v>240</v>
      </c>
      <c r="M5" s="10" t="s">
        <v>233</v>
      </c>
      <c r="S5" s="10"/>
    </row>
    <row r="6" spans="9:19" ht="17">
      <c r="J6" t="s">
        <v>33</v>
      </c>
      <c r="K6" t="s">
        <v>144</v>
      </c>
      <c r="L6" s="13" t="s">
        <v>241</v>
      </c>
      <c r="M6" s="10" t="s">
        <v>233</v>
      </c>
      <c r="S6" s="10"/>
    </row>
    <row r="7" spans="9:19" ht="17">
      <c r="J7" t="s">
        <v>39</v>
      </c>
      <c r="K7" t="s">
        <v>147</v>
      </c>
      <c r="L7" s="10" t="s">
        <v>247</v>
      </c>
      <c r="M7" s="10" t="s">
        <v>233</v>
      </c>
      <c r="S7" s="10"/>
    </row>
    <row r="8" spans="9:19" ht="17">
      <c r="J8" t="s">
        <v>40</v>
      </c>
      <c r="K8" t="s">
        <v>148</v>
      </c>
      <c r="L8" s="10" t="s">
        <v>248</v>
      </c>
      <c r="M8" s="10" t="s">
        <v>233</v>
      </c>
      <c r="S8" s="10"/>
    </row>
    <row r="9" spans="9:19" ht="17">
      <c r="J9" t="s">
        <v>41</v>
      </c>
      <c r="K9" t="s">
        <v>149</v>
      </c>
      <c r="L9" s="13" t="s">
        <v>249</v>
      </c>
      <c r="M9" s="10" t="s">
        <v>233</v>
      </c>
      <c r="S9" s="10"/>
    </row>
    <row r="10" spans="9:19" ht="17">
      <c r="J10" t="s">
        <v>42</v>
      </c>
      <c r="K10" t="s">
        <v>150</v>
      </c>
      <c r="L10" s="13" t="s">
        <v>251</v>
      </c>
      <c r="M10" s="10" t="s">
        <v>233</v>
      </c>
      <c r="S10" s="10"/>
    </row>
    <row r="11" spans="9:19" ht="17">
      <c r="J11" t="s">
        <v>43</v>
      </c>
      <c r="K11" t="s">
        <v>151</v>
      </c>
      <c r="L11" s="13" t="s">
        <v>250</v>
      </c>
      <c r="M11" s="10" t="s">
        <v>233</v>
      </c>
      <c r="S11" s="10"/>
    </row>
    <row r="12" spans="9:19" ht="17">
      <c r="J12" t="s">
        <v>45</v>
      </c>
      <c r="K12" t="s">
        <v>152</v>
      </c>
      <c r="L12" s="10" t="s">
        <v>253</v>
      </c>
      <c r="M12" s="10" t="s">
        <v>233</v>
      </c>
      <c r="S12" s="10"/>
    </row>
    <row r="13" spans="9:19" ht="17">
      <c r="J13" t="s">
        <v>37</v>
      </c>
      <c r="K13" t="s">
        <v>141</v>
      </c>
      <c r="L13" s="10" t="s">
        <v>245</v>
      </c>
      <c r="M13" s="10" t="s">
        <v>233</v>
      </c>
      <c r="S13" s="10"/>
    </row>
    <row r="14" spans="9:19" ht="17">
      <c r="J14" t="s">
        <v>36</v>
      </c>
      <c r="K14" t="s">
        <v>146</v>
      </c>
      <c r="L14" s="13" t="s">
        <v>244</v>
      </c>
      <c r="M14" s="10" t="s">
        <v>233</v>
      </c>
      <c r="S14" s="10"/>
    </row>
    <row r="15" spans="9:19">
      <c r="J15" s="3" t="s">
        <v>172</v>
      </c>
      <c r="K15" s="3" t="s">
        <v>173</v>
      </c>
    </row>
    <row r="19" spans="8:18">
      <c r="H19" s="2"/>
    </row>
    <row r="20" spans="8:18">
      <c r="I20" s="19" t="s">
        <v>531</v>
      </c>
      <c r="J20" s="1" t="s">
        <v>541</v>
      </c>
      <c r="K20" s="1" t="s">
        <v>542</v>
      </c>
      <c r="L20" s="1" t="s">
        <v>538</v>
      </c>
      <c r="M20" s="1" t="s">
        <v>539</v>
      </c>
      <c r="N20" s="1"/>
    </row>
    <row r="21" spans="8:18" ht="17">
      <c r="I21" s="3" t="s">
        <v>540</v>
      </c>
      <c r="J21" s="3" t="s">
        <v>68</v>
      </c>
      <c r="K21" s="3" t="s">
        <v>284</v>
      </c>
      <c r="L21" s="10" t="s">
        <v>197</v>
      </c>
      <c r="M21" s="10" t="s">
        <v>233</v>
      </c>
      <c r="Q21" s="10"/>
      <c r="R21" s="10"/>
    </row>
    <row r="22" spans="8:18" ht="17">
      <c r="H22" s="3"/>
      <c r="I22" t="s">
        <v>682</v>
      </c>
      <c r="J22" s="3" t="s">
        <v>49</v>
      </c>
      <c r="K22" s="3" t="s">
        <v>158</v>
      </c>
      <c r="L22" s="10" t="s">
        <v>258</v>
      </c>
      <c r="M22" s="10" t="s">
        <v>233</v>
      </c>
      <c r="Q22" s="10"/>
      <c r="R22" s="10"/>
    </row>
    <row r="23" spans="8:18" ht="17">
      <c r="H23" s="3"/>
      <c r="I23" s="3"/>
      <c r="J23" s="3" t="s">
        <v>50</v>
      </c>
      <c r="K23" s="3" t="s">
        <v>159</v>
      </c>
      <c r="L23" s="10" t="s">
        <v>259</v>
      </c>
      <c r="M23" s="10" t="s">
        <v>233</v>
      </c>
      <c r="Q23" s="10"/>
      <c r="R23" s="10"/>
    </row>
    <row r="24" spans="8:18" ht="17">
      <c r="H24" s="3"/>
      <c r="I24" s="3"/>
      <c r="J24" s="3" t="s">
        <v>51</v>
      </c>
      <c r="K24" s="3" t="s">
        <v>161</v>
      </c>
      <c r="L24" s="10" t="s">
        <v>260</v>
      </c>
      <c r="M24" s="10" t="s">
        <v>233</v>
      </c>
      <c r="Q24" s="10"/>
      <c r="R24" s="10"/>
    </row>
    <row r="25" spans="8:18" ht="17">
      <c r="J25" s="3" t="s">
        <v>52</v>
      </c>
      <c r="K25" s="3" t="s">
        <v>160</v>
      </c>
      <c r="L25" s="10" t="s">
        <v>261</v>
      </c>
      <c r="M25" s="10" t="s">
        <v>233</v>
      </c>
      <c r="Q25" s="10"/>
      <c r="R25" s="10"/>
    </row>
    <row r="26" spans="8:18">
      <c r="J26" s="3" t="s">
        <v>172</v>
      </c>
      <c r="K26" s="3" t="s">
        <v>173</v>
      </c>
      <c r="L26" s="29"/>
      <c r="M26" s="29"/>
      <c r="O26" s="10"/>
      <c r="P26" s="10"/>
      <c r="Q26" s="10"/>
      <c r="R26" s="10"/>
    </row>
    <row r="27" spans="8:18">
      <c r="L27" s="29"/>
      <c r="M27" s="29"/>
    </row>
    <row r="32" spans="8:18" s="1" customFormat="1">
      <c r="I32" s="1" t="s">
        <v>531</v>
      </c>
      <c r="J32" s="1" t="s">
        <v>7</v>
      </c>
      <c r="K32" s="1" t="s">
        <v>542</v>
      </c>
      <c r="L32" s="1" t="s">
        <v>118</v>
      </c>
      <c r="M32" s="1" t="s">
        <v>543</v>
      </c>
    </row>
    <row r="33" spans="8:18" s="3" customFormat="1" ht="17">
      <c r="I33" s="3" t="s">
        <v>544</v>
      </c>
      <c r="J33" s="3" t="s">
        <v>68</v>
      </c>
      <c r="K33" s="3" t="s">
        <v>284</v>
      </c>
      <c r="L33" s="10" t="s">
        <v>197</v>
      </c>
      <c r="M33" s="10" t="s">
        <v>233</v>
      </c>
    </row>
    <row r="34" spans="8:18" ht="17">
      <c r="H34" s="2"/>
      <c r="I34" s="2" t="s">
        <v>684</v>
      </c>
      <c r="J34" s="3" t="s">
        <v>53</v>
      </c>
      <c r="K34" s="3" t="s">
        <v>162</v>
      </c>
      <c r="L34" s="10" t="s">
        <v>733</v>
      </c>
      <c r="M34" s="10" t="s">
        <v>233</v>
      </c>
      <c r="P34" s="10"/>
      <c r="Q34" s="10"/>
    </row>
    <row r="35" spans="8:18" ht="17">
      <c r="H35" s="3"/>
      <c r="I35" s="3"/>
      <c r="J35" s="3" t="s">
        <v>54</v>
      </c>
      <c r="K35" s="3" t="s">
        <v>164</v>
      </c>
      <c r="L35" s="10" t="s">
        <v>734</v>
      </c>
      <c r="M35" s="10" t="s">
        <v>233</v>
      </c>
      <c r="P35" s="10"/>
      <c r="Q35" s="10"/>
    </row>
    <row r="36" spans="8:18" ht="17">
      <c r="H36" s="3"/>
      <c r="I36" s="3"/>
      <c r="J36" s="3" t="s">
        <v>55</v>
      </c>
      <c r="K36" s="3" t="s">
        <v>165</v>
      </c>
      <c r="L36" s="10" t="s">
        <v>735</v>
      </c>
      <c r="M36" s="10" t="s">
        <v>233</v>
      </c>
      <c r="P36" s="10"/>
      <c r="Q36" s="10"/>
    </row>
    <row r="37" spans="8:18" ht="17">
      <c r="H37" s="3"/>
      <c r="I37" s="3"/>
      <c r="J37" s="3" t="s">
        <v>59</v>
      </c>
      <c r="K37" s="3" t="s">
        <v>163</v>
      </c>
      <c r="L37" s="10" t="s">
        <v>736</v>
      </c>
      <c r="M37" s="10" t="s">
        <v>233</v>
      </c>
      <c r="P37" s="10"/>
      <c r="Q37" s="10"/>
    </row>
    <row r="38" spans="8:18" ht="17">
      <c r="H38" s="3"/>
      <c r="I38" s="3"/>
      <c r="J38" s="3" t="s">
        <v>56</v>
      </c>
      <c r="K38" s="3" t="s">
        <v>166</v>
      </c>
      <c r="L38" s="10" t="s">
        <v>737</v>
      </c>
      <c r="M38" s="10" t="s">
        <v>233</v>
      </c>
      <c r="P38" s="10"/>
      <c r="Q38" s="10"/>
    </row>
    <row r="39" spans="8:18" ht="17">
      <c r="H39" s="3"/>
      <c r="I39" s="3"/>
      <c r="J39" s="3" t="s">
        <v>57</v>
      </c>
      <c r="K39" s="3" t="s">
        <v>167</v>
      </c>
      <c r="L39" s="10" t="s">
        <v>738</v>
      </c>
      <c r="M39" s="10" t="s">
        <v>233</v>
      </c>
      <c r="P39" s="10"/>
      <c r="Q39" s="10"/>
    </row>
    <row r="40" spans="8:18" ht="17">
      <c r="H40" s="3"/>
      <c r="I40" s="3"/>
      <c r="J40" s="3" t="s">
        <v>58</v>
      </c>
      <c r="K40" s="3" t="s">
        <v>168</v>
      </c>
      <c r="L40" s="10" t="s">
        <v>739</v>
      </c>
      <c r="M40" s="10" t="s">
        <v>233</v>
      </c>
      <c r="P40" s="10"/>
      <c r="Q40" s="10"/>
    </row>
    <row r="41" spans="8:18">
      <c r="J41" s="3" t="s">
        <v>172</v>
      </c>
      <c r="K41" s="3" t="s">
        <v>173</v>
      </c>
      <c r="L41" s="29"/>
      <c r="M41" s="29"/>
      <c r="N41" s="10"/>
      <c r="O41" s="10"/>
      <c r="P41" s="10"/>
      <c r="Q41" s="10"/>
    </row>
    <row r="45" spans="8:18" ht="17">
      <c r="H45" s="2"/>
      <c r="I45" s="19" t="s">
        <v>531</v>
      </c>
      <c r="J45" s="19" t="s">
        <v>7</v>
      </c>
      <c r="K45" s="19" t="s">
        <v>138</v>
      </c>
      <c r="L45" s="11" t="s">
        <v>538</v>
      </c>
      <c r="M45" s="11" t="s">
        <v>539</v>
      </c>
      <c r="N45" s="1"/>
      <c r="Q45" s="10"/>
      <c r="R45" s="10"/>
    </row>
    <row r="46" spans="8:18" ht="17">
      <c r="H46" s="2"/>
      <c r="I46" s="2" t="s">
        <v>537</v>
      </c>
      <c r="J46" s="3" t="s">
        <v>68</v>
      </c>
      <c r="K46" s="3" t="s">
        <v>284</v>
      </c>
      <c r="L46" s="10" t="s">
        <v>197</v>
      </c>
      <c r="M46" s="12" t="s">
        <v>254</v>
      </c>
      <c r="Q46" s="12"/>
      <c r="R46" s="12"/>
    </row>
    <row r="47" spans="8:18" ht="17">
      <c r="H47" s="3"/>
      <c r="I47" s="3" t="s">
        <v>685</v>
      </c>
      <c r="J47" s="3" t="s">
        <v>46</v>
      </c>
      <c r="K47" s="3" t="s">
        <v>155</v>
      </c>
      <c r="L47" s="10" t="s">
        <v>255</v>
      </c>
      <c r="M47" s="10" t="s">
        <v>233</v>
      </c>
      <c r="Q47" s="10"/>
      <c r="R47" s="10"/>
    </row>
    <row r="48" spans="8:18" ht="17">
      <c r="H48" s="3"/>
      <c r="I48" s="3"/>
      <c r="J48" s="3" t="s">
        <v>47</v>
      </c>
      <c r="K48" s="3" t="s">
        <v>156</v>
      </c>
      <c r="L48" s="10" t="s">
        <v>256</v>
      </c>
      <c r="M48" s="10" t="s">
        <v>233</v>
      </c>
      <c r="Q48" s="10"/>
      <c r="R48" s="10"/>
    </row>
    <row r="49" spans="8:18" ht="17">
      <c r="H49" s="3"/>
      <c r="I49" s="3"/>
      <c r="J49" s="3" t="s">
        <v>48</v>
      </c>
      <c r="K49" s="3" t="s">
        <v>157</v>
      </c>
      <c r="L49" s="10" t="s">
        <v>257</v>
      </c>
      <c r="M49" s="10" t="s">
        <v>233</v>
      </c>
      <c r="Q49" s="10"/>
      <c r="R49" s="10"/>
    </row>
    <row r="50" spans="8:18">
      <c r="J50" s="3" t="s">
        <v>172</v>
      </c>
      <c r="K50" s="3" t="s">
        <v>173</v>
      </c>
      <c r="L50" s="29"/>
      <c r="M50" s="29"/>
      <c r="O50" s="10"/>
      <c r="P50" s="10"/>
      <c r="Q50" s="10"/>
      <c r="R50" s="10"/>
    </row>
    <row r="53" spans="8:18">
      <c r="I53" s="1" t="s">
        <v>531</v>
      </c>
      <c r="J53" s="1" t="s">
        <v>7</v>
      </c>
      <c r="K53" s="1" t="s">
        <v>138</v>
      </c>
      <c r="L53" s="1" t="s">
        <v>118</v>
      </c>
      <c r="M53" s="1" t="s">
        <v>539</v>
      </c>
      <c r="N53" s="1" t="s">
        <v>732</v>
      </c>
    </row>
    <row r="54" spans="8:18" ht="17">
      <c r="I54" t="s">
        <v>545</v>
      </c>
      <c r="J54" t="s">
        <v>68</v>
      </c>
      <c r="K54" s="3" t="s">
        <v>284</v>
      </c>
      <c r="L54" s="10" t="s">
        <v>197</v>
      </c>
      <c r="M54" s="13" t="s">
        <v>206</v>
      </c>
    </row>
    <row r="55" spans="8:18" ht="17">
      <c r="I55" t="s">
        <v>686</v>
      </c>
      <c r="J55" t="s">
        <v>69</v>
      </c>
      <c r="K55" t="s">
        <v>169</v>
      </c>
      <c r="L55" t="s">
        <v>275</v>
      </c>
      <c r="M55" s="13" t="s">
        <v>206</v>
      </c>
    </row>
    <row r="56" spans="8:18" ht="17">
      <c r="J56" t="s">
        <v>70</v>
      </c>
      <c r="K56" t="s">
        <v>170</v>
      </c>
      <c r="L56" t="s">
        <v>274</v>
      </c>
      <c r="M56" s="13" t="s">
        <v>206</v>
      </c>
    </row>
    <row r="57" spans="8:18" ht="17">
      <c r="J57" t="s">
        <v>71</v>
      </c>
      <c r="K57" t="s">
        <v>171</v>
      </c>
      <c r="L57" t="s">
        <v>276</v>
      </c>
      <c r="M57" s="13" t="s">
        <v>206</v>
      </c>
    </row>
    <row r="58" spans="8:18" ht="17">
      <c r="J58" t="s">
        <v>270</v>
      </c>
      <c r="K58" t="s">
        <v>272</v>
      </c>
      <c r="L58" t="s">
        <v>277</v>
      </c>
      <c r="M58" s="13" t="s">
        <v>206</v>
      </c>
    </row>
    <row r="59" spans="8:18" ht="17">
      <c r="J59" t="s">
        <v>271</v>
      </c>
      <c r="K59" t="s">
        <v>273</v>
      </c>
      <c r="L59" t="s">
        <v>277</v>
      </c>
      <c r="M59" s="12" t="s">
        <v>207</v>
      </c>
    </row>
    <row r="60" spans="8:18">
      <c r="J60" t="s">
        <v>172</v>
      </c>
      <c r="K60" t="s">
        <v>173</v>
      </c>
    </row>
    <row r="63" spans="8:18">
      <c r="I63" s="1" t="s">
        <v>531</v>
      </c>
      <c r="J63" s="1" t="s">
        <v>7</v>
      </c>
      <c r="K63" s="1" t="s">
        <v>138</v>
      </c>
      <c r="L63" s="1" t="s">
        <v>118</v>
      </c>
      <c r="M63" s="1" t="s">
        <v>539</v>
      </c>
    </row>
    <row r="64" spans="8:18" ht="17">
      <c r="I64" t="s">
        <v>706</v>
      </c>
      <c r="J64" t="s">
        <v>68</v>
      </c>
      <c r="K64" s="3" t="s">
        <v>284</v>
      </c>
      <c r="L64" s="10" t="s">
        <v>197</v>
      </c>
      <c r="M64" s="1"/>
    </row>
    <row r="65" spans="9:21" ht="17">
      <c r="I65" t="s">
        <v>687</v>
      </c>
      <c r="J65" s="5" t="s">
        <v>688</v>
      </c>
      <c r="K65" s="3" t="s">
        <v>689</v>
      </c>
      <c r="L65" s="13" t="s">
        <v>690</v>
      </c>
      <c r="M65" s="13" t="s">
        <v>206</v>
      </c>
      <c r="O65" s="5"/>
      <c r="P65" s="5"/>
      <c r="Q65" s="5"/>
      <c r="R65" s="5"/>
      <c r="S65" s="5"/>
      <c r="T65" s="5"/>
      <c r="U65" s="13"/>
    </row>
    <row r="66" spans="9:21" ht="17">
      <c r="J66" s="5" t="s">
        <v>691</v>
      </c>
      <c r="K66" s="3" t="s">
        <v>692</v>
      </c>
      <c r="L66" s="13" t="s">
        <v>693</v>
      </c>
      <c r="M66" s="13" t="s">
        <v>206</v>
      </c>
      <c r="O66" s="5"/>
      <c r="P66" s="5"/>
      <c r="Q66" s="5"/>
      <c r="R66" s="5"/>
      <c r="S66" s="5"/>
      <c r="T66" s="5"/>
      <c r="U66" s="13"/>
    </row>
    <row r="67" spans="9:21" ht="17">
      <c r="J67" s="5" t="s">
        <v>694</v>
      </c>
      <c r="K67" s="3" t="s">
        <v>695</v>
      </c>
      <c r="L67" s="13" t="s">
        <v>696</v>
      </c>
      <c r="M67" s="13" t="s">
        <v>206</v>
      </c>
      <c r="O67" s="5"/>
      <c r="P67" s="5"/>
      <c r="Q67" s="5"/>
      <c r="R67" s="5"/>
      <c r="S67" s="5"/>
      <c r="T67" s="5"/>
      <c r="U67" s="13"/>
    </row>
    <row r="68" spans="9:21" ht="17">
      <c r="J68" s="5" t="s">
        <v>697</v>
      </c>
      <c r="K68" s="5" t="s">
        <v>698</v>
      </c>
      <c r="L68" s="13" t="s">
        <v>699</v>
      </c>
      <c r="M68" s="13" t="s">
        <v>206</v>
      </c>
      <c r="O68" s="5"/>
      <c r="P68" s="5"/>
      <c r="Q68" s="5"/>
      <c r="R68" s="5"/>
      <c r="S68" s="5"/>
      <c r="T68" s="5"/>
      <c r="U68" s="13"/>
    </row>
    <row r="69" spans="9:21" ht="17">
      <c r="J69" s="5" t="s">
        <v>700</v>
      </c>
      <c r="K69" s="3" t="s">
        <v>701</v>
      </c>
      <c r="L69" s="13" t="s">
        <v>702</v>
      </c>
      <c r="M69" s="13" t="s">
        <v>206</v>
      </c>
      <c r="O69" s="5"/>
      <c r="P69" s="5"/>
      <c r="Q69" s="5"/>
      <c r="R69" s="5"/>
      <c r="S69" s="5"/>
      <c r="T69" s="5"/>
      <c r="U69" s="13"/>
    </row>
    <row r="70" spans="9:21" ht="17">
      <c r="J70" s="5" t="s">
        <v>703</v>
      </c>
      <c r="K70" s="3" t="s">
        <v>704</v>
      </c>
      <c r="L70" s="13" t="s">
        <v>705</v>
      </c>
      <c r="M70" s="13" t="s">
        <v>206</v>
      </c>
      <c r="O70" s="5"/>
      <c r="P70" s="5"/>
      <c r="Q70" s="5"/>
      <c r="R70" s="5"/>
      <c r="S70" s="5"/>
      <c r="T70" s="5"/>
      <c r="U70" s="13"/>
    </row>
    <row r="71" spans="9:21">
      <c r="J71" t="s">
        <v>172</v>
      </c>
      <c r="K71" t="s">
        <v>173</v>
      </c>
    </row>
  </sheetData>
  <phoneticPr fontId="2" type="noConversion"/>
  <hyperlinks>
    <hyperlink ref="M46" r:id="rId1" xr:uid="{00000000-0004-0000-0000-000004000000}"/>
    <hyperlink ref="M59" r:id="rId2" xr:uid="{CE21236C-85E9-5A44-89D1-030CA53A58A3}"/>
  </hyperlinks>
  <pageMargins left="0.7" right="0.7" top="0.75" bottom="0.75" header="0.3" footer="0.3"/>
  <pageSetup paperSize="9" orientation="portrait" horizontalDpi="0" verticalDpi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W77"/>
  <sheetViews>
    <sheetView topLeftCell="H1" zoomScale="112" zoomScaleNormal="135" workbookViewId="0">
      <pane ySplit="1" topLeftCell="A2" activePane="bottomLeft" state="frozen"/>
      <selection pane="bottomLeft" activeCell="S6" sqref="S6"/>
    </sheetView>
  </sheetViews>
  <sheetFormatPr baseColWidth="10" defaultColWidth="11" defaultRowHeight="16"/>
  <cols>
    <col min="8" max="8" width="23.1640625" customWidth="1"/>
    <col min="9" max="9" width="28" hidden="1" customWidth="1"/>
    <col min="10" max="12" width="26.33203125" hidden="1" customWidth="1"/>
    <col min="13" max="13" width="34.6640625" hidden="1" customWidth="1"/>
    <col min="14" max="15" width="27.5" hidden="1" customWidth="1"/>
    <col min="16" max="16" width="29.83203125" hidden="1" customWidth="1"/>
    <col min="17" max="17" width="29" hidden="1" customWidth="1"/>
    <col min="18" max="18" width="24.33203125" hidden="1" customWidth="1"/>
    <col min="19" max="19" width="60.6640625" style="10" customWidth="1"/>
    <col min="20" max="20" width="50.5" style="10" customWidth="1"/>
    <col min="21" max="21" width="101.83203125" style="10" customWidth="1"/>
    <col min="22" max="22" width="63.83203125" style="10" customWidth="1"/>
    <col min="23" max="23" width="37.6640625" customWidth="1"/>
    <col min="24" max="24" width="11.6640625" bestFit="1" customWidth="1"/>
  </cols>
  <sheetData>
    <row r="1" spans="8:23" ht="17">
      <c r="H1" s="1" t="s">
        <v>531</v>
      </c>
      <c r="I1" s="1" t="s">
        <v>7</v>
      </c>
      <c r="J1" s="1" t="s">
        <v>542</v>
      </c>
      <c r="K1" s="1"/>
      <c r="L1" s="1" t="s">
        <v>636</v>
      </c>
      <c r="M1" s="1" t="s">
        <v>613</v>
      </c>
      <c r="N1" s="1" t="s">
        <v>547</v>
      </c>
      <c r="O1" s="1" t="s">
        <v>612</v>
      </c>
      <c r="P1" s="1" t="s">
        <v>582</v>
      </c>
      <c r="Q1" s="1" t="s">
        <v>583</v>
      </c>
      <c r="R1" s="1" t="s">
        <v>532</v>
      </c>
      <c r="S1" s="11" t="s">
        <v>530</v>
      </c>
      <c r="T1" s="11" t="s">
        <v>118</v>
      </c>
      <c r="U1" s="11"/>
      <c r="V1" s="11" t="s">
        <v>529</v>
      </c>
      <c r="W1" s="8" t="s">
        <v>193</v>
      </c>
    </row>
    <row r="2" spans="8:23" ht="17">
      <c r="H2" s="4" t="s">
        <v>557</v>
      </c>
      <c r="I2" t="s">
        <v>68</v>
      </c>
      <c r="J2" t="s">
        <v>284</v>
      </c>
      <c r="K2" t="str">
        <f t="shared" ref="K2:K33" si="0">J2&amp;" CHAR,"</f>
        <v>platId CHAR,</v>
      </c>
      <c r="L2" t="str">
        <f t="shared" ref="L2:L33" si="1">J2&amp;" = Field() "</f>
        <v xml:space="preserve">platId = Field() </v>
      </c>
      <c r="M2" t="str">
        <f t="shared" ref="M2:M33" si="2">"'"&amp;J2&amp;"',"</f>
        <v>'platId',</v>
      </c>
      <c r="N2" t="s">
        <v>284</v>
      </c>
      <c r="O2" t="str">
        <f t="shared" ref="O2:O33" si="3">"'"&amp;N2&amp;"',"</f>
        <v>'platId',</v>
      </c>
      <c r="R2" t="s">
        <v>534</v>
      </c>
      <c r="S2" s="6" t="s">
        <v>357</v>
      </c>
      <c r="T2" s="10" t="s">
        <v>197</v>
      </c>
      <c r="V2" s="12" t="s">
        <v>207</v>
      </c>
    </row>
    <row r="3" spans="8:23">
      <c r="H3" s="4"/>
      <c r="I3" t="s">
        <v>419</v>
      </c>
      <c r="J3" t="s">
        <v>420</v>
      </c>
      <c r="K3" t="str">
        <f t="shared" si="0"/>
        <v>platCode CHAR,</v>
      </c>
      <c r="L3" t="str">
        <f t="shared" si="1"/>
        <v xml:space="preserve">platCode = Field() </v>
      </c>
      <c r="M3" t="str">
        <f t="shared" si="2"/>
        <v>'platCode',</v>
      </c>
      <c r="N3" t="s">
        <v>420</v>
      </c>
      <c r="O3" t="str">
        <f t="shared" si="3"/>
        <v>'platCode',</v>
      </c>
      <c r="R3" t="s">
        <v>535</v>
      </c>
      <c r="S3" s="6" t="s">
        <v>357</v>
      </c>
      <c r="V3" s="12"/>
    </row>
    <row r="4" spans="8:23" ht="17">
      <c r="I4" t="s">
        <v>153</v>
      </c>
      <c r="J4" t="s">
        <v>533</v>
      </c>
      <c r="K4" t="str">
        <f t="shared" si="0"/>
        <v>platNamePin CHAR,</v>
      </c>
      <c r="L4" t="str">
        <f t="shared" si="1"/>
        <v xml:space="preserve">platNamePin = Field() </v>
      </c>
      <c r="M4" t="str">
        <f t="shared" si="2"/>
        <v>'platNamePin',</v>
      </c>
      <c r="N4" t="s">
        <v>533</v>
      </c>
      <c r="O4" t="str">
        <f t="shared" si="3"/>
        <v>'platNamePin',</v>
      </c>
      <c r="R4" t="s">
        <v>535</v>
      </c>
      <c r="S4" s="6" t="s">
        <v>357</v>
      </c>
      <c r="T4" s="10" t="s">
        <v>196</v>
      </c>
      <c r="V4" s="10" t="s">
        <v>206</v>
      </c>
      <c r="W4" s="9" t="s">
        <v>192</v>
      </c>
    </row>
    <row r="5" spans="8:23" ht="34">
      <c r="I5" t="s">
        <v>154</v>
      </c>
      <c r="J5" t="s">
        <v>418</v>
      </c>
      <c r="K5" t="str">
        <f t="shared" si="0"/>
        <v>platName CHAR,</v>
      </c>
      <c r="L5" t="str">
        <f t="shared" si="1"/>
        <v xml:space="preserve">platName = Field() </v>
      </c>
      <c r="M5" t="str">
        <f t="shared" si="2"/>
        <v>'platName',</v>
      </c>
      <c r="N5" t="s">
        <v>418</v>
      </c>
      <c r="O5" t="str">
        <f t="shared" si="3"/>
        <v>'platName',</v>
      </c>
      <c r="R5" t="s">
        <v>535</v>
      </c>
      <c r="S5" s="6" t="s">
        <v>357</v>
      </c>
      <c r="T5" s="10" t="s">
        <v>195</v>
      </c>
      <c r="V5" s="10" t="s">
        <v>206</v>
      </c>
      <c r="W5" s="7" t="s">
        <v>194</v>
      </c>
    </row>
    <row r="6" spans="8:23" ht="34">
      <c r="I6" t="s">
        <v>6</v>
      </c>
      <c r="J6" t="s">
        <v>470</v>
      </c>
      <c r="K6" t="str">
        <f t="shared" si="0"/>
        <v>platBackgroundDetailExpand CHAR,</v>
      </c>
      <c r="L6" t="str">
        <f t="shared" si="1"/>
        <v xml:space="preserve">platBackgroundDetailExpand = Field() </v>
      </c>
      <c r="M6" t="str">
        <f t="shared" si="2"/>
        <v>'platBackgroundDetailExpand',</v>
      </c>
      <c r="N6" t="s">
        <v>470</v>
      </c>
      <c r="O6" t="str">
        <f t="shared" si="3"/>
        <v>'platBackgroundDetailExpand',</v>
      </c>
      <c r="R6" t="s">
        <v>535</v>
      </c>
      <c r="S6" s="6" t="s">
        <v>357</v>
      </c>
      <c r="T6" s="10" t="s">
        <v>203</v>
      </c>
      <c r="V6" s="10" t="s">
        <v>206</v>
      </c>
    </row>
    <row r="7" spans="8:23" ht="34">
      <c r="I7" t="s">
        <v>214</v>
      </c>
      <c r="J7" t="s">
        <v>439</v>
      </c>
      <c r="K7" t="str">
        <f t="shared" si="0"/>
        <v>platStatus CHAR,</v>
      </c>
      <c r="L7" t="str">
        <f t="shared" si="1"/>
        <v xml:space="preserve">platStatus = Field() </v>
      </c>
      <c r="M7" t="str">
        <f t="shared" si="2"/>
        <v>'platStatus',</v>
      </c>
      <c r="N7" t="s">
        <v>439</v>
      </c>
      <c r="O7" t="str">
        <f t="shared" si="3"/>
        <v>'platStatus',</v>
      </c>
      <c r="R7" t="s">
        <v>535</v>
      </c>
      <c r="S7" s="6" t="s">
        <v>357</v>
      </c>
      <c r="T7" s="10" t="s">
        <v>202</v>
      </c>
      <c r="V7" s="10" t="s">
        <v>206</v>
      </c>
    </row>
    <row r="8" spans="8:23" ht="34">
      <c r="I8" t="s">
        <v>9</v>
      </c>
      <c r="J8" t="s">
        <v>503</v>
      </c>
      <c r="K8" t="str">
        <f t="shared" si="0"/>
        <v>problemTime CHAR,</v>
      </c>
      <c r="L8" t="str">
        <f t="shared" si="1"/>
        <v xml:space="preserve">problemTime = Field() </v>
      </c>
      <c r="M8" t="str">
        <f t="shared" si="2"/>
        <v>'problemTime',</v>
      </c>
      <c r="N8" t="s">
        <v>503</v>
      </c>
      <c r="O8" t="str">
        <f t="shared" si="3"/>
        <v>'problemTime',</v>
      </c>
      <c r="R8" t="s">
        <v>535</v>
      </c>
      <c r="S8" s="6" t="s">
        <v>357</v>
      </c>
      <c r="T8" s="10" t="s">
        <v>201</v>
      </c>
      <c r="V8" s="10" t="s">
        <v>206</v>
      </c>
    </row>
    <row r="9" spans="8:23" ht="17">
      <c r="H9" s="4"/>
      <c r="I9" t="s">
        <v>0</v>
      </c>
      <c r="J9" t="s">
        <v>428</v>
      </c>
      <c r="K9" t="str">
        <f t="shared" si="0"/>
        <v>onlineDate CHAR,</v>
      </c>
      <c r="L9" t="str">
        <f t="shared" si="1"/>
        <v xml:space="preserve">onlineDate = Field() </v>
      </c>
      <c r="M9" t="str">
        <f t="shared" si="2"/>
        <v>'onlineDate',</v>
      </c>
      <c r="N9" t="s">
        <v>428</v>
      </c>
      <c r="O9" t="str">
        <f t="shared" si="3"/>
        <v>'onlineDate',</v>
      </c>
      <c r="R9" t="s">
        <v>535</v>
      </c>
      <c r="S9" s="6" t="s">
        <v>357</v>
      </c>
      <c r="T9" s="10" t="s">
        <v>221</v>
      </c>
      <c r="V9" s="10" t="s">
        <v>206</v>
      </c>
    </row>
    <row r="10" spans="8:23">
      <c r="H10" s="4"/>
      <c r="I10" t="s">
        <v>422</v>
      </c>
      <c r="J10" t="s">
        <v>423</v>
      </c>
      <c r="K10" t="str">
        <f t="shared" si="0"/>
        <v>locationArea CHAR,</v>
      </c>
      <c r="L10" t="str">
        <f t="shared" si="1"/>
        <v xml:space="preserve">locationArea = Field() </v>
      </c>
      <c r="M10" t="str">
        <f t="shared" si="2"/>
        <v>'locationArea',</v>
      </c>
      <c r="N10" t="s">
        <v>423</v>
      </c>
      <c r="O10" t="str">
        <f t="shared" si="3"/>
        <v>'locationArea',</v>
      </c>
      <c r="R10" t="s">
        <v>535</v>
      </c>
      <c r="S10" s="6" t="s">
        <v>357</v>
      </c>
    </row>
    <row r="11" spans="8:23" ht="17">
      <c r="I11" t="s">
        <v>215</v>
      </c>
      <c r="J11" t="s">
        <v>421</v>
      </c>
      <c r="K11" t="str">
        <f t="shared" si="0"/>
        <v>locationAreaName CHAR,</v>
      </c>
      <c r="L11" t="str">
        <f t="shared" si="1"/>
        <v xml:space="preserve">locationAreaName = Field() </v>
      </c>
      <c r="M11" t="str">
        <f t="shared" si="2"/>
        <v>'locationAreaName',</v>
      </c>
      <c r="N11" t="s">
        <v>421</v>
      </c>
      <c r="O11" t="str">
        <f t="shared" si="3"/>
        <v>'locationAreaName',</v>
      </c>
      <c r="R11" t="s">
        <v>535</v>
      </c>
      <c r="S11" s="6" t="s">
        <v>357</v>
      </c>
      <c r="T11" s="10" t="s">
        <v>222</v>
      </c>
      <c r="V11" s="10" t="s">
        <v>206</v>
      </c>
    </row>
    <row r="12" spans="8:23">
      <c r="I12" t="s">
        <v>424</v>
      </c>
      <c r="J12" t="s">
        <v>425</v>
      </c>
      <c r="K12" t="str">
        <f t="shared" si="0"/>
        <v>LocationCity CHAR,</v>
      </c>
      <c r="L12" t="str">
        <f t="shared" si="1"/>
        <v xml:space="preserve">LocationCity = Field() </v>
      </c>
      <c r="M12" t="str">
        <f t="shared" si="2"/>
        <v>'LocationCity',</v>
      </c>
      <c r="N12" t="s">
        <v>426</v>
      </c>
      <c r="O12" t="str">
        <f t="shared" si="3"/>
        <v>'locationCity',</v>
      </c>
      <c r="R12" t="s">
        <v>535</v>
      </c>
      <c r="S12" s="6" t="s">
        <v>357</v>
      </c>
    </row>
    <row r="13" spans="8:23" ht="17">
      <c r="I13" t="s">
        <v>216</v>
      </c>
      <c r="J13" t="s">
        <v>427</v>
      </c>
      <c r="K13" t="str">
        <f t="shared" si="0"/>
        <v>locationCityName CHAR,</v>
      </c>
      <c r="L13" t="str">
        <f t="shared" si="1"/>
        <v xml:space="preserve">locationCityName = Field() </v>
      </c>
      <c r="M13" t="str">
        <f t="shared" si="2"/>
        <v>'locationCityName',</v>
      </c>
      <c r="N13" t="s">
        <v>427</v>
      </c>
      <c r="O13" t="str">
        <f t="shared" si="3"/>
        <v>'locationCityName',</v>
      </c>
      <c r="R13" t="s">
        <v>535</v>
      </c>
      <c r="S13" s="6" t="s">
        <v>357</v>
      </c>
      <c r="V13" s="10" t="s">
        <v>206</v>
      </c>
    </row>
    <row r="14" spans="8:23" ht="17">
      <c r="I14" t="s">
        <v>16</v>
      </c>
      <c r="J14" t="s">
        <v>429</v>
      </c>
      <c r="K14" t="str">
        <f t="shared" si="0"/>
        <v>registeredCapital CHAR,</v>
      </c>
      <c r="L14" t="str">
        <f t="shared" si="1"/>
        <v xml:space="preserve">registeredCapital = Field() </v>
      </c>
      <c r="M14" t="str">
        <f t="shared" si="2"/>
        <v>'registeredCapital',</v>
      </c>
      <c r="N14" t="s">
        <v>429</v>
      </c>
      <c r="O14" t="str">
        <f t="shared" si="3"/>
        <v>'registeredCapital',</v>
      </c>
      <c r="R14" t="s">
        <v>535</v>
      </c>
      <c r="S14" s="6" t="s">
        <v>357</v>
      </c>
      <c r="T14" s="10" t="s">
        <v>223</v>
      </c>
      <c r="V14" s="10" t="s">
        <v>206</v>
      </c>
    </row>
    <row r="15" spans="8:23" ht="17">
      <c r="I15" t="s">
        <v>17</v>
      </c>
      <c r="J15" t="s">
        <v>460</v>
      </c>
      <c r="K15" t="str">
        <f t="shared" si="0"/>
        <v>bankFunds CHAR,</v>
      </c>
      <c r="L15" t="str">
        <f t="shared" si="1"/>
        <v xml:space="preserve">bankFunds = Field() </v>
      </c>
      <c r="M15" t="str">
        <f t="shared" si="2"/>
        <v>'bankFunds',</v>
      </c>
      <c r="N15" t="s">
        <v>460</v>
      </c>
      <c r="O15" t="str">
        <f t="shared" si="3"/>
        <v>'bankFunds',</v>
      </c>
      <c r="R15" t="s">
        <v>535</v>
      </c>
      <c r="S15" s="6" t="s">
        <v>357</v>
      </c>
      <c r="T15" s="10" t="s">
        <v>226</v>
      </c>
      <c r="V15" s="10" t="s">
        <v>206</v>
      </c>
    </row>
    <row r="16" spans="8:23">
      <c r="I16" t="s">
        <v>461</v>
      </c>
      <c r="J16" t="s">
        <v>462</v>
      </c>
      <c r="K16" t="str">
        <f t="shared" si="0"/>
        <v>bankCapital CHAR,</v>
      </c>
      <c r="L16" t="str">
        <f t="shared" si="1"/>
        <v xml:space="preserve">bankCapital = Field() </v>
      </c>
      <c r="M16" t="str">
        <f t="shared" si="2"/>
        <v>'bankCapital',</v>
      </c>
      <c r="N16" t="s">
        <v>462</v>
      </c>
      <c r="O16" t="str">
        <f t="shared" si="3"/>
        <v>'bankCapital',</v>
      </c>
      <c r="R16" t="s">
        <v>535</v>
      </c>
      <c r="S16" s="6" t="s">
        <v>357</v>
      </c>
    </row>
    <row r="17" spans="9:22" ht="17">
      <c r="I17" t="s">
        <v>19</v>
      </c>
      <c r="J17" t="s">
        <v>490</v>
      </c>
      <c r="K17" t="str">
        <f t="shared" si="0"/>
        <v>association CHAR,</v>
      </c>
      <c r="L17" t="str">
        <f t="shared" si="1"/>
        <v xml:space="preserve">association = Field() </v>
      </c>
      <c r="M17" t="str">
        <f t="shared" si="2"/>
        <v>'association',</v>
      </c>
      <c r="N17" t="s">
        <v>490</v>
      </c>
      <c r="O17" t="str">
        <f t="shared" si="3"/>
        <v>'association',</v>
      </c>
      <c r="R17" t="s">
        <v>535</v>
      </c>
      <c r="S17" s="6" t="s">
        <v>357</v>
      </c>
      <c r="T17" s="10" t="s">
        <v>227</v>
      </c>
      <c r="V17" s="10" t="s">
        <v>206</v>
      </c>
    </row>
    <row r="18" spans="9:22">
      <c r="I18" t="s">
        <v>556</v>
      </c>
      <c r="J18" t="s">
        <v>498</v>
      </c>
      <c r="K18" t="str">
        <f t="shared" si="0"/>
        <v>associationDetail CHAR,</v>
      </c>
      <c r="L18" t="str">
        <f t="shared" si="1"/>
        <v xml:space="preserve">associationDetail = Field() </v>
      </c>
      <c r="M18" t="str">
        <f t="shared" si="2"/>
        <v>'associationDetail',</v>
      </c>
      <c r="N18" t="s">
        <v>498</v>
      </c>
      <c r="O18" t="str">
        <f t="shared" si="3"/>
        <v>'associationDetail',</v>
      </c>
      <c r="R18" t="s">
        <v>535</v>
      </c>
      <c r="S18" s="6" t="s">
        <v>357</v>
      </c>
    </row>
    <row r="19" spans="9:22" ht="17">
      <c r="I19" t="s">
        <v>20</v>
      </c>
      <c r="J19" t="s">
        <v>445</v>
      </c>
      <c r="K19" t="str">
        <f t="shared" si="0"/>
        <v>autoBid CHAR,</v>
      </c>
      <c r="L19" t="str">
        <f t="shared" si="1"/>
        <v xml:space="preserve">autoBid = Field() </v>
      </c>
      <c r="M19" t="str">
        <f t="shared" si="2"/>
        <v>'autoBid',</v>
      </c>
      <c r="N19" t="s">
        <v>445</v>
      </c>
      <c r="O19" t="str">
        <f t="shared" si="3"/>
        <v>'autoBid',</v>
      </c>
      <c r="R19" t="s">
        <v>535</v>
      </c>
      <c r="S19" s="6" t="s">
        <v>357</v>
      </c>
      <c r="T19" s="10" t="s">
        <v>229</v>
      </c>
      <c r="V19" s="10" t="s">
        <v>206</v>
      </c>
    </row>
    <row r="20" spans="9:22" ht="17">
      <c r="I20" t="s">
        <v>21</v>
      </c>
      <c r="J20" t="s">
        <v>446</v>
      </c>
      <c r="K20" t="str">
        <f t="shared" si="0"/>
        <v>newTrustCreditor CHAR,</v>
      </c>
      <c r="L20" t="str">
        <f t="shared" si="1"/>
        <v xml:space="preserve">newTrustCreditor = Field() </v>
      </c>
      <c r="M20" t="str">
        <f t="shared" si="2"/>
        <v>'newTrustCreditor',</v>
      </c>
      <c r="N20" t="s">
        <v>446</v>
      </c>
      <c r="O20" t="str">
        <f t="shared" si="3"/>
        <v>'newTrustCreditor',</v>
      </c>
      <c r="R20" t="s">
        <v>535</v>
      </c>
      <c r="S20" s="6" t="s">
        <v>357</v>
      </c>
      <c r="T20" s="10" t="s">
        <v>230</v>
      </c>
      <c r="V20" s="10" t="s">
        <v>206</v>
      </c>
    </row>
    <row r="21" spans="9:22" ht="17">
      <c r="I21" t="s">
        <v>22</v>
      </c>
      <c r="J21" t="s">
        <v>467</v>
      </c>
      <c r="K21" t="str">
        <f t="shared" si="0"/>
        <v>bidSecurity CHAR,</v>
      </c>
      <c r="L21" t="str">
        <f t="shared" si="1"/>
        <v xml:space="preserve">bidSecurity = Field() </v>
      </c>
      <c r="M21" t="str">
        <f t="shared" si="2"/>
        <v>'bidSecurity',</v>
      </c>
      <c r="N21" t="s">
        <v>467</v>
      </c>
      <c r="O21" t="str">
        <f t="shared" si="3"/>
        <v>'bidSecurity',</v>
      </c>
      <c r="R21" t="s">
        <v>535</v>
      </c>
      <c r="S21" s="6" t="s">
        <v>357</v>
      </c>
      <c r="T21" s="10" t="s">
        <v>231</v>
      </c>
      <c r="V21" s="10" t="s">
        <v>206</v>
      </c>
    </row>
    <row r="22" spans="9:22" ht="17">
      <c r="I22" t="s">
        <v>23</v>
      </c>
      <c r="J22" t="s">
        <v>444</v>
      </c>
      <c r="K22" t="str">
        <f t="shared" si="0"/>
        <v>securityModel CHAR,</v>
      </c>
      <c r="L22" t="str">
        <f t="shared" si="1"/>
        <v xml:space="preserve">securityModel = Field() </v>
      </c>
      <c r="M22" t="str">
        <f t="shared" si="2"/>
        <v>'securityModel',</v>
      </c>
      <c r="N22" t="s">
        <v>444</v>
      </c>
      <c r="O22" t="str">
        <f t="shared" si="3"/>
        <v>'securityModel',</v>
      </c>
      <c r="R22" t="s">
        <v>535</v>
      </c>
      <c r="S22" s="6" t="s">
        <v>357</v>
      </c>
      <c r="T22" s="10" t="s">
        <v>232</v>
      </c>
      <c r="V22" s="10" t="s">
        <v>206</v>
      </c>
    </row>
    <row r="23" spans="9:22">
      <c r="I23" t="s">
        <v>442</v>
      </c>
      <c r="J23" t="s">
        <v>443</v>
      </c>
      <c r="K23" t="str">
        <f t="shared" si="0"/>
        <v>securityModelCode CHAR,</v>
      </c>
      <c r="L23" t="str">
        <f t="shared" si="1"/>
        <v xml:space="preserve">securityModelCode = Field() </v>
      </c>
      <c r="M23" t="str">
        <f t="shared" si="2"/>
        <v>'securityModelCode',</v>
      </c>
      <c r="N23" s="4" t="s">
        <v>443</v>
      </c>
      <c r="O23" t="str">
        <f t="shared" si="3"/>
        <v>'securityModelCode',</v>
      </c>
      <c r="P23" s="4"/>
      <c r="Q23" s="4"/>
      <c r="R23" t="s">
        <v>535</v>
      </c>
      <c r="S23" s="6" t="s">
        <v>357</v>
      </c>
    </row>
    <row r="24" spans="9:22">
      <c r="I24" t="s">
        <v>450</v>
      </c>
      <c r="J24" t="s">
        <v>449</v>
      </c>
      <c r="K24" t="str">
        <f t="shared" si="0"/>
        <v>securityModelOther CHAR,</v>
      </c>
      <c r="L24" t="str">
        <f t="shared" si="1"/>
        <v xml:space="preserve">securityModelOther = Field() </v>
      </c>
      <c r="M24" t="str">
        <f t="shared" si="2"/>
        <v>'securityModelOther',</v>
      </c>
      <c r="N24" s="4" t="s">
        <v>449</v>
      </c>
      <c r="O24" t="str">
        <f t="shared" si="3"/>
        <v>'securityModelOther',</v>
      </c>
      <c r="P24" s="4"/>
      <c r="Q24" s="4"/>
      <c r="R24" t="s">
        <v>535</v>
      </c>
      <c r="S24" s="6" t="s">
        <v>357</v>
      </c>
    </row>
    <row r="25" spans="9:22" ht="17">
      <c r="I25" t="s">
        <v>26</v>
      </c>
      <c r="J25" t="s">
        <v>434</v>
      </c>
      <c r="K25" t="str">
        <f t="shared" si="0"/>
        <v>companyName CHAR,</v>
      </c>
      <c r="L25" t="str">
        <f t="shared" si="1"/>
        <v xml:space="preserve">companyName = Field() </v>
      </c>
      <c r="M25" t="str">
        <f t="shared" si="2"/>
        <v>'companyName',</v>
      </c>
      <c r="N25" t="s">
        <v>434</v>
      </c>
      <c r="O25" t="str">
        <f t="shared" si="3"/>
        <v>'companyName',</v>
      </c>
      <c r="R25" t="s">
        <v>535</v>
      </c>
      <c r="S25" s="6" t="s">
        <v>357</v>
      </c>
      <c r="T25" s="10" t="s">
        <v>234</v>
      </c>
      <c r="V25" s="10" t="s">
        <v>233</v>
      </c>
    </row>
    <row r="26" spans="9:22" ht="17">
      <c r="I26" t="s">
        <v>27</v>
      </c>
      <c r="J26" t="s">
        <v>435</v>
      </c>
      <c r="K26" t="str">
        <f t="shared" si="0"/>
        <v>juridicalPerson CHAR,</v>
      </c>
      <c r="L26" t="str">
        <f t="shared" si="1"/>
        <v xml:space="preserve">juridicalPerson = Field() </v>
      </c>
      <c r="M26" t="str">
        <f t="shared" si="2"/>
        <v>'juridicalPerson',</v>
      </c>
      <c r="N26" t="s">
        <v>435</v>
      </c>
      <c r="O26" t="str">
        <f t="shared" si="3"/>
        <v>'juridicalPerson',</v>
      </c>
      <c r="R26" t="s">
        <v>535</v>
      </c>
      <c r="S26" s="6" t="s">
        <v>357</v>
      </c>
      <c r="T26" s="10" t="s">
        <v>235</v>
      </c>
      <c r="V26" s="10" t="s">
        <v>233</v>
      </c>
    </row>
    <row r="27" spans="9:22" ht="17">
      <c r="I27" t="s">
        <v>28</v>
      </c>
      <c r="J27" t="s">
        <v>448</v>
      </c>
      <c r="K27" t="str">
        <f t="shared" si="0"/>
        <v>businessType CHAR,</v>
      </c>
      <c r="L27" t="str">
        <f t="shared" si="1"/>
        <v xml:space="preserve">businessType = Field() </v>
      </c>
      <c r="M27" t="str">
        <f t="shared" si="2"/>
        <v>'businessType',</v>
      </c>
      <c r="N27" t="s">
        <v>448</v>
      </c>
      <c r="O27" t="str">
        <f t="shared" si="3"/>
        <v>'businessType',</v>
      </c>
      <c r="R27" t="s">
        <v>535</v>
      </c>
      <c r="S27" s="6" t="s">
        <v>357</v>
      </c>
      <c r="T27" s="10" t="s">
        <v>236</v>
      </c>
      <c r="V27" s="10" t="s">
        <v>233</v>
      </c>
    </row>
    <row r="28" spans="9:22" ht="17">
      <c r="I28" t="s">
        <v>29</v>
      </c>
      <c r="J28" t="s">
        <v>431</v>
      </c>
      <c r="K28" t="str">
        <f t="shared" si="0"/>
        <v>officeAddress CHAR,</v>
      </c>
      <c r="L28" t="str">
        <f t="shared" si="1"/>
        <v xml:space="preserve">officeAddress = Field() </v>
      </c>
      <c r="M28" t="str">
        <f t="shared" si="2"/>
        <v>'officeAddress',</v>
      </c>
      <c r="N28" t="s">
        <v>431</v>
      </c>
      <c r="O28" t="str">
        <f t="shared" si="3"/>
        <v>'officeAddress',</v>
      </c>
      <c r="R28" t="s">
        <v>535</v>
      </c>
      <c r="S28" s="6" t="s">
        <v>357</v>
      </c>
      <c r="T28" s="10" t="s">
        <v>237</v>
      </c>
      <c r="V28" s="10" t="s">
        <v>233</v>
      </c>
    </row>
    <row r="29" spans="9:22" ht="17">
      <c r="I29" t="s">
        <v>34</v>
      </c>
      <c r="J29" t="s">
        <v>436</v>
      </c>
      <c r="K29" t="str">
        <f t="shared" si="0"/>
        <v>recordId CHAR,</v>
      </c>
      <c r="L29" t="str">
        <f t="shared" si="1"/>
        <v xml:space="preserve">recordId = Field() </v>
      </c>
      <c r="M29" t="str">
        <f t="shared" si="2"/>
        <v>'recordId',</v>
      </c>
      <c r="N29" t="s">
        <v>436</v>
      </c>
      <c r="O29" t="str">
        <f t="shared" si="3"/>
        <v>'recordId',</v>
      </c>
      <c r="R29" t="s">
        <v>535</v>
      </c>
      <c r="S29" s="6" t="s">
        <v>357</v>
      </c>
      <c r="T29" s="13" t="s">
        <v>242</v>
      </c>
      <c r="U29" s="13"/>
      <c r="V29" s="10" t="s">
        <v>233</v>
      </c>
    </row>
    <row r="30" spans="9:22" ht="17">
      <c r="I30" t="s">
        <v>35</v>
      </c>
      <c r="J30" t="s">
        <v>499</v>
      </c>
      <c r="K30" t="str">
        <f t="shared" si="0"/>
        <v>oldPlatName CHAR,</v>
      </c>
      <c r="L30" t="str">
        <f t="shared" si="1"/>
        <v xml:space="preserve">oldPlatName = Field() </v>
      </c>
      <c r="M30" t="str">
        <f t="shared" si="2"/>
        <v>'oldPlatName',</v>
      </c>
      <c r="N30" t="s">
        <v>499</v>
      </c>
      <c r="O30" t="str">
        <f t="shared" si="3"/>
        <v>'oldPlatName',</v>
      </c>
      <c r="R30" t="s">
        <v>535</v>
      </c>
      <c r="S30" s="6" t="s">
        <v>357</v>
      </c>
      <c r="T30" s="13" t="s">
        <v>243</v>
      </c>
      <c r="U30" s="13"/>
      <c r="V30" s="10" t="s">
        <v>233</v>
      </c>
    </row>
    <row r="31" spans="9:22" ht="17">
      <c r="I31" t="s">
        <v>38</v>
      </c>
      <c r="J31" t="s">
        <v>430</v>
      </c>
      <c r="K31" t="str">
        <f t="shared" si="0"/>
        <v>actualCapital CHAR,</v>
      </c>
      <c r="L31" t="str">
        <f t="shared" si="1"/>
        <v xml:space="preserve">actualCapital = Field() </v>
      </c>
      <c r="M31" t="str">
        <f t="shared" si="2"/>
        <v>'actualCapital',</v>
      </c>
      <c r="N31" t="s">
        <v>430</v>
      </c>
      <c r="O31" t="str">
        <f t="shared" si="3"/>
        <v>'actualCapital',</v>
      </c>
      <c r="R31" t="s">
        <v>535</v>
      </c>
      <c r="S31" s="6" t="s">
        <v>357</v>
      </c>
      <c r="T31" s="10" t="s">
        <v>246</v>
      </c>
      <c r="V31" s="10" t="s">
        <v>233</v>
      </c>
    </row>
    <row r="32" spans="9:22" ht="17">
      <c r="I32" t="s">
        <v>60</v>
      </c>
      <c r="J32" t="s">
        <v>479</v>
      </c>
      <c r="K32" t="str">
        <f t="shared" si="0"/>
        <v>manageExpense CHAR,</v>
      </c>
      <c r="L32" t="str">
        <f t="shared" si="1"/>
        <v xml:space="preserve">manageExpense = Field() </v>
      </c>
      <c r="M32" t="str">
        <f t="shared" si="2"/>
        <v>'manageExpense',</v>
      </c>
      <c r="N32" t="s">
        <v>479</v>
      </c>
      <c r="O32" t="str">
        <f t="shared" si="3"/>
        <v>'manageExpense',</v>
      </c>
      <c r="R32" t="s">
        <v>535</v>
      </c>
      <c r="S32" s="6" t="s">
        <v>357</v>
      </c>
      <c r="T32" s="10" t="s">
        <v>262</v>
      </c>
      <c r="V32" s="10" t="s">
        <v>206</v>
      </c>
    </row>
    <row r="33" spans="9:22">
      <c r="I33" t="s">
        <v>558</v>
      </c>
      <c r="J33" t="s">
        <v>480</v>
      </c>
      <c r="K33" t="str">
        <f t="shared" si="0"/>
        <v>manageExpenseDetail CHAR,</v>
      </c>
      <c r="L33" t="str">
        <f t="shared" si="1"/>
        <v xml:space="preserve">manageExpenseDetail = Field() </v>
      </c>
      <c r="M33" t="str">
        <f t="shared" si="2"/>
        <v>'manageExpenseDetail',</v>
      </c>
      <c r="N33" t="s">
        <v>480</v>
      </c>
      <c r="O33" t="str">
        <f t="shared" si="3"/>
        <v>'manageExpenseDetail',</v>
      </c>
      <c r="R33" t="s">
        <v>535</v>
      </c>
      <c r="S33" s="6" t="s">
        <v>357</v>
      </c>
    </row>
    <row r="34" spans="9:22" ht="17">
      <c r="I34" t="s">
        <v>61</v>
      </c>
      <c r="J34" t="s">
        <v>481</v>
      </c>
      <c r="K34" t="str">
        <f t="shared" ref="K34:K65" si="4">J34&amp;" CHAR,"</f>
        <v>withdrawExpense CHAR,</v>
      </c>
      <c r="L34" t="str">
        <f t="shared" ref="L34:L65" si="5">J34&amp;" = Field() "</f>
        <v xml:space="preserve">withdrawExpense = Field() </v>
      </c>
      <c r="M34" t="str">
        <f t="shared" ref="M34:M65" si="6">"'"&amp;J34&amp;"',"</f>
        <v>'withdrawExpense',</v>
      </c>
      <c r="N34" t="s">
        <v>481</v>
      </c>
      <c r="O34" t="str">
        <f t="shared" ref="O34:O65" si="7">"'"&amp;N34&amp;"',"</f>
        <v>'withdrawExpense',</v>
      </c>
      <c r="R34" t="s">
        <v>535</v>
      </c>
      <c r="S34" s="6" t="s">
        <v>357</v>
      </c>
      <c r="T34" s="10" t="s">
        <v>263</v>
      </c>
      <c r="V34" s="10" t="s">
        <v>206</v>
      </c>
    </row>
    <row r="35" spans="9:22">
      <c r="I35" t="s">
        <v>559</v>
      </c>
      <c r="J35" t="s">
        <v>482</v>
      </c>
      <c r="K35" t="str">
        <f t="shared" si="4"/>
        <v>withdrawExpenseDetail CHAR,</v>
      </c>
      <c r="L35" t="str">
        <f t="shared" si="5"/>
        <v xml:space="preserve">withdrawExpenseDetail = Field() </v>
      </c>
      <c r="M35" t="str">
        <f t="shared" si="6"/>
        <v>'withdrawExpenseDetail',</v>
      </c>
      <c r="N35" t="s">
        <v>482</v>
      </c>
      <c r="O35" t="str">
        <f t="shared" si="7"/>
        <v>'withdrawExpenseDetail',</v>
      </c>
      <c r="R35" t="s">
        <v>535</v>
      </c>
      <c r="S35" s="6" t="s">
        <v>357</v>
      </c>
    </row>
    <row r="36" spans="9:22" ht="17">
      <c r="I36" t="s">
        <v>62</v>
      </c>
      <c r="J36" t="s">
        <v>477</v>
      </c>
      <c r="K36" t="str">
        <f t="shared" si="4"/>
        <v>rechargeExpense CHAR,</v>
      </c>
      <c r="L36" t="str">
        <f t="shared" si="5"/>
        <v xml:space="preserve">rechargeExpense = Field() </v>
      </c>
      <c r="M36" t="str">
        <f t="shared" si="6"/>
        <v>'rechargeExpense',</v>
      </c>
      <c r="N36" t="s">
        <v>477</v>
      </c>
      <c r="O36" t="str">
        <f t="shared" si="7"/>
        <v>'rechargeExpense',</v>
      </c>
      <c r="R36" t="s">
        <v>535</v>
      </c>
      <c r="S36" s="6" t="s">
        <v>357</v>
      </c>
      <c r="T36" s="10" t="s">
        <v>264</v>
      </c>
      <c r="V36" s="10" t="s">
        <v>206</v>
      </c>
    </row>
    <row r="37" spans="9:22">
      <c r="I37" t="s">
        <v>560</v>
      </c>
      <c r="J37" t="s">
        <v>478</v>
      </c>
      <c r="K37" t="str">
        <f t="shared" si="4"/>
        <v>rechargeExpenseDetail CHAR,</v>
      </c>
      <c r="L37" t="str">
        <f t="shared" si="5"/>
        <v xml:space="preserve">rechargeExpenseDetail = Field() </v>
      </c>
      <c r="M37" t="str">
        <f t="shared" si="6"/>
        <v>'rechargeExpenseDetail',</v>
      </c>
      <c r="N37" t="s">
        <v>478</v>
      </c>
      <c r="O37" t="str">
        <f t="shared" si="7"/>
        <v>'rechargeExpenseDetail',</v>
      </c>
      <c r="R37" t="s">
        <v>535</v>
      </c>
      <c r="S37" s="6" t="s">
        <v>357</v>
      </c>
    </row>
    <row r="38" spans="9:22" ht="17">
      <c r="I38" t="s">
        <v>63</v>
      </c>
      <c r="J38" t="s">
        <v>485</v>
      </c>
      <c r="K38" t="str">
        <f t="shared" si="4"/>
        <v>transferExpense CHAR,</v>
      </c>
      <c r="L38" t="str">
        <f t="shared" si="5"/>
        <v xml:space="preserve">transferExpense = Field() </v>
      </c>
      <c r="M38" t="str">
        <f t="shared" si="6"/>
        <v>'transferExpense',</v>
      </c>
      <c r="N38" t="s">
        <v>485</v>
      </c>
      <c r="O38" t="str">
        <f t="shared" si="7"/>
        <v>'transferExpense',</v>
      </c>
      <c r="R38" t="s">
        <v>535</v>
      </c>
      <c r="S38" s="6" t="s">
        <v>357</v>
      </c>
      <c r="T38" s="10" t="s">
        <v>265</v>
      </c>
      <c r="V38" s="10" t="s">
        <v>206</v>
      </c>
    </row>
    <row r="39" spans="9:22">
      <c r="I39" t="s">
        <v>561</v>
      </c>
      <c r="J39" t="s">
        <v>486</v>
      </c>
      <c r="K39" t="str">
        <f t="shared" si="4"/>
        <v>transferExpenseDetail CHAR,</v>
      </c>
      <c r="L39" t="str">
        <f t="shared" si="5"/>
        <v xml:space="preserve">transferExpenseDetail = Field() </v>
      </c>
      <c r="M39" t="str">
        <f t="shared" si="6"/>
        <v>'transferExpenseDetail',</v>
      </c>
      <c r="N39" t="s">
        <v>486</v>
      </c>
      <c r="O39" t="str">
        <f t="shared" si="7"/>
        <v>'transferExpenseDetail',</v>
      </c>
      <c r="R39" t="s">
        <v>535</v>
      </c>
      <c r="S39" s="6" t="s">
        <v>357</v>
      </c>
    </row>
    <row r="40" spans="9:22" ht="17">
      <c r="I40" t="s">
        <v>64</v>
      </c>
      <c r="J40" t="s">
        <v>483</v>
      </c>
      <c r="K40" t="str">
        <f t="shared" si="4"/>
        <v>vipExpense CHAR,</v>
      </c>
      <c r="L40" t="str">
        <f t="shared" si="5"/>
        <v xml:space="preserve">vipExpense = Field() </v>
      </c>
      <c r="M40" t="str">
        <f t="shared" si="6"/>
        <v>'vipExpense',</v>
      </c>
      <c r="N40" t="s">
        <v>483</v>
      </c>
      <c r="O40" t="str">
        <f t="shared" si="7"/>
        <v>'vipExpense',</v>
      </c>
      <c r="R40" t="s">
        <v>535</v>
      </c>
      <c r="S40" s="6" t="s">
        <v>357</v>
      </c>
      <c r="T40" s="13" t="s">
        <v>266</v>
      </c>
      <c r="U40" s="13"/>
      <c r="V40" s="10" t="s">
        <v>206</v>
      </c>
    </row>
    <row r="41" spans="9:22">
      <c r="I41" t="s">
        <v>562</v>
      </c>
      <c r="J41" t="s">
        <v>484</v>
      </c>
      <c r="K41" t="str">
        <f t="shared" si="4"/>
        <v>vipExpenseDetail CHAR,</v>
      </c>
      <c r="L41" t="str">
        <f t="shared" si="5"/>
        <v xml:space="preserve">vipExpenseDetail = Field() </v>
      </c>
      <c r="M41" t="str">
        <f t="shared" si="6"/>
        <v>'vipExpenseDetail',</v>
      </c>
      <c r="N41" t="s">
        <v>484</v>
      </c>
      <c r="O41" t="str">
        <f t="shared" si="7"/>
        <v>'vipExpenseDetail',</v>
      </c>
      <c r="R41" t="s">
        <v>535</v>
      </c>
      <c r="S41" s="6" t="s">
        <v>357</v>
      </c>
      <c r="T41" s="13"/>
      <c r="U41" s="13"/>
    </row>
    <row r="42" spans="9:22" ht="17">
      <c r="I42" t="s">
        <v>65</v>
      </c>
      <c r="J42" t="s">
        <v>432</v>
      </c>
      <c r="K42" t="str">
        <f t="shared" si="4"/>
        <v>serviceTel CHAR,</v>
      </c>
      <c r="L42" t="str">
        <f t="shared" si="5"/>
        <v xml:space="preserve">serviceTel = Field() </v>
      </c>
      <c r="M42" t="str">
        <f t="shared" si="6"/>
        <v>'serviceTel',</v>
      </c>
      <c r="N42" t="s">
        <v>432</v>
      </c>
      <c r="O42" t="str">
        <f t="shared" si="7"/>
        <v>'serviceTel',</v>
      </c>
      <c r="R42" t="s">
        <v>535</v>
      </c>
      <c r="S42" s="6" t="s">
        <v>357</v>
      </c>
      <c r="T42" s="10" t="s">
        <v>267</v>
      </c>
      <c r="V42" s="10" t="s">
        <v>206</v>
      </c>
    </row>
    <row r="43" spans="9:22" ht="17">
      <c r="I43" t="s">
        <v>66</v>
      </c>
      <c r="J43" t="s">
        <v>512</v>
      </c>
      <c r="K43" t="str">
        <f t="shared" si="4"/>
        <v>platBackgroundExpandChild CHAR,</v>
      </c>
      <c r="L43" t="str">
        <f t="shared" si="5"/>
        <v xml:space="preserve">platBackgroundExpandChild = Field() </v>
      </c>
      <c r="M43" t="str">
        <f t="shared" si="6"/>
        <v>'platBackgroundExpandChild',</v>
      </c>
      <c r="N43" t="s">
        <v>512</v>
      </c>
      <c r="O43" t="str">
        <f t="shared" si="7"/>
        <v>'platBackgroundExpandChild',</v>
      </c>
      <c r="R43" t="s">
        <v>535</v>
      </c>
      <c r="S43" s="6" t="s">
        <v>357</v>
      </c>
      <c r="T43" s="10" t="s">
        <v>268</v>
      </c>
      <c r="V43" s="10" t="s">
        <v>206</v>
      </c>
    </row>
    <row r="44" spans="9:22" ht="17">
      <c r="I44" t="s">
        <v>67</v>
      </c>
      <c r="J44" t="s">
        <v>433</v>
      </c>
      <c r="K44" t="str">
        <f t="shared" si="4"/>
        <v>servicePhone CHAR,</v>
      </c>
      <c r="L44" t="str">
        <f t="shared" si="5"/>
        <v xml:space="preserve">servicePhone = Field() </v>
      </c>
      <c r="M44" t="str">
        <f t="shared" si="6"/>
        <v>'servicePhone',</v>
      </c>
      <c r="N44" t="s">
        <v>433</v>
      </c>
      <c r="O44" t="str">
        <f t="shared" si="7"/>
        <v>'servicePhone',</v>
      </c>
      <c r="R44" t="s">
        <v>535</v>
      </c>
      <c r="S44" s="6" t="s">
        <v>357</v>
      </c>
      <c r="T44" s="10" t="s">
        <v>269</v>
      </c>
      <c r="V44" s="10" t="s">
        <v>206</v>
      </c>
    </row>
    <row r="45" spans="9:22" ht="17">
      <c r="I45" t="s">
        <v>224</v>
      </c>
      <c r="J45" t="s">
        <v>495</v>
      </c>
      <c r="K45" t="str">
        <f t="shared" si="4"/>
        <v>equityVoList CHAR,</v>
      </c>
      <c r="L45" t="str">
        <f t="shared" si="5"/>
        <v xml:space="preserve">equityVoList = Field() </v>
      </c>
      <c r="M45" t="str">
        <f t="shared" si="6"/>
        <v>'equityVoList',</v>
      </c>
      <c r="N45" t="s">
        <v>495</v>
      </c>
      <c r="O45" t="str">
        <f t="shared" si="7"/>
        <v>'equityVoList',</v>
      </c>
      <c r="Q45" s="20" t="s">
        <v>590</v>
      </c>
      <c r="R45" t="s">
        <v>535</v>
      </c>
      <c r="S45" s="6" t="s">
        <v>357</v>
      </c>
      <c r="T45" s="10" t="s">
        <v>225</v>
      </c>
      <c r="V45" s="10" t="s">
        <v>206</v>
      </c>
    </row>
    <row r="46" spans="9:22" ht="17">
      <c r="I46" t="s">
        <v>44</v>
      </c>
      <c r="J46" s="18" t="s">
        <v>593</v>
      </c>
      <c r="K46" t="str">
        <f t="shared" si="4"/>
        <v>recordLicId CHAR,</v>
      </c>
      <c r="L46" t="str">
        <f t="shared" si="5"/>
        <v xml:space="preserve">recordLicId = Field() </v>
      </c>
      <c r="M46" t="str">
        <f t="shared" si="6"/>
        <v>'recordLicId',</v>
      </c>
      <c r="N46" s="18" t="s">
        <v>593</v>
      </c>
      <c r="O46" t="str">
        <f t="shared" si="7"/>
        <v>'recordLicId',</v>
      </c>
      <c r="R46" t="s">
        <v>535</v>
      </c>
      <c r="S46" s="6" t="s">
        <v>357</v>
      </c>
      <c r="T46" s="10" t="s">
        <v>252</v>
      </c>
      <c r="V46" s="10" t="s">
        <v>233</v>
      </c>
    </row>
    <row r="47" spans="9:22" ht="17">
      <c r="I47" t="s">
        <v>18</v>
      </c>
      <c r="J47" t="s">
        <v>496</v>
      </c>
      <c r="K47" t="str">
        <f t="shared" si="4"/>
        <v>riskcontrolDetail CHAR,</v>
      </c>
      <c r="L47" t="str">
        <f t="shared" si="5"/>
        <v xml:space="preserve">riskcontrolDetail = Field() </v>
      </c>
      <c r="M47" t="str">
        <f t="shared" si="6"/>
        <v>'riskcontrolDetail',</v>
      </c>
      <c r="N47" t="s">
        <v>496</v>
      </c>
      <c r="O47" t="str">
        <f t="shared" si="7"/>
        <v>'riskcontrolDetail',</v>
      </c>
      <c r="P47" t="s">
        <v>574</v>
      </c>
      <c r="Q47" s="18" t="s">
        <v>591</v>
      </c>
      <c r="R47" t="s">
        <v>535</v>
      </c>
      <c r="S47" s="6" t="s">
        <v>357</v>
      </c>
      <c r="T47" s="10" t="s">
        <v>228</v>
      </c>
      <c r="V47" s="10" t="s">
        <v>206</v>
      </c>
    </row>
    <row r="48" spans="9:22" ht="17">
      <c r="I48" t="s">
        <v>592</v>
      </c>
      <c r="J48" t="s">
        <v>497</v>
      </c>
      <c r="K48" t="str">
        <f t="shared" si="4"/>
        <v>riskcontrolDetailArray CHAR,</v>
      </c>
      <c r="L48" t="str">
        <f t="shared" si="5"/>
        <v xml:space="preserve">riskcontrolDetailArray = Field() </v>
      </c>
      <c r="M48" t="str">
        <f t="shared" si="6"/>
        <v>'riskcontrolDetailArray',</v>
      </c>
      <c r="N48" t="s">
        <v>497</v>
      </c>
      <c r="O48" t="str">
        <f t="shared" si="7"/>
        <v>'riskcontrolDetailArray',</v>
      </c>
      <c r="P48" t="s">
        <v>574</v>
      </c>
      <c r="Q48" s="18" t="s">
        <v>585</v>
      </c>
      <c r="R48" t="s">
        <v>535</v>
      </c>
      <c r="S48" s="6" t="s">
        <v>357</v>
      </c>
    </row>
    <row r="49" spans="9:19" ht="17">
      <c r="J49" t="str">
        <f t="shared" ref="J49:J76" si="8">N49</f>
        <v>payment</v>
      </c>
      <c r="K49" t="str">
        <f t="shared" si="4"/>
        <v>payment CHAR,</v>
      </c>
      <c r="L49" t="str">
        <f t="shared" si="5"/>
        <v xml:space="preserve">payment = Field() </v>
      </c>
      <c r="M49" t="str">
        <f t="shared" si="6"/>
        <v>'payment',</v>
      </c>
      <c r="N49" t="s">
        <v>487</v>
      </c>
      <c r="O49" t="str">
        <f t="shared" si="7"/>
        <v>'payment',</v>
      </c>
      <c r="P49" t="s">
        <v>563</v>
      </c>
      <c r="Q49" s="18" t="s">
        <v>563</v>
      </c>
      <c r="R49" t="s">
        <v>535</v>
      </c>
      <c r="S49" s="6" t="s">
        <v>357</v>
      </c>
    </row>
    <row r="50" spans="9:19" ht="17">
      <c r="J50" t="str">
        <f t="shared" si="8"/>
        <v>paymode</v>
      </c>
      <c r="K50" t="str">
        <f t="shared" si="4"/>
        <v>paymode CHAR,</v>
      </c>
      <c r="L50" t="str">
        <f t="shared" si="5"/>
        <v xml:space="preserve">paymode = Field() </v>
      </c>
      <c r="M50" t="str">
        <f t="shared" si="6"/>
        <v>'paymode',</v>
      </c>
      <c r="N50" t="s">
        <v>488</v>
      </c>
      <c r="O50" t="str">
        <f t="shared" si="7"/>
        <v>'paymode',</v>
      </c>
      <c r="P50" t="s">
        <v>571</v>
      </c>
      <c r="Q50" s="18" t="s">
        <v>584</v>
      </c>
      <c r="R50" t="s">
        <v>535</v>
      </c>
      <c r="S50" s="6" t="s">
        <v>357</v>
      </c>
    </row>
    <row r="51" spans="9:19" ht="17">
      <c r="J51" t="str">
        <f t="shared" si="8"/>
        <v>riskcontrol</v>
      </c>
      <c r="K51" t="str">
        <f t="shared" si="4"/>
        <v>riskcontrol CHAR,</v>
      </c>
      <c r="L51" t="str">
        <f t="shared" si="5"/>
        <v xml:space="preserve">riskcontrol = Field() </v>
      </c>
      <c r="M51" t="str">
        <f t="shared" si="6"/>
        <v>'riskcontrol',</v>
      </c>
      <c r="N51" t="s">
        <v>489</v>
      </c>
      <c r="O51" t="str">
        <f t="shared" si="7"/>
        <v>'riskcontrol',</v>
      </c>
      <c r="P51" t="s">
        <v>572</v>
      </c>
      <c r="Q51" s="18" t="s">
        <v>564</v>
      </c>
      <c r="R51" t="s">
        <v>535</v>
      </c>
      <c r="S51" s="6" t="s">
        <v>357</v>
      </c>
    </row>
    <row r="52" spans="9:19" ht="17">
      <c r="J52" t="str">
        <f t="shared" si="8"/>
        <v>credit</v>
      </c>
      <c r="K52" t="str">
        <f t="shared" si="4"/>
        <v>credit CHAR,</v>
      </c>
      <c r="L52" t="str">
        <f t="shared" si="5"/>
        <v xml:space="preserve">credit = Field() </v>
      </c>
      <c r="M52" t="str">
        <f t="shared" si="6"/>
        <v>'credit',</v>
      </c>
      <c r="N52" t="s">
        <v>491</v>
      </c>
      <c r="O52" t="str">
        <f t="shared" si="7"/>
        <v>'credit',</v>
      </c>
      <c r="P52" t="s">
        <v>573</v>
      </c>
      <c r="Q52" s="18" t="s">
        <v>566</v>
      </c>
      <c r="R52" t="s">
        <v>535</v>
      </c>
      <c r="S52" s="6" t="s">
        <v>357</v>
      </c>
    </row>
    <row r="53" spans="9:19" ht="17">
      <c r="J53" t="str">
        <f t="shared" si="8"/>
        <v>inspection</v>
      </c>
      <c r="K53" t="str">
        <f t="shared" si="4"/>
        <v>inspection CHAR,</v>
      </c>
      <c r="L53" t="str">
        <f t="shared" si="5"/>
        <v xml:space="preserve">inspection = Field() </v>
      </c>
      <c r="M53" t="str">
        <f t="shared" si="6"/>
        <v>'inspection',</v>
      </c>
      <c r="N53" t="s">
        <v>492</v>
      </c>
      <c r="O53" t="str">
        <f t="shared" si="7"/>
        <v>'inspection',</v>
      </c>
      <c r="P53" t="s">
        <v>572</v>
      </c>
      <c r="Q53" s="18" t="s">
        <v>564</v>
      </c>
      <c r="R53" t="s">
        <v>535</v>
      </c>
      <c r="S53" s="6" t="s">
        <v>357</v>
      </c>
    </row>
    <row r="54" spans="9:19" ht="17">
      <c r="J54" t="str">
        <f t="shared" si="8"/>
        <v>problem</v>
      </c>
      <c r="K54" t="str">
        <f t="shared" si="4"/>
        <v>problem CHAR,</v>
      </c>
      <c r="L54" t="str">
        <f t="shared" si="5"/>
        <v xml:space="preserve">problem = Field() </v>
      </c>
      <c r="M54" t="str">
        <f t="shared" si="6"/>
        <v>'problem',</v>
      </c>
      <c r="N54" t="s">
        <v>493</v>
      </c>
      <c r="O54" t="str">
        <f t="shared" si="7"/>
        <v>'problem',</v>
      </c>
      <c r="P54" t="s">
        <v>572</v>
      </c>
      <c r="Q54" s="18" t="s">
        <v>566</v>
      </c>
      <c r="R54" t="s">
        <v>535</v>
      </c>
      <c r="S54" s="6" t="s">
        <v>357</v>
      </c>
    </row>
    <row r="55" spans="9:19" ht="17">
      <c r="J55" t="str">
        <f t="shared" si="8"/>
        <v>platEquity</v>
      </c>
      <c r="K55" t="str">
        <f t="shared" si="4"/>
        <v>platEquity CHAR,</v>
      </c>
      <c r="L55" t="str">
        <f t="shared" si="5"/>
        <v xml:space="preserve">platEquity = Field() </v>
      </c>
      <c r="M55" t="str">
        <f t="shared" si="6"/>
        <v>'platEquity',</v>
      </c>
      <c r="N55" t="s">
        <v>494</v>
      </c>
      <c r="O55" t="str">
        <f t="shared" si="7"/>
        <v>'platEquity',</v>
      </c>
      <c r="P55" t="s">
        <v>572</v>
      </c>
      <c r="Q55" s="18" t="s">
        <v>564</v>
      </c>
      <c r="R55" t="s">
        <v>535</v>
      </c>
      <c r="S55" s="6" t="s">
        <v>357</v>
      </c>
    </row>
    <row r="56" spans="9:19" ht="17">
      <c r="J56" t="str">
        <f t="shared" si="8"/>
        <v>platIsStatic</v>
      </c>
      <c r="K56" t="str">
        <f t="shared" si="4"/>
        <v>platIsStatic CHAR,</v>
      </c>
      <c r="L56" t="str">
        <f t="shared" si="5"/>
        <v xml:space="preserve">platIsStatic = Field() </v>
      </c>
      <c r="M56" t="str">
        <f t="shared" si="6"/>
        <v>'platIsStatic',</v>
      </c>
      <c r="N56" t="s">
        <v>501</v>
      </c>
      <c r="O56" t="str">
        <f t="shared" si="7"/>
        <v>'platIsStatic',</v>
      </c>
      <c r="P56" t="s">
        <v>573</v>
      </c>
      <c r="Q56" s="18" t="s">
        <v>564</v>
      </c>
      <c r="R56" t="s">
        <v>535</v>
      </c>
      <c r="S56" s="6" t="s">
        <v>357</v>
      </c>
    </row>
    <row r="57" spans="9:19" ht="17">
      <c r="J57" t="str">
        <f t="shared" si="8"/>
        <v>displayFlg</v>
      </c>
      <c r="K57" t="str">
        <f t="shared" si="4"/>
        <v>displayFlg CHAR,</v>
      </c>
      <c r="L57" t="str">
        <f t="shared" si="5"/>
        <v xml:space="preserve">displayFlg = Field() </v>
      </c>
      <c r="M57" t="str">
        <f t="shared" si="6"/>
        <v>'displayFlg',</v>
      </c>
      <c r="N57" t="s">
        <v>502</v>
      </c>
      <c r="O57" t="str">
        <f t="shared" si="7"/>
        <v>'displayFlg',</v>
      </c>
      <c r="P57" t="s">
        <v>575</v>
      </c>
      <c r="Q57" s="18" t="s">
        <v>568</v>
      </c>
      <c r="R57" t="s">
        <v>535</v>
      </c>
      <c r="S57" s="6" t="s">
        <v>357</v>
      </c>
    </row>
    <row r="58" spans="9:19" ht="17">
      <c r="J58" t="str">
        <f t="shared" si="8"/>
        <v>bindingFlag</v>
      </c>
      <c r="K58" t="str">
        <f t="shared" si="4"/>
        <v>bindingFlag CHAR,</v>
      </c>
      <c r="L58" t="str">
        <f t="shared" si="5"/>
        <v xml:space="preserve">bindingFlag = Field() </v>
      </c>
      <c r="M58" t="str">
        <f t="shared" si="6"/>
        <v>'bindingFlag',</v>
      </c>
      <c r="N58" t="s">
        <v>504</v>
      </c>
      <c r="O58" t="str">
        <f t="shared" si="7"/>
        <v>'bindingFlag',</v>
      </c>
      <c r="P58" t="s">
        <v>573</v>
      </c>
      <c r="Q58" s="18" t="s">
        <v>564</v>
      </c>
      <c r="R58" t="s">
        <v>535</v>
      </c>
      <c r="S58" s="6" t="s">
        <v>357</v>
      </c>
    </row>
    <row r="59" spans="9:19" ht="17">
      <c r="J59" t="str">
        <f t="shared" si="8"/>
        <v>showShuju</v>
      </c>
      <c r="K59" t="str">
        <f t="shared" si="4"/>
        <v>showShuju CHAR,</v>
      </c>
      <c r="L59" t="str">
        <f t="shared" si="5"/>
        <v xml:space="preserve">showShuju = Field() </v>
      </c>
      <c r="M59" t="str">
        <f t="shared" si="6"/>
        <v>'showShuju',</v>
      </c>
      <c r="N59" t="s">
        <v>505</v>
      </c>
      <c r="O59" t="str">
        <f t="shared" si="7"/>
        <v>'showShuju',</v>
      </c>
      <c r="P59" t="s">
        <v>573</v>
      </c>
      <c r="Q59" s="18" t="s">
        <v>566</v>
      </c>
      <c r="R59" t="s">
        <v>535</v>
      </c>
      <c r="S59" s="6" t="s">
        <v>357</v>
      </c>
    </row>
    <row r="60" spans="9:19" ht="17">
      <c r="I60" t="s">
        <v>438</v>
      </c>
      <c r="J60" t="str">
        <f t="shared" si="8"/>
        <v>tzjPj</v>
      </c>
      <c r="K60" t="str">
        <f t="shared" si="4"/>
        <v>tzjPj CHAR,</v>
      </c>
      <c r="L60" t="str">
        <f t="shared" si="5"/>
        <v xml:space="preserve">tzjPj = Field() </v>
      </c>
      <c r="M60" t="str">
        <f t="shared" si="6"/>
        <v>'tzjPj',</v>
      </c>
      <c r="N60" t="s">
        <v>506</v>
      </c>
      <c r="O60" t="str">
        <f t="shared" si="7"/>
        <v>'tzjPj',</v>
      </c>
      <c r="P60" t="s">
        <v>574</v>
      </c>
      <c r="Q60" s="18" t="s">
        <v>586</v>
      </c>
      <c r="R60" t="s">
        <v>535</v>
      </c>
      <c r="S60" s="6" t="s">
        <v>357</v>
      </c>
    </row>
    <row r="61" spans="9:19" ht="17">
      <c r="J61" t="str">
        <f t="shared" si="8"/>
        <v>gjlhhTime</v>
      </c>
      <c r="K61" t="str">
        <f t="shared" si="4"/>
        <v>gjlhhTime CHAR,</v>
      </c>
      <c r="L61" t="str">
        <f t="shared" si="5"/>
        <v xml:space="preserve">gjlhhTime = Field() </v>
      </c>
      <c r="M61" t="str">
        <f t="shared" si="6"/>
        <v>'gjlhhTime',</v>
      </c>
      <c r="N61" t="s">
        <v>507</v>
      </c>
      <c r="O61" t="str">
        <f t="shared" si="7"/>
        <v>'gjlhhTime',</v>
      </c>
      <c r="P61" t="s">
        <v>574</v>
      </c>
      <c r="Q61" s="18" t="s">
        <v>565</v>
      </c>
      <c r="R61" t="s">
        <v>535</v>
      </c>
      <c r="S61" s="6" t="s">
        <v>357</v>
      </c>
    </row>
    <row r="62" spans="9:19" ht="17">
      <c r="J62" t="str">
        <f t="shared" si="8"/>
        <v>withTzj</v>
      </c>
      <c r="K62" t="str">
        <f t="shared" si="4"/>
        <v>withTzj CHAR,</v>
      </c>
      <c r="L62" t="str">
        <f t="shared" si="5"/>
        <v xml:space="preserve">withTzj = Field() </v>
      </c>
      <c r="M62" t="str">
        <f t="shared" si="6"/>
        <v>'withTzj',</v>
      </c>
      <c r="N62" t="s">
        <v>508</v>
      </c>
      <c r="O62" t="str">
        <f t="shared" si="7"/>
        <v>'withTzj',</v>
      </c>
      <c r="P62" t="s">
        <v>572</v>
      </c>
      <c r="Q62" s="18" t="s">
        <v>566</v>
      </c>
      <c r="R62" t="s">
        <v>535</v>
      </c>
      <c r="S62" s="6" t="s">
        <v>357</v>
      </c>
    </row>
    <row r="63" spans="9:19" ht="17">
      <c r="J63" t="str">
        <f t="shared" si="8"/>
        <v>gjlhhFlag</v>
      </c>
      <c r="K63" t="str">
        <f t="shared" si="4"/>
        <v>gjlhhFlag CHAR,</v>
      </c>
      <c r="L63" t="str">
        <f t="shared" si="5"/>
        <v xml:space="preserve">gjlhhFlag = Field() </v>
      </c>
      <c r="M63" t="str">
        <f t="shared" si="6"/>
        <v>'gjlhhFlag',</v>
      </c>
      <c r="N63" t="s">
        <v>509</v>
      </c>
      <c r="O63" t="str">
        <f t="shared" si="7"/>
        <v>'gjlhhFlag',</v>
      </c>
      <c r="P63" t="s">
        <v>576</v>
      </c>
      <c r="Q63" s="18" t="s">
        <v>567</v>
      </c>
      <c r="R63" t="s">
        <v>535</v>
      </c>
      <c r="S63" s="6" t="s">
        <v>357</v>
      </c>
    </row>
    <row r="64" spans="9:19" ht="17">
      <c r="J64" t="str">
        <f t="shared" si="8"/>
        <v>platBackground</v>
      </c>
      <c r="K64" t="str">
        <f t="shared" si="4"/>
        <v>platBackground CHAR,</v>
      </c>
      <c r="L64" t="str">
        <f t="shared" si="5"/>
        <v xml:space="preserve">platBackground = Field() </v>
      </c>
      <c r="M64" t="str">
        <f t="shared" si="6"/>
        <v>'platBackground',</v>
      </c>
      <c r="N64" t="s">
        <v>510</v>
      </c>
      <c r="O64" t="str">
        <f t="shared" si="7"/>
        <v>'platBackground',</v>
      </c>
      <c r="P64" t="s">
        <v>572</v>
      </c>
      <c r="Q64" s="18" t="s">
        <v>566</v>
      </c>
      <c r="R64" t="s">
        <v>535</v>
      </c>
      <c r="S64" s="6" t="s">
        <v>357</v>
      </c>
    </row>
    <row r="65" spans="9:20" ht="17">
      <c r="J65" t="str">
        <f t="shared" si="8"/>
        <v>platBackgroundExpand</v>
      </c>
      <c r="K65" t="str">
        <f t="shared" si="4"/>
        <v>platBackgroundExpand CHAR,</v>
      </c>
      <c r="L65" t="str">
        <f t="shared" si="5"/>
        <v xml:space="preserve">platBackgroundExpand = Field() </v>
      </c>
      <c r="M65" t="str">
        <f t="shared" si="6"/>
        <v>'platBackgroundExpand',</v>
      </c>
      <c r="N65" t="s">
        <v>511</v>
      </c>
      <c r="O65" t="str">
        <f t="shared" si="7"/>
        <v>'platBackgroundExpand',</v>
      </c>
      <c r="P65" t="s">
        <v>577</v>
      </c>
      <c r="Q65" s="18" t="s">
        <v>587</v>
      </c>
      <c r="R65" t="s">
        <v>535</v>
      </c>
      <c r="S65" s="6" t="s">
        <v>357</v>
      </c>
    </row>
    <row r="66" spans="9:20" ht="17">
      <c r="J66" t="str">
        <f t="shared" si="8"/>
        <v>platBackgroundDetail</v>
      </c>
      <c r="K66" t="str">
        <f t="shared" ref="K66:K77" si="9">J66&amp;" CHAR,"</f>
        <v>platBackgroundDetail CHAR,</v>
      </c>
      <c r="L66" t="str">
        <f t="shared" ref="L66:L77" si="10">J66&amp;" = Field() "</f>
        <v xml:space="preserve">platBackgroundDetail = Field() </v>
      </c>
      <c r="M66" t="str">
        <f t="shared" ref="M66:M77" si="11">"'"&amp;J66&amp;"',"</f>
        <v>'platBackgroundDetail',</v>
      </c>
      <c r="N66" t="s">
        <v>513</v>
      </c>
      <c r="O66" t="str">
        <f t="shared" ref="O66:O76" si="12">"'"&amp;N66&amp;"',"</f>
        <v>'platBackgroundDetail',</v>
      </c>
      <c r="P66" t="s">
        <v>574</v>
      </c>
      <c r="Q66" s="18" t="s">
        <v>588</v>
      </c>
      <c r="R66" t="s">
        <v>535</v>
      </c>
      <c r="S66" s="6" t="s">
        <v>357</v>
      </c>
    </row>
    <row r="67" spans="9:20" ht="17">
      <c r="J67" t="str">
        <f t="shared" si="8"/>
        <v>platBackgroundMark</v>
      </c>
      <c r="K67" t="str">
        <f t="shared" si="9"/>
        <v>platBackgroundMark CHAR,</v>
      </c>
      <c r="L67" t="str">
        <f t="shared" si="10"/>
        <v xml:space="preserve">platBackgroundMark = Field() </v>
      </c>
      <c r="M67" t="str">
        <f t="shared" si="11"/>
        <v>'platBackgroundMark',</v>
      </c>
      <c r="N67" t="s">
        <v>514</v>
      </c>
      <c r="O67" t="str">
        <f t="shared" si="12"/>
        <v>'platBackgroundMark',</v>
      </c>
      <c r="P67" t="s">
        <v>574</v>
      </c>
      <c r="Q67" s="18" t="s">
        <v>589</v>
      </c>
      <c r="R67" t="s">
        <v>535</v>
      </c>
      <c r="S67" s="6" t="s">
        <v>357</v>
      </c>
    </row>
    <row r="68" spans="9:20" ht="17">
      <c r="J68" t="str">
        <f t="shared" si="8"/>
        <v>riskFunds</v>
      </c>
      <c r="K68" t="str">
        <f t="shared" si="9"/>
        <v>riskFunds CHAR,</v>
      </c>
      <c r="L68" t="str">
        <f t="shared" si="10"/>
        <v xml:space="preserve">riskFunds = Field() </v>
      </c>
      <c r="M68" t="str">
        <f t="shared" si="11"/>
        <v>'riskFunds',</v>
      </c>
      <c r="N68" t="s">
        <v>463</v>
      </c>
      <c r="O68" t="str">
        <f t="shared" si="12"/>
        <v>'riskFunds',</v>
      </c>
      <c r="P68" t="s">
        <v>575</v>
      </c>
      <c r="Q68" s="18" t="s">
        <v>567</v>
      </c>
      <c r="R68" t="s">
        <v>535</v>
      </c>
      <c r="S68" s="6" t="s">
        <v>357</v>
      </c>
    </row>
    <row r="69" spans="9:20" ht="17">
      <c r="J69" t="str">
        <f t="shared" si="8"/>
        <v>riskCapital</v>
      </c>
      <c r="K69" t="str">
        <f t="shared" si="9"/>
        <v>riskCapital CHAR,</v>
      </c>
      <c r="L69" t="str">
        <f t="shared" si="10"/>
        <v xml:space="preserve">riskCapital = Field() </v>
      </c>
      <c r="M69" t="str">
        <f t="shared" si="11"/>
        <v>'riskCapital',</v>
      </c>
      <c r="N69" t="s">
        <v>464</v>
      </c>
      <c r="O69" t="str">
        <f t="shared" si="12"/>
        <v>'riskCapital',</v>
      </c>
      <c r="P69" t="s">
        <v>578</v>
      </c>
      <c r="Q69" s="18" t="s">
        <v>565</v>
      </c>
      <c r="R69" t="s">
        <v>535</v>
      </c>
      <c r="S69" s="6" t="s">
        <v>357</v>
      </c>
    </row>
    <row r="70" spans="9:20" ht="17">
      <c r="I70" s="2" t="s">
        <v>465</v>
      </c>
      <c r="J70" t="str">
        <f t="shared" si="8"/>
        <v>fundCapital</v>
      </c>
      <c r="K70" t="str">
        <f t="shared" si="9"/>
        <v>fundCapital CHAR,</v>
      </c>
      <c r="L70" t="str">
        <f t="shared" si="10"/>
        <v xml:space="preserve">fundCapital = Field() </v>
      </c>
      <c r="M70" t="str">
        <f t="shared" si="11"/>
        <v>'fundCapital',</v>
      </c>
      <c r="N70" t="s">
        <v>466</v>
      </c>
      <c r="O70" t="str">
        <f t="shared" si="12"/>
        <v>'fundCapital',</v>
      </c>
      <c r="P70" t="s">
        <v>579</v>
      </c>
      <c r="Q70" s="18" t="s">
        <v>565</v>
      </c>
      <c r="R70" t="s">
        <v>535</v>
      </c>
      <c r="S70" s="6" t="s">
        <v>357</v>
      </c>
    </row>
    <row r="71" spans="9:20" ht="17">
      <c r="I71" s="2" t="s">
        <v>471</v>
      </c>
      <c r="J71" t="str">
        <f t="shared" si="8"/>
        <v>trustFunds</v>
      </c>
      <c r="K71" t="str">
        <f t="shared" si="9"/>
        <v>trustFunds CHAR,</v>
      </c>
      <c r="L71" t="str">
        <f t="shared" si="10"/>
        <v xml:space="preserve">trustFunds = Field() </v>
      </c>
      <c r="M71" t="str">
        <f t="shared" si="11"/>
        <v>'trustFunds',</v>
      </c>
      <c r="N71" t="s">
        <v>472</v>
      </c>
      <c r="O71" t="str">
        <f t="shared" si="12"/>
        <v>'trustFunds',</v>
      </c>
      <c r="P71" t="s">
        <v>574</v>
      </c>
      <c r="Q71" s="18" t="s">
        <v>565</v>
      </c>
      <c r="R71" t="s">
        <v>535</v>
      </c>
      <c r="S71" s="6" t="s">
        <v>357</v>
      </c>
    </row>
    <row r="72" spans="9:20" ht="17">
      <c r="I72" s="3" t="s">
        <v>473</v>
      </c>
      <c r="J72" t="str">
        <f t="shared" si="8"/>
        <v>trustCapital</v>
      </c>
      <c r="K72" t="str">
        <f t="shared" si="9"/>
        <v>trustCapital CHAR,</v>
      </c>
      <c r="L72" t="str">
        <f t="shared" si="10"/>
        <v xml:space="preserve">trustCapital = Field() </v>
      </c>
      <c r="M72" t="str">
        <f t="shared" si="11"/>
        <v>'trustCapital',</v>
      </c>
      <c r="N72" t="s">
        <v>474</v>
      </c>
      <c r="O72" t="str">
        <f t="shared" si="12"/>
        <v>'trustCapital',</v>
      </c>
      <c r="P72" t="s">
        <v>574</v>
      </c>
      <c r="Q72" s="18" t="s">
        <v>565</v>
      </c>
      <c r="R72" t="s">
        <v>535</v>
      </c>
      <c r="S72" s="6" t="s">
        <v>357</v>
      </c>
    </row>
    <row r="73" spans="9:20" ht="17">
      <c r="J73" t="str">
        <f t="shared" si="8"/>
        <v>trustCreditor</v>
      </c>
      <c r="K73" t="str">
        <f t="shared" si="9"/>
        <v>trustCreditor CHAR,</v>
      </c>
      <c r="L73" t="str">
        <f t="shared" si="10"/>
        <v xml:space="preserve">trustCreditor = Field() </v>
      </c>
      <c r="M73" t="str">
        <f t="shared" si="11"/>
        <v>'trustCreditor',</v>
      </c>
      <c r="N73" t="s">
        <v>475</v>
      </c>
      <c r="O73" t="str">
        <f t="shared" si="12"/>
        <v>'trustCreditor',</v>
      </c>
      <c r="P73" t="s">
        <v>574</v>
      </c>
      <c r="Q73" s="18" t="s">
        <v>565</v>
      </c>
      <c r="R73" t="s">
        <v>535</v>
      </c>
      <c r="S73" s="6" t="s">
        <v>357</v>
      </c>
    </row>
    <row r="74" spans="9:20" ht="17">
      <c r="J74" t="str">
        <f t="shared" si="8"/>
        <v>riskReserve</v>
      </c>
      <c r="K74" t="str">
        <f t="shared" si="9"/>
        <v>riskReserve CHAR,</v>
      </c>
      <c r="L74" t="str">
        <f t="shared" si="10"/>
        <v xml:space="preserve">riskReserve = Field() </v>
      </c>
      <c r="M74" t="str">
        <f t="shared" si="11"/>
        <v>'riskReserve',</v>
      </c>
      <c r="N74" t="s">
        <v>476</v>
      </c>
      <c r="O74" t="str">
        <f t="shared" si="12"/>
        <v>'riskReserve',</v>
      </c>
      <c r="P74" t="s">
        <v>580</v>
      </c>
      <c r="Q74" s="18" t="s">
        <v>569</v>
      </c>
      <c r="R74" t="s">
        <v>535</v>
      </c>
      <c r="S74" s="6" t="s">
        <v>357</v>
      </c>
    </row>
    <row r="75" spans="9:20" ht="17">
      <c r="J75" t="str">
        <f t="shared" si="8"/>
        <v>trustCreditorMonth</v>
      </c>
      <c r="K75" t="str">
        <f t="shared" si="9"/>
        <v>trustCreditorMonth CHAR,</v>
      </c>
      <c r="L75" t="str">
        <f t="shared" si="10"/>
        <v xml:space="preserve">trustCreditorMonth = Field() </v>
      </c>
      <c r="M75" t="str">
        <f t="shared" si="11"/>
        <v>'trustCreditorMonth',</v>
      </c>
      <c r="N75" t="s">
        <v>447</v>
      </c>
      <c r="O75" t="str">
        <f t="shared" si="12"/>
        <v>'trustCreditorMonth',</v>
      </c>
      <c r="P75" t="s">
        <v>572</v>
      </c>
      <c r="Q75" s="18" t="s">
        <v>566</v>
      </c>
      <c r="R75" t="s">
        <v>535</v>
      </c>
      <c r="S75" s="6" t="s">
        <v>357</v>
      </c>
    </row>
    <row r="76" spans="9:20" ht="17">
      <c r="I76" t="s">
        <v>469</v>
      </c>
      <c r="J76" t="str">
        <f t="shared" si="8"/>
        <v>gruarantee</v>
      </c>
      <c r="K76" t="str">
        <f t="shared" si="9"/>
        <v>gruarantee CHAR,</v>
      </c>
      <c r="L76" t="str">
        <f t="shared" si="10"/>
        <v xml:space="preserve">gruarantee = Field() </v>
      </c>
      <c r="M76" t="str">
        <f t="shared" si="11"/>
        <v>'gruarantee',</v>
      </c>
      <c r="N76" t="s">
        <v>468</v>
      </c>
      <c r="O76" t="str">
        <f t="shared" si="12"/>
        <v>'gruarantee',</v>
      </c>
      <c r="P76" t="s">
        <v>581</v>
      </c>
      <c r="Q76" s="18" t="s">
        <v>570</v>
      </c>
      <c r="R76" t="s">
        <v>535</v>
      </c>
      <c r="S76" s="6" t="s">
        <v>357</v>
      </c>
    </row>
    <row r="77" spans="9:20" ht="17">
      <c r="I77" t="s">
        <v>172</v>
      </c>
      <c r="J77" t="s">
        <v>173</v>
      </c>
      <c r="K77" t="str">
        <f t="shared" si="9"/>
        <v>CollectionTime CHAR,</v>
      </c>
      <c r="L77" t="str">
        <f t="shared" si="10"/>
        <v xml:space="preserve">CollectionTime = Field() </v>
      </c>
      <c r="M77" t="str">
        <f t="shared" si="11"/>
        <v>'CollectionTime',</v>
      </c>
      <c r="T77" s="10" t="s">
        <v>220</v>
      </c>
    </row>
  </sheetData>
  <customSheetViews>
    <customSheetView guid="{6C72C451-E646-1145-B740-8A6F8239B9AE}" scale="112" topLeftCell="A131">
      <selection activeCell="B115" sqref="A115:XFD122"/>
      <pageMargins left="0.7" right="0.7" top="0.75" bottom="0.75" header="0.3" footer="0.3"/>
      <pageSetup paperSize="9" orientation="portrait" horizontalDpi="0" verticalDpi="0"/>
    </customSheetView>
  </customSheetViews>
  <phoneticPr fontId="2" type="noConversion"/>
  <hyperlinks>
    <hyperlink ref="V2" r:id="rId1" xr:uid="{00000000-0004-0000-0000-000002000000}"/>
    <hyperlink ref="S2:S14" r:id="rId2" display="https://wwwservice.wdzj.com/api/plat/platData30Days?platId=40" xr:uid="{7E53D3A6-7387-4E46-8D4C-3F78DF95EE5A}"/>
    <hyperlink ref="S17:S18" r:id="rId3" display="https://wwwservice.wdzj.com/api/plat/platData30Days?platId=40" xr:uid="{2C391FA4-F2AF-3B45-AF6E-EE59B2286D3C}"/>
    <hyperlink ref="S25:S28" r:id="rId4" display="https://wwwservice.wdzj.com/api/plat/platData30Days?platId=40" xr:uid="{EDF7E4B7-6D7C-F948-B993-70063A76232C}"/>
    <hyperlink ref="S29:S30" r:id="rId5" display="https://wwwservice.wdzj.com/api/plat/platData30Days?platId=40" xr:uid="{8B701CEB-F414-504C-A8DE-17CB1B7E3943}"/>
    <hyperlink ref="S31" r:id="rId6" xr:uid="{3743F05B-6690-2A4F-815D-E30733DB794D}"/>
    <hyperlink ref="S32:S42" r:id="rId7" display="https://wwwservice.wdzj.com/api/plat/platData30Days?platId=40" xr:uid="{1E74E969-F3B2-9F40-8366-B72735A97DB6}"/>
    <hyperlink ref="S43:S44" r:id="rId8" display="https://wwwservice.wdzj.com/api/plat/platData30Days?platId=40" xr:uid="{C3BBA6CC-1F02-294E-BB8C-BFBBEE3AEA96}"/>
    <hyperlink ref="S49:S67" r:id="rId9" display="https://wwwservice.wdzj.com/api/plat/platData30Days?platId=40" xr:uid="{79462481-0056-A540-87F0-3C01AB7F5E8B}"/>
  </hyperlinks>
  <pageMargins left="0.7" right="0.7" top="0.75" bottom="0.75" header="0.3" footer="0.3"/>
  <pageSetup paperSize="9" orientation="portrait" horizontalDpi="0" verticalDpi="0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BCB2-CC51-3143-BD51-888BF7C988A1}">
  <dimension ref="A1:T68"/>
  <sheetViews>
    <sheetView topLeftCell="E43" workbookViewId="0">
      <selection activeCell="F56" sqref="F56"/>
    </sheetView>
  </sheetViews>
  <sheetFormatPr baseColWidth="10" defaultRowHeight="16"/>
  <cols>
    <col min="1" max="1" width="32.5" customWidth="1"/>
    <col min="2" max="2" width="47" customWidth="1"/>
    <col min="3" max="3" width="49.83203125" customWidth="1"/>
    <col min="4" max="5" width="59.5" customWidth="1"/>
    <col min="6" max="6" width="67.33203125" customWidth="1"/>
    <col min="7" max="8" width="24" customWidth="1"/>
    <col min="9" max="9" width="49.5" customWidth="1"/>
    <col min="10" max="10" width="72.1640625" customWidth="1"/>
    <col min="11" max="11" width="49.5" customWidth="1"/>
    <col min="13" max="13" width="65.83203125" customWidth="1"/>
    <col min="14" max="14" width="25.5" customWidth="1"/>
    <col min="15" max="15" width="86.33203125" customWidth="1"/>
    <col min="16" max="16" width="51.33203125" customWidth="1"/>
  </cols>
  <sheetData>
    <row r="1" spans="1:8">
      <c r="A1" s="1" t="s">
        <v>531</v>
      </c>
      <c r="B1" s="1" t="s">
        <v>609</v>
      </c>
      <c r="C1" s="1" t="s">
        <v>542</v>
      </c>
      <c r="D1" s="1" t="s">
        <v>608</v>
      </c>
      <c r="E1" s="1" t="s">
        <v>607</v>
      </c>
      <c r="F1" s="1" t="s">
        <v>606</v>
      </c>
      <c r="G1" s="1"/>
      <c r="H1" s="1"/>
    </row>
    <row r="2" spans="1:8" s="28" customFormat="1">
      <c r="A2" s="27" t="s">
        <v>731</v>
      </c>
      <c r="B2" s="17" t="s">
        <v>68</v>
      </c>
      <c r="C2" s="28" t="s">
        <v>284</v>
      </c>
      <c r="D2" s="28" t="s">
        <v>653</v>
      </c>
      <c r="F2" t="s">
        <v>708</v>
      </c>
    </row>
    <row r="3" spans="1:8">
      <c r="A3" t="s">
        <v>709</v>
      </c>
      <c r="B3" t="s">
        <v>390</v>
      </c>
      <c r="C3" t="s">
        <v>639</v>
      </c>
      <c r="D3" t="s">
        <v>643</v>
      </c>
      <c r="E3" s="6" t="s">
        <v>361</v>
      </c>
    </row>
    <row r="4" spans="1:8">
      <c r="B4" t="s">
        <v>391</v>
      </c>
      <c r="C4" t="s">
        <v>640</v>
      </c>
      <c r="D4" t="s">
        <v>644</v>
      </c>
      <c r="E4" s="6" t="s">
        <v>361</v>
      </c>
    </row>
    <row r="5" spans="1:8">
      <c r="B5" t="s">
        <v>392</v>
      </c>
      <c r="C5" t="s">
        <v>412</v>
      </c>
      <c r="D5" s="5" t="s">
        <v>645</v>
      </c>
      <c r="E5" s="6" t="s">
        <v>361</v>
      </c>
    </row>
    <row r="6" spans="1:8">
      <c r="B6" t="s">
        <v>394</v>
      </c>
      <c r="C6" t="s">
        <v>414</v>
      </c>
      <c r="D6" t="s">
        <v>647</v>
      </c>
      <c r="E6" s="6" t="s">
        <v>361</v>
      </c>
    </row>
    <row r="7" spans="1:8">
      <c r="B7" t="s">
        <v>395</v>
      </c>
      <c r="C7" t="s">
        <v>415</v>
      </c>
      <c r="D7" t="s">
        <v>648</v>
      </c>
      <c r="E7" s="6" t="s">
        <v>361</v>
      </c>
    </row>
    <row r="8" spans="1:8">
      <c r="B8" t="s">
        <v>393</v>
      </c>
      <c r="C8" t="s">
        <v>413</v>
      </c>
      <c r="D8" t="s">
        <v>646</v>
      </c>
      <c r="E8" s="6" t="s">
        <v>361</v>
      </c>
    </row>
    <row r="9" spans="1:8">
      <c r="B9" t="s">
        <v>396</v>
      </c>
      <c r="C9" t="s">
        <v>638</v>
      </c>
      <c r="D9" t="s">
        <v>649</v>
      </c>
      <c r="E9" s="6" t="s">
        <v>361</v>
      </c>
    </row>
    <row r="10" spans="1:8">
      <c r="B10" t="s">
        <v>397</v>
      </c>
      <c r="C10" t="s">
        <v>641</v>
      </c>
      <c r="D10" t="s">
        <v>650</v>
      </c>
      <c r="E10" s="6" t="s">
        <v>361</v>
      </c>
    </row>
    <row r="11" spans="1:8">
      <c r="B11" t="s">
        <v>398</v>
      </c>
      <c r="C11" t="s">
        <v>642</v>
      </c>
      <c r="D11" s="5" t="s">
        <v>651</v>
      </c>
      <c r="E11" s="6" t="s">
        <v>361</v>
      </c>
    </row>
    <row r="12" spans="1:8">
      <c r="B12" t="s">
        <v>399</v>
      </c>
      <c r="C12" t="s">
        <v>416</v>
      </c>
      <c r="D12" s="5" t="s">
        <v>652</v>
      </c>
      <c r="E12" s="6" t="s">
        <v>361</v>
      </c>
    </row>
    <row r="13" spans="1:8">
      <c r="B13" t="s">
        <v>362</v>
      </c>
      <c r="C13" t="s">
        <v>400</v>
      </c>
      <c r="D13" s="17" t="s">
        <v>654</v>
      </c>
      <c r="E13" s="6" t="s">
        <v>361</v>
      </c>
    </row>
    <row r="14" spans="1:8">
      <c r="B14" t="s">
        <v>363</v>
      </c>
      <c r="C14" t="s">
        <v>401</v>
      </c>
      <c r="D14" s="17" t="s">
        <v>655</v>
      </c>
      <c r="E14" s="6" t="s">
        <v>361</v>
      </c>
    </row>
    <row r="15" spans="1:8">
      <c r="B15" t="s">
        <v>212</v>
      </c>
      <c r="C15" t="s">
        <v>402</v>
      </c>
      <c r="D15" s="17" t="s">
        <v>656</v>
      </c>
      <c r="E15" s="6" t="s">
        <v>361</v>
      </c>
    </row>
    <row r="16" spans="1:8">
      <c r="B16" t="s">
        <v>364</v>
      </c>
      <c r="C16" t="s">
        <v>403</v>
      </c>
      <c r="D16" s="17" t="s">
        <v>657</v>
      </c>
      <c r="E16" s="6" t="s">
        <v>361</v>
      </c>
    </row>
    <row r="17" spans="2:5">
      <c r="B17" t="s">
        <v>365</v>
      </c>
      <c r="C17" t="s">
        <v>404</v>
      </c>
      <c r="D17" s="17" t="s">
        <v>658</v>
      </c>
      <c r="E17" s="6" t="s">
        <v>361</v>
      </c>
    </row>
    <row r="18" spans="2:5">
      <c r="B18" t="s">
        <v>366</v>
      </c>
      <c r="C18" t="s">
        <v>406</v>
      </c>
      <c r="D18" s="17" t="s">
        <v>659</v>
      </c>
      <c r="E18" s="6" t="s">
        <v>361</v>
      </c>
    </row>
    <row r="19" spans="2:5">
      <c r="B19" t="s">
        <v>367</v>
      </c>
      <c r="C19" t="s">
        <v>405</v>
      </c>
      <c r="D19" s="17" t="s">
        <v>660</v>
      </c>
      <c r="E19" s="6" t="s">
        <v>361</v>
      </c>
    </row>
    <row r="20" spans="2:5">
      <c r="B20" t="s">
        <v>368</v>
      </c>
      <c r="C20" t="s">
        <v>410</v>
      </c>
      <c r="D20" s="17" t="s">
        <v>661</v>
      </c>
      <c r="E20" s="6" t="s">
        <v>361</v>
      </c>
    </row>
    <row r="21" spans="2:5">
      <c r="B21" t="s">
        <v>369</v>
      </c>
      <c r="C21" t="s">
        <v>407</v>
      </c>
      <c r="D21" s="17" t="s">
        <v>662</v>
      </c>
      <c r="E21" s="6" t="s">
        <v>361</v>
      </c>
    </row>
    <row r="22" spans="2:5">
      <c r="B22" t="s">
        <v>370</v>
      </c>
      <c r="C22" t="s">
        <v>408</v>
      </c>
      <c r="D22" s="17" t="s">
        <v>663</v>
      </c>
      <c r="E22" s="6" t="s">
        <v>361</v>
      </c>
    </row>
    <row r="23" spans="2:5">
      <c r="B23" t="s">
        <v>371</v>
      </c>
      <c r="C23" t="s">
        <v>409</v>
      </c>
      <c r="D23" s="17" t="s">
        <v>664</v>
      </c>
      <c r="E23" s="6" t="s">
        <v>361</v>
      </c>
    </row>
    <row r="24" spans="2:5">
      <c r="B24" t="s">
        <v>372</v>
      </c>
      <c r="C24" t="s">
        <v>411</v>
      </c>
      <c r="D24" s="17" t="s">
        <v>665</v>
      </c>
      <c r="E24" s="6" t="s">
        <v>361</v>
      </c>
    </row>
    <row r="25" spans="2:5">
      <c r="B25" t="str">
        <f t="shared" ref="B25:B36" si="0">B13&amp;"_超越全国平台百分比"</f>
        <v>成交量_超越全国平台百分比</v>
      </c>
      <c r="C25" t="str">
        <f t="shared" ref="C25:C36" si="1">C13&amp;"_RankingAbove"</f>
        <v>AmountValue_RankingAbove</v>
      </c>
      <c r="D25" s="17" t="s">
        <v>666</v>
      </c>
      <c r="E25" s="6" t="s">
        <v>361</v>
      </c>
    </row>
    <row r="26" spans="2:5">
      <c r="B26" t="str">
        <f t="shared" si="0"/>
        <v>资金净流入_超越全国平台百分比</v>
      </c>
      <c r="C26" t="str">
        <f t="shared" si="1"/>
        <v>InflowValue_RankingAbove</v>
      </c>
      <c r="D26" s="17" t="s">
        <v>667</v>
      </c>
      <c r="E26" s="6" t="s">
        <v>361</v>
      </c>
    </row>
    <row r="27" spans="2:5">
      <c r="B27" t="str">
        <f t="shared" si="0"/>
        <v>待还余额_超越全国平台百分比</v>
      </c>
      <c r="C27" t="str">
        <f t="shared" si="1"/>
        <v>MoneyStockValue_RankingAbove</v>
      </c>
      <c r="D27" s="17" t="s">
        <v>668</v>
      </c>
      <c r="E27" s="6" t="s">
        <v>361</v>
      </c>
    </row>
    <row r="28" spans="2:5">
      <c r="B28" t="str">
        <f t="shared" si="0"/>
        <v>参考收益率_超越全国平台百分比</v>
      </c>
      <c r="C28" t="str">
        <f t="shared" si="1"/>
        <v>PlatformReturn_RankingAbove</v>
      </c>
      <c r="D28" s="17" t="s">
        <v>669</v>
      </c>
      <c r="E28" s="6" t="s">
        <v>361</v>
      </c>
    </row>
    <row r="29" spans="2:5">
      <c r="B29" t="str">
        <f t="shared" si="0"/>
        <v>平均借款期限_超越全国平台百分比</v>
      </c>
      <c r="C29" t="str">
        <f t="shared" si="1"/>
        <v>AvgListingTerm_RankingAbove</v>
      </c>
      <c r="D29" s="17" t="s">
        <v>670</v>
      </c>
      <c r="E29" s="6" t="s">
        <v>361</v>
      </c>
    </row>
    <row r="30" spans="2:5">
      <c r="B30" t="str">
        <f t="shared" si="0"/>
        <v>投资人数_超越全国平台百分比</v>
      </c>
      <c r="C30" t="str">
        <f t="shared" si="1"/>
        <v>NumberOfBidders_RankingAbove</v>
      </c>
      <c r="D30" s="17" t="s">
        <v>671</v>
      </c>
      <c r="E30" s="6" t="s">
        <v>361</v>
      </c>
    </row>
    <row r="31" spans="2:5">
      <c r="B31" t="str">
        <f t="shared" si="0"/>
        <v>人均投资金额_超越全国平台百分比</v>
      </c>
      <c r="C31" t="str">
        <f t="shared" si="1"/>
        <v>AvgAmountOfBidders_RankingAbove</v>
      </c>
      <c r="D31" s="17" t="s">
        <v>672</v>
      </c>
      <c r="E31" s="6" t="s">
        <v>361</v>
      </c>
    </row>
    <row r="32" spans="2:5">
      <c r="B32" t="str">
        <f t="shared" si="0"/>
        <v>待收投资人数_超越全国平台百分比</v>
      </c>
      <c r="C32" t="str">
        <f t="shared" si="1"/>
        <v>NumberOfBiddersToBeRepaid_RankingAbove</v>
      </c>
      <c r="D32" s="17" t="s">
        <v>673</v>
      </c>
      <c r="E32" s="6" t="s">
        <v>361</v>
      </c>
    </row>
    <row r="33" spans="2:20">
      <c r="B33" t="str">
        <f t="shared" si="0"/>
        <v>借款人数_超越全国平台百分比</v>
      </c>
      <c r="C33" t="str">
        <f t="shared" si="1"/>
        <v>NumberOfBorrowers_RankingAbove</v>
      </c>
      <c r="D33" s="17" t="s">
        <v>674</v>
      </c>
      <c r="E33" s="6" t="s">
        <v>361</v>
      </c>
    </row>
    <row r="34" spans="2:20">
      <c r="B34" t="str">
        <f t="shared" si="0"/>
        <v>人均借款金额_超越全国平台百分比</v>
      </c>
      <c r="C34" t="str">
        <f t="shared" si="1"/>
        <v>AvgAmountOfBorrowers_RankingAbove</v>
      </c>
      <c r="D34" s="17" t="s">
        <v>675</v>
      </c>
      <c r="E34" s="6" t="s">
        <v>361</v>
      </c>
    </row>
    <row r="35" spans="2:20">
      <c r="B35" t="str">
        <f t="shared" si="0"/>
        <v>借款标数_超越全国平台百分比</v>
      </c>
      <c r="C35" t="str">
        <f t="shared" si="1"/>
        <v>NumberOfBids_RankingAbove</v>
      </c>
      <c r="D35" s="17" t="s">
        <v>676</v>
      </c>
      <c r="E35" s="6" t="s">
        <v>361</v>
      </c>
    </row>
    <row r="36" spans="2:20">
      <c r="B36" t="str">
        <f t="shared" si="0"/>
        <v>待还借款人数_超越全国平台百分比</v>
      </c>
      <c r="C36" t="str">
        <f t="shared" si="1"/>
        <v>NumberofBiddersToBePaid_RankingAbove</v>
      </c>
      <c r="D36" s="17" t="s">
        <v>677</v>
      </c>
      <c r="E36" s="6" t="s">
        <v>361</v>
      </c>
    </row>
    <row r="37" spans="2:20">
      <c r="B37" s="17" t="s">
        <v>114</v>
      </c>
      <c r="C37" s="17" t="s">
        <v>173</v>
      </c>
    </row>
    <row r="42" spans="2:20" s="21" customFormat="1">
      <c r="B42" s="22" t="s">
        <v>68</v>
      </c>
      <c r="C42" s="22"/>
      <c r="D42" s="21" t="s">
        <v>284</v>
      </c>
      <c r="F42" s="21" t="str">
        <f t="shared" ref="F42:F49" si="2">"'"&amp;D42&amp;"',"</f>
        <v>'platId',</v>
      </c>
      <c r="G42" s="21" t="s">
        <v>284</v>
      </c>
      <c r="H42" s="21" t="str">
        <f t="shared" ref="H42:H49" si="3">"'"&amp;G42&amp;"',"</f>
        <v>'platId',</v>
      </c>
    </row>
    <row r="43" spans="2:20" s="21" customFormat="1" ht="17">
      <c r="B43" s="21" t="s">
        <v>4</v>
      </c>
      <c r="D43" s="21" t="s">
        <v>601</v>
      </c>
      <c r="F43" s="21" t="str">
        <f t="shared" si="2"/>
        <v>'day_amount',</v>
      </c>
      <c r="G43" s="21" t="s">
        <v>601</v>
      </c>
      <c r="H43" s="21" t="str">
        <f t="shared" si="3"/>
        <v>'day_amount',</v>
      </c>
      <c r="I43" s="21" t="s">
        <v>614</v>
      </c>
      <c r="M43" s="23" t="s">
        <v>357</v>
      </c>
      <c r="N43" s="23"/>
      <c r="O43" s="24" t="s">
        <v>199</v>
      </c>
      <c r="P43" s="24" t="s">
        <v>206</v>
      </c>
      <c r="Q43" s="24"/>
      <c r="R43" s="24"/>
      <c r="S43" s="25"/>
      <c r="T43" s="23"/>
    </row>
    <row r="44" spans="2:20" s="21" customFormat="1" ht="17">
      <c r="B44" s="21" t="s">
        <v>5</v>
      </c>
      <c r="D44" s="21" t="s">
        <v>602</v>
      </c>
      <c r="F44" s="21" t="str">
        <f t="shared" si="2"/>
        <v>'money_stock',</v>
      </c>
      <c r="G44" s="21" t="s">
        <v>602</v>
      </c>
      <c r="H44" s="21" t="str">
        <f t="shared" si="3"/>
        <v>'money_stock',</v>
      </c>
      <c r="I44" s="21" t="s">
        <v>614</v>
      </c>
      <c r="M44" s="23" t="s">
        <v>357</v>
      </c>
      <c r="N44" s="23"/>
      <c r="O44" s="24" t="s">
        <v>200</v>
      </c>
      <c r="P44" s="24" t="s">
        <v>206</v>
      </c>
      <c r="Q44" s="24"/>
      <c r="R44" s="24"/>
      <c r="S44" s="25"/>
    </row>
    <row r="45" spans="2:20" s="21" customFormat="1">
      <c r="B45" s="21" t="s">
        <v>603</v>
      </c>
      <c r="D45" s="21" t="s">
        <v>604</v>
      </c>
      <c r="F45" s="21" t="str">
        <f t="shared" si="2"/>
        <v>'money_stock_percent',</v>
      </c>
      <c r="G45" s="21" t="s">
        <v>604</v>
      </c>
      <c r="H45" s="21" t="str">
        <f t="shared" si="3"/>
        <v>'money_stock_percent',</v>
      </c>
      <c r="I45" s="21" t="s">
        <v>614</v>
      </c>
      <c r="M45" s="23" t="s">
        <v>357</v>
      </c>
      <c r="N45" s="23"/>
      <c r="O45" s="24"/>
      <c r="P45" s="24"/>
      <c r="Q45" s="24"/>
      <c r="R45" s="24"/>
      <c r="S45" s="25"/>
    </row>
    <row r="46" spans="2:20" s="21" customFormat="1" ht="17">
      <c r="B46" s="21" t="s">
        <v>1</v>
      </c>
      <c r="D46" s="21" t="s">
        <v>440</v>
      </c>
      <c r="F46" s="21" t="str">
        <f t="shared" si="2"/>
        <v>'platEarningsCode',</v>
      </c>
      <c r="G46" s="21" t="s">
        <v>440</v>
      </c>
      <c r="H46" s="21" t="str">
        <f t="shared" si="3"/>
        <v>'platEarningsCode',</v>
      </c>
      <c r="I46" s="21" t="s">
        <v>535</v>
      </c>
      <c r="M46" s="23" t="s">
        <v>357</v>
      </c>
      <c r="N46" s="23"/>
      <c r="O46" s="24" t="s">
        <v>198</v>
      </c>
      <c r="P46" s="24" t="s">
        <v>206</v>
      </c>
    </row>
    <row r="47" spans="2:20" s="21" customFormat="1" ht="34">
      <c r="B47" s="21" t="s">
        <v>2</v>
      </c>
      <c r="D47" s="21" t="s">
        <v>441</v>
      </c>
      <c r="F47" s="21" t="str">
        <f t="shared" si="2"/>
        <v>'termWeight',</v>
      </c>
      <c r="G47" s="21" t="s">
        <v>441</v>
      </c>
      <c r="H47" s="21" t="str">
        <f t="shared" si="3"/>
        <v>'termWeight',</v>
      </c>
      <c r="I47" s="21" t="s">
        <v>535</v>
      </c>
      <c r="M47" s="23" t="s">
        <v>357</v>
      </c>
      <c r="N47" s="23"/>
      <c r="O47" s="24" t="s">
        <v>536</v>
      </c>
      <c r="P47" s="24" t="s">
        <v>206</v>
      </c>
      <c r="Q47" s="24"/>
      <c r="R47" s="24"/>
      <c r="S47" s="25"/>
      <c r="T47" s="23"/>
    </row>
    <row r="48" spans="2:20" s="21" customFormat="1">
      <c r="B48" s="21" t="s">
        <v>438</v>
      </c>
      <c r="D48" s="21" t="s">
        <v>437</v>
      </c>
      <c r="F48" s="21" t="str">
        <f t="shared" si="2"/>
        <v>'creditLevel',</v>
      </c>
      <c r="G48" s="21" t="s">
        <v>437</v>
      </c>
      <c r="H48" s="21" t="str">
        <f t="shared" si="3"/>
        <v>'creditLevel',</v>
      </c>
      <c r="I48" s="21" t="s">
        <v>535</v>
      </c>
      <c r="M48" s="23" t="s">
        <v>357</v>
      </c>
      <c r="N48" s="23"/>
      <c r="O48" s="24"/>
      <c r="P48" s="24"/>
      <c r="Q48" s="24"/>
      <c r="R48" s="24"/>
    </row>
    <row r="49" spans="1:14" s="21" customFormat="1" ht="17">
      <c r="B49" s="21" t="s">
        <v>605</v>
      </c>
      <c r="D49" s="21" t="s">
        <v>506</v>
      </c>
      <c r="F49" s="21" t="str">
        <f t="shared" si="2"/>
        <v>'tzjPj',</v>
      </c>
      <c r="G49" s="21" t="s">
        <v>506</v>
      </c>
      <c r="H49" s="21" t="str">
        <f t="shared" si="3"/>
        <v>'tzjPj',</v>
      </c>
      <c r="I49" s="21" t="s">
        <v>535</v>
      </c>
      <c r="L49" s="26" t="s">
        <v>586</v>
      </c>
      <c r="M49" s="23" t="s">
        <v>357</v>
      </c>
      <c r="N49" s="23"/>
    </row>
    <row r="54" spans="1:14">
      <c r="A54" t="s">
        <v>531</v>
      </c>
      <c r="B54" s="1" t="s">
        <v>7</v>
      </c>
      <c r="C54" s="1" t="s">
        <v>542</v>
      </c>
      <c r="D54" s="1" t="s">
        <v>555</v>
      </c>
      <c r="E54" s="1" t="s">
        <v>594</v>
      </c>
      <c r="F54" s="1" t="s">
        <v>553</v>
      </c>
      <c r="G54" s="10"/>
    </row>
    <row r="55" spans="1:14">
      <c r="A55" t="s">
        <v>610</v>
      </c>
      <c r="B55" t="s">
        <v>68</v>
      </c>
      <c r="C55" t="s">
        <v>284</v>
      </c>
      <c r="D55" t="s">
        <v>284</v>
      </c>
      <c r="E55" t="s">
        <v>679</v>
      </c>
      <c r="F55" s="1"/>
      <c r="G55" s="10"/>
    </row>
    <row r="56" spans="1:14">
      <c r="A56" t="s">
        <v>710</v>
      </c>
      <c r="B56" t="s">
        <v>10</v>
      </c>
      <c r="C56" t="str">
        <f t="shared" ref="C56:C67" si="4">D56</f>
        <v>amount</v>
      </c>
      <c r="D56" t="s">
        <v>595</v>
      </c>
      <c r="E56" t="s">
        <v>678</v>
      </c>
      <c r="F56" s="6" t="s">
        <v>357</v>
      </c>
      <c r="G56" s="10"/>
    </row>
    <row r="57" spans="1:14">
      <c r="B57" t="s">
        <v>11</v>
      </c>
      <c r="C57" t="str">
        <f t="shared" si="4"/>
        <v>bidder_num</v>
      </c>
      <c r="D57" t="s">
        <v>596</v>
      </c>
      <c r="E57" t="s">
        <v>678</v>
      </c>
      <c r="F57" s="6" t="s">
        <v>357</v>
      </c>
      <c r="G57" s="10"/>
    </row>
    <row r="58" spans="1:14">
      <c r="B58" t="s">
        <v>12</v>
      </c>
      <c r="C58" t="str">
        <f t="shared" si="4"/>
        <v>borrower_num</v>
      </c>
      <c r="D58" t="s">
        <v>597</v>
      </c>
      <c r="E58" t="s">
        <v>678</v>
      </c>
      <c r="F58" s="6" t="s">
        <v>357</v>
      </c>
      <c r="G58" s="10"/>
    </row>
    <row r="59" spans="1:14">
      <c r="B59" t="s">
        <v>13</v>
      </c>
      <c r="C59" t="str">
        <f t="shared" si="4"/>
        <v>bor_top10</v>
      </c>
      <c r="D59" t="s">
        <v>598</v>
      </c>
      <c r="E59" t="s">
        <v>678</v>
      </c>
      <c r="F59" s="6" t="s">
        <v>357</v>
      </c>
      <c r="G59" s="10"/>
    </row>
    <row r="60" spans="1:14">
      <c r="B60" t="s">
        <v>14</v>
      </c>
      <c r="C60" t="str">
        <f t="shared" si="4"/>
        <v>bid_top10</v>
      </c>
      <c r="D60" t="s">
        <v>599</v>
      </c>
      <c r="E60" t="s">
        <v>678</v>
      </c>
      <c r="F60" s="6" t="s">
        <v>357</v>
      </c>
      <c r="G60" s="10"/>
    </row>
    <row r="61" spans="1:14">
      <c r="B61" t="s">
        <v>15</v>
      </c>
      <c r="C61" t="str">
        <f t="shared" si="4"/>
        <v>net_inflow</v>
      </c>
      <c r="D61" t="s">
        <v>600</v>
      </c>
      <c r="E61" t="s">
        <v>678</v>
      </c>
      <c r="F61" s="6" t="s">
        <v>357</v>
      </c>
      <c r="G61" s="10"/>
    </row>
    <row r="62" spans="1:14">
      <c r="B62" t="str">
        <f t="shared" ref="B62:B67" si="5">B56&amp;"_变动百分比"</f>
        <v>近30日详情_成交量_变动百分比</v>
      </c>
      <c r="C62" t="str">
        <f t="shared" si="4"/>
        <v>amount_percent</v>
      </c>
      <c r="D62" t="str">
        <f>D56&amp;"_percent"</f>
        <v>amount_percent</v>
      </c>
      <c r="E62" t="s">
        <v>678</v>
      </c>
      <c r="F62" s="6" t="s">
        <v>357</v>
      </c>
      <c r="G62" s="6"/>
      <c r="H62" s="10"/>
      <c r="I62" s="10"/>
      <c r="J62" s="10"/>
    </row>
    <row r="63" spans="1:14">
      <c r="B63" t="str">
        <f t="shared" si="5"/>
        <v>近30日详情_投资人数_变动百分比</v>
      </c>
      <c r="C63" t="str">
        <f t="shared" si="4"/>
        <v>bidder_num_percent</v>
      </c>
      <c r="D63" t="str">
        <f>D57&amp;"_percent"</f>
        <v>bidder_num_percent</v>
      </c>
      <c r="E63" t="s">
        <v>678</v>
      </c>
      <c r="F63" s="6" t="s">
        <v>357</v>
      </c>
      <c r="G63" s="6"/>
      <c r="H63" s="10"/>
      <c r="I63" s="10"/>
      <c r="J63" s="10"/>
    </row>
    <row r="64" spans="1:14">
      <c r="B64" t="str">
        <f t="shared" si="5"/>
        <v>近30日详情_借款人数_变动百分比</v>
      </c>
      <c r="C64" t="str">
        <f t="shared" si="4"/>
        <v>borrower_num_percent</v>
      </c>
      <c r="D64" t="str">
        <f>D58&amp;"_percent"</f>
        <v>borrower_num_percent</v>
      </c>
      <c r="E64" t="s">
        <v>678</v>
      </c>
      <c r="F64" s="6" t="s">
        <v>357</v>
      </c>
      <c r="G64" s="6"/>
      <c r="H64" s="10"/>
      <c r="I64" s="10"/>
      <c r="J64" s="10"/>
    </row>
    <row r="65" spans="2:17">
      <c r="B65" t="str">
        <f t="shared" si="5"/>
        <v>近30日详情_前十大借款人待还占比_变动百分比</v>
      </c>
      <c r="C65" t="str">
        <f t="shared" si="4"/>
        <v>bor_top10_change</v>
      </c>
      <c r="D65" t="str">
        <f>D59&amp;"_change"</f>
        <v>bor_top10_change</v>
      </c>
      <c r="E65" t="s">
        <v>678</v>
      </c>
      <c r="F65" s="6" t="s">
        <v>357</v>
      </c>
      <c r="G65" s="6"/>
      <c r="H65" s="10"/>
      <c r="I65" s="10"/>
      <c r="J65" s="10"/>
    </row>
    <row r="66" spans="2:17">
      <c r="B66" t="str">
        <f t="shared" si="5"/>
        <v>近30日详情_前十大投资人待收占比_变动百分比</v>
      </c>
      <c r="C66" t="str">
        <f t="shared" si="4"/>
        <v>bid_top10_change</v>
      </c>
      <c r="D66" t="str">
        <f>D60&amp;"_change"</f>
        <v>bid_top10_change</v>
      </c>
      <c r="E66" t="s">
        <v>678</v>
      </c>
      <c r="F66" s="6" t="s">
        <v>357</v>
      </c>
      <c r="G66" s="6"/>
      <c r="H66" s="10"/>
      <c r="I66" s="10"/>
      <c r="J66" s="10"/>
      <c r="Q66" s="10"/>
    </row>
    <row r="67" spans="2:17">
      <c r="B67" t="str">
        <f t="shared" si="5"/>
        <v>近30日详情_日资金净流入_变动百分比</v>
      </c>
      <c r="C67" t="str">
        <f t="shared" si="4"/>
        <v>net_inflow_percent</v>
      </c>
      <c r="D67" t="str">
        <f>D61&amp;"_percent"</f>
        <v>net_inflow_percent</v>
      </c>
      <c r="E67" t="s">
        <v>678</v>
      </c>
      <c r="F67" s="6" t="s">
        <v>357</v>
      </c>
      <c r="G67" s="6"/>
      <c r="H67" s="10"/>
      <c r="I67" s="10"/>
      <c r="J67" s="10"/>
    </row>
    <row r="68" spans="2:17">
      <c r="B68" s="17" t="s">
        <v>114</v>
      </c>
      <c r="C68" s="17" t="s">
        <v>173</v>
      </c>
    </row>
  </sheetData>
  <phoneticPr fontId="2" type="noConversion"/>
  <hyperlinks>
    <hyperlink ref="M43:M45" r:id="rId1" display="https://wwwservice.wdzj.com/api/plat/platData30Days?platId=40" xr:uid="{C9902F97-3888-D048-B962-80363BE7DBAE}"/>
    <hyperlink ref="M46" r:id="rId2" xr:uid="{008DB984-0483-0B47-85F9-91E5EE39814C}"/>
    <hyperlink ref="M47" r:id="rId3" xr:uid="{B5AA5C72-A471-604F-8E79-2762EC884595}"/>
    <hyperlink ref="M48" r:id="rId4" xr:uid="{3FA80F1D-84D8-9748-9AB6-B893096392AA}"/>
    <hyperlink ref="M49" r:id="rId5" xr:uid="{FA5DE811-093E-9E42-99F4-638B99C819CA}"/>
    <hyperlink ref="E13" r:id="rId6" xr:uid="{11DE0DB1-F81C-C04F-B2A4-0120008C7F47}"/>
    <hyperlink ref="E14:E36" r:id="rId7" display="https://shuju.wdzj.com/plat-info-initialize.html" xr:uid="{ACA6D1BB-CBAE-2448-AB4A-AE319534AE76}"/>
    <hyperlink ref="F56:F67" r:id="rId8" display="https://wwwservice.wdzj.com/api/plat/platData30Days?platId=40" xr:uid="{126CE8FC-5F0B-1143-ADD0-6D515123863A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C407-B92A-B348-836B-70B84FD6A0C6}">
  <dimension ref="A1:G30"/>
  <sheetViews>
    <sheetView topLeftCell="C1" workbookViewId="0">
      <selection activeCell="F28" sqref="F28"/>
    </sheetView>
  </sheetViews>
  <sheetFormatPr baseColWidth="10" defaultRowHeight="16"/>
  <cols>
    <col min="1" max="1" width="44.5" customWidth="1"/>
    <col min="2" max="2" width="49.5" customWidth="1"/>
    <col min="3" max="3" width="45.5" customWidth="1"/>
    <col min="4" max="5" width="30.6640625" customWidth="1"/>
    <col min="6" max="6" width="77.6640625" customWidth="1"/>
    <col min="7" max="7" width="58" customWidth="1"/>
    <col min="9" max="9" width="44.33203125" customWidth="1"/>
  </cols>
  <sheetData>
    <row r="1" spans="1:7" s="1" customFormat="1">
      <c r="A1" s="1" t="s">
        <v>531</v>
      </c>
      <c r="B1" s="1" t="s">
        <v>609</v>
      </c>
      <c r="C1" s="1" t="s">
        <v>542</v>
      </c>
      <c r="D1" s="1" t="s">
        <v>547</v>
      </c>
      <c r="E1" s="1" t="s">
        <v>548</v>
      </c>
      <c r="F1" s="1" t="s">
        <v>553</v>
      </c>
      <c r="G1" s="1" t="s">
        <v>611</v>
      </c>
    </row>
    <row r="2" spans="1:7" s="1" customFormat="1">
      <c r="A2" t="s">
        <v>713</v>
      </c>
      <c r="B2" t="s">
        <v>68</v>
      </c>
      <c r="C2" t="s">
        <v>284</v>
      </c>
    </row>
    <row r="3" spans="1:7" s="1" customFormat="1">
      <c r="A3" s="1" t="s">
        <v>711</v>
      </c>
      <c r="B3" t="s">
        <v>712</v>
      </c>
      <c r="C3" t="s">
        <v>618</v>
      </c>
    </row>
    <row r="4" spans="1:7">
      <c r="B4" t="s">
        <v>379</v>
      </c>
      <c r="C4" t="s">
        <v>373</v>
      </c>
      <c r="D4" t="s">
        <v>373</v>
      </c>
      <c r="F4" t="s">
        <v>374</v>
      </c>
      <c r="G4" t="s">
        <v>708</v>
      </c>
    </row>
    <row r="5" spans="1:7">
      <c r="B5" t="s">
        <v>380</v>
      </c>
      <c r="C5" t="s">
        <v>375</v>
      </c>
      <c r="D5" t="s">
        <v>375</v>
      </c>
      <c r="F5" t="s">
        <v>374</v>
      </c>
      <c r="G5" t="s">
        <v>708</v>
      </c>
    </row>
    <row r="6" spans="1:7">
      <c r="B6" t="s">
        <v>381</v>
      </c>
      <c r="C6" t="s">
        <v>376</v>
      </c>
      <c r="D6" t="s">
        <v>376</v>
      </c>
      <c r="F6" t="s">
        <v>374</v>
      </c>
      <c r="G6" t="s">
        <v>708</v>
      </c>
    </row>
    <row r="7" spans="1:7">
      <c r="B7" s="2" t="s">
        <v>363</v>
      </c>
      <c r="C7" s="3" t="s">
        <v>377</v>
      </c>
      <c r="D7" s="3" t="s">
        <v>377</v>
      </c>
      <c r="E7" s="3"/>
      <c r="F7" t="s">
        <v>374</v>
      </c>
      <c r="G7" t="s">
        <v>708</v>
      </c>
    </row>
    <row r="8" spans="1:7">
      <c r="B8" s="3" t="s">
        <v>212</v>
      </c>
      <c r="C8" s="3" t="s">
        <v>378</v>
      </c>
      <c r="D8" s="3" t="s">
        <v>378</v>
      </c>
      <c r="E8" s="3"/>
      <c r="F8" t="s">
        <v>374</v>
      </c>
      <c r="G8" t="s">
        <v>708</v>
      </c>
    </row>
    <row r="9" spans="1:7">
      <c r="B9" s="3" t="s">
        <v>114</v>
      </c>
      <c r="C9" s="3" t="s">
        <v>173</v>
      </c>
      <c r="D9" s="3"/>
      <c r="E9" s="3"/>
    </row>
    <row r="10" spans="1:7">
      <c r="B10" s="3"/>
      <c r="C10" s="3"/>
      <c r="D10" s="3"/>
      <c r="E10" s="3"/>
    </row>
    <row r="11" spans="1:7">
      <c r="A11" s="1" t="s">
        <v>531</v>
      </c>
      <c r="B11" s="1" t="s">
        <v>609</v>
      </c>
      <c r="C11" s="1" t="s">
        <v>542</v>
      </c>
      <c r="D11" s="3"/>
      <c r="E11" s="3"/>
    </row>
    <row r="12" spans="1:7">
      <c r="A12" t="s">
        <v>716</v>
      </c>
      <c r="B12" t="s">
        <v>68</v>
      </c>
      <c r="C12" t="s">
        <v>284</v>
      </c>
      <c r="D12" s="3"/>
      <c r="E12" s="3"/>
    </row>
    <row r="13" spans="1:7">
      <c r="A13" s="1" t="s">
        <v>711</v>
      </c>
      <c r="B13" t="s">
        <v>712</v>
      </c>
      <c r="C13" t="s">
        <v>618</v>
      </c>
      <c r="D13" s="3"/>
      <c r="E13" s="3"/>
    </row>
    <row r="14" spans="1:7">
      <c r="B14" t="s">
        <v>382</v>
      </c>
      <c r="C14" t="s">
        <v>385</v>
      </c>
      <c r="D14" t="s">
        <v>385</v>
      </c>
      <c r="F14" t="s">
        <v>359</v>
      </c>
    </row>
    <row r="15" spans="1:7">
      <c r="B15" s="3" t="s">
        <v>114</v>
      </c>
      <c r="C15" s="3" t="s">
        <v>173</v>
      </c>
    </row>
    <row r="16" spans="1:7">
      <c r="B16" s="3"/>
      <c r="C16" s="3"/>
    </row>
    <row r="17" spans="1:7">
      <c r="A17" s="1" t="s">
        <v>531</v>
      </c>
      <c r="B17" s="1" t="s">
        <v>609</v>
      </c>
      <c r="C17" s="1" t="s">
        <v>542</v>
      </c>
    </row>
    <row r="18" spans="1:7">
      <c r="A18" t="s">
        <v>717</v>
      </c>
      <c r="B18" t="s">
        <v>68</v>
      </c>
      <c r="C18" t="s">
        <v>284</v>
      </c>
    </row>
    <row r="19" spans="1:7">
      <c r="A19" s="1" t="s">
        <v>711</v>
      </c>
      <c r="B19" t="s">
        <v>712</v>
      </c>
      <c r="C19" t="s">
        <v>618</v>
      </c>
    </row>
    <row r="20" spans="1:7">
      <c r="B20" t="s">
        <v>367</v>
      </c>
      <c r="C20" t="s">
        <v>386</v>
      </c>
      <c r="D20" t="s">
        <v>386</v>
      </c>
      <c r="F20" s="6" t="s">
        <v>740</v>
      </c>
      <c r="G20" t="s">
        <v>714</v>
      </c>
    </row>
    <row r="21" spans="1:7">
      <c r="B21" t="s">
        <v>370</v>
      </c>
      <c r="C21" t="s">
        <v>387</v>
      </c>
      <c r="D21" t="s">
        <v>387</v>
      </c>
      <c r="F21" s="6" t="s">
        <v>740</v>
      </c>
      <c r="G21" t="s">
        <v>714</v>
      </c>
    </row>
    <row r="22" spans="1:7">
      <c r="B22" s="3" t="s">
        <v>114</v>
      </c>
      <c r="C22" s="3" t="s">
        <v>173</v>
      </c>
    </row>
    <row r="24" spans="1:7">
      <c r="A24" s="1" t="s">
        <v>531</v>
      </c>
      <c r="B24" s="1" t="s">
        <v>609</v>
      </c>
      <c r="C24" s="1" t="s">
        <v>542</v>
      </c>
    </row>
    <row r="25" spans="1:7">
      <c r="A25" t="s">
        <v>718</v>
      </c>
      <c r="B25" t="s">
        <v>68</v>
      </c>
      <c r="C25" t="s">
        <v>284</v>
      </c>
    </row>
    <row r="26" spans="1:7">
      <c r="A26" s="1" t="s">
        <v>711</v>
      </c>
      <c r="B26" t="s">
        <v>712</v>
      </c>
      <c r="C26" t="s">
        <v>618</v>
      </c>
    </row>
    <row r="27" spans="1:7">
      <c r="B27" t="s">
        <v>383</v>
      </c>
      <c r="C27" t="s">
        <v>616</v>
      </c>
      <c r="D27" t="s">
        <v>388</v>
      </c>
      <c r="F27" s="6" t="s">
        <v>740</v>
      </c>
      <c r="G27" t="s">
        <v>715</v>
      </c>
    </row>
    <row r="28" spans="1:7">
      <c r="B28" t="s">
        <v>384</v>
      </c>
      <c r="C28" t="s">
        <v>617</v>
      </c>
      <c r="D28" t="s">
        <v>389</v>
      </c>
      <c r="F28" s="6" t="s">
        <v>740</v>
      </c>
      <c r="G28" t="s">
        <v>715</v>
      </c>
    </row>
    <row r="29" spans="1:7">
      <c r="B29" t="s">
        <v>114</v>
      </c>
      <c r="C29" t="s">
        <v>173</v>
      </c>
    </row>
    <row r="30" spans="1:7">
      <c r="B30" s="3"/>
      <c r="C30" s="3"/>
    </row>
  </sheetData>
  <customSheetViews>
    <customSheetView guid="{6C72C451-E646-1145-B740-8A6F8239B9AE}" topLeftCell="A22">
      <selection activeCell="C9" sqref="C9"/>
      <pageMargins left="0.7" right="0.7" top="0.75" bottom="0.75" header="0.3" footer="0.3"/>
    </customSheetView>
  </customSheetViews>
  <phoneticPr fontId="2" type="noConversion"/>
  <hyperlinks>
    <hyperlink ref="F20" r:id="rId1" xr:uid="{8B3B9D4C-9297-2B41-A583-ADF5BBA9B214}"/>
    <hyperlink ref="F21" r:id="rId2" xr:uid="{C78668E6-EEF4-F342-A4C0-407A79827132}"/>
    <hyperlink ref="F27" r:id="rId3" xr:uid="{437717BD-05E5-9549-A5A8-344802ACD283}"/>
    <hyperlink ref="F28" r:id="rId4" xr:uid="{3DB794A7-B2DE-6445-AA64-9B1FEC86012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1:AD112"/>
  <sheetViews>
    <sheetView tabSelected="1" topLeftCell="J55" zoomScale="107" workbookViewId="0">
      <selection activeCell="M62" sqref="M62:M72"/>
    </sheetView>
  </sheetViews>
  <sheetFormatPr baseColWidth="10" defaultColWidth="11" defaultRowHeight="16"/>
  <cols>
    <col min="1" max="9" width="11" style="30"/>
    <col min="10" max="10" width="23.1640625" style="30" customWidth="1"/>
    <col min="11" max="11" width="41.5" style="30" customWidth="1"/>
    <col min="12" max="12" width="26.33203125" style="30" customWidth="1"/>
    <col min="13" max="13" width="24.83203125" style="30" customWidth="1"/>
    <col min="14" max="14" width="75" style="30" customWidth="1"/>
    <col min="15" max="15" width="20.5" style="30" customWidth="1"/>
    <col min="16" max="16" width="107.6640625" style="30" customWidth="1"/>
    <col min="17" max="17" width="40.5" style="30" customWidth="1"/>
    <col min="18" max="18" width="39.6640625" style="30" customWidth="1"/>
    <col min="19" max="19" width="27" style="30" customWidth="1"/>
    <col min="20" max="20" width="33.83203125" style="30" customWidth="1"/>
    <col min="21" max="21" width="62.33203125" style="30" customWidth="1"/>
    <col min="22" max="22" width="115.33203125" style="30" customWidth="1"/>
    <col min="23" max="23" width="41.6640625" style="30" customWidth="1"/>
    <col min="24" max="24" width="23.83203125" style="30" customWidth="1"/>
    <col min="25" max="25" width="71.33203125" style="39" customWidth="1"/>
    <col min="26" max="26" width="94.6640625" style="39" customWidth="1"/>
    <col min="27" max="27" width="127.33203125" style="39" customWidth="1"/>
    <col min="28" max="28" width="53" style="30" customWidth="1"/>
    <col min="29" max="29" width="14.5" style="30" customWidth="1"/>
    <col min="30" max="30" width="36.1640625" style="30" customWidth="1"/>
    <col min="31" max="16384" width="11" style="30"/>
  </cols>
  <sheetData>
    <row r="1" spans="10:27">
      <c r="K1" s="31" t="s">
        <v>531</v>
      </c>
      <c r="L1" s="31" t="s">
        <v>7</v>
      </c>
      <c r="M1" s="31" t="s">
        <v>542</v>
      </c>
      <c r="N1" s="31" t="s">
        <v>451</v>
      </c>
      <c r="O1" s="31" t="s">
        <v>554</v>
      </c>
      <c r="P1" s="31" t="s">
        <v>553</v>
      </c>
      <c r="Y1" s="30"/>
      <c r="Z1" s="30"/>
      <c r="AA1" s="30"/>
    </row>
    <row r="2" spans="10:27">
      <c r="J2" s="30" t="s">
        <v>131</v>
      </c>
      <c r="K2" s="30" t="s">
        <v>723</v>
      </c>
      <c r="L2" s="30" t="s">
        <v>68</v>
      </c>
      <c r="M2" s="30" t="str">
        <f>N2</f>
        <v>platId</v>
      </c>
      <c r="N2" s="30" t="s">
        <v>284</v>
      </c>
      <c r="O2" s="30" t="s">
        <v>680</v>
      </c>
      <c r="P2" s="30" t="s">
        <v>358</v>
      </c>
      <c r="Y2" s="30"/>
      <c r="Z2" s="30"/>
      <c r="AA2" s="30"/>
    </row>
    <row r="3" spans="10:27">
      <c r="K3" s="30" t="s">
        <v>722</v>
      </c>
      <c r="L3" s="30" t="s">
        <v>82</v>
      </c>
      <c r="M3" s="30" t="str">
        <f t="shared" ref="M3:M5" si="0">N3</f>
        <v>good</v>
      </c>
      <c r="N3" s="30" t="s">
        <v>515</v>
      </c>
      <c r="O3" s="30" t="s">
        <v>680</v>
      </c>
      <c r="P3" s="30" t="s">
        <v>358</v>
      </c>
      <c r="Y3" s="30"/>
      <c r="Z3" s="30"/>
      <c r="AA3" s="30"/>
    </row>
    <row r="4" spans="10:27">
      <c r="L4" s="32" t="s">
        <v>182</v>
      </c>
      <c r="M4" s="30" t="str">
        <f t="shared" si="0"/>
        <v>midd</v>
      </c>
      <c r="N4" s="30" t="s">
        <v>516</v>
      </c>
      <c r="O4" s="30" t="s">
        <v>680</v>
      </c>
      <c r="P4" s="30" t="s">
        <v>358</v>
      </c>
      <c r="Y4" s="30"/>
      <c r="Z4" s="30"/>
      <c r="AA4" s="30"/>
    </row>
    <row r="5" spans="10:27">
      <c r="L5" s="30" t="s">
        <v>83</v>
      </c>
      <c r="M5" s="30" t="str">
        <f t="shared" si="0"/>
        <v>bad</v>
      </c>
      <c r="N5" s="30" t="s">
        <v>517</v>
      </c>
      <c r="O5" s="30" t="s">
        <v>680</v>
      </c>
      <c r="P5" s="30" t="s">
        <v>358</v>
      </c>
      <c r="Y5" s="30"/>
      <c r="Z5" s="30"/>
      <c r="AA5" s="30"/>
    </row>
    <row r="6" spans="10:27">
      <c r="L6" s="30" t="s">
        <v>172</v>
      </c>
      <c r="M6" s="30" t="s">
        <v>173</v>
      </c>
      <c r="V6" s="33"/>
      <c r="W6" s="33"/>
      <c r="X6" s="33"/>
      <c r="Y6" s="30"/>
      <c r="Z6" s="30"/>
      <c r="AA6" s="30"/>
    </row>
    <row r="7" spans="10:27">
      <c r="Y7" s="33"/>
      <c r="Z7" s="33"/>
      <c r="AA7" s="33"/>
    </row>
    <row r="8" spans="10:27">
      <c r="Y8" s="33"/>
      <c r="Z8" s="33"/>
      <c r="AA8" s="33"/>
    </row>
    <row r="9" spans="10:27" ht="22">
      <c r="K9" s="34" t="s">
        <v>531</v>
      </c>
      <c r="L9" s="34" t="s">
        <v>7</v>
      </c>
      <c r="M9" s="34" t="s">
        <v>542</v>
      </c>
      <c r="N9" s="34" t="s">
        <v>547</v>
      </c>
      <c r="O9" s="35" t="s">
        <v>548</v>
      </c>
      <c r="P9" s="35" t="s">
        <v>530</v>
      </c>
      <c r="Q9" s="36"/>
      <c r="R9" s="34"/>
      <c r="Y9" s="30"/>
      <c r="Z9" s="37"/>
      <c r="AA9" s="30"/>
    </row>
    <row r="10" spans="10:27" ht="17">
      <c r="K10" s="30" t="s">
        <v>546</v>
      </c>
      <c r="L10" s="30" t="s">
        <v>68</v>
      </c>
      <c r="M10" s="30" t="s">
        <v>356</v>
      </c>
      <c r="N10" s="30" t="s">
        <v>356</v>
      </c>
      <c r="O10" s="38" t="s">
        <v>615</v>
      </c>
      <c r="P10" s="30" t="s">
        <v>358</v>
      </c>
      <c r="Q10" s="39"/>
      <c r="Y10" s="30"/>
      <c r="Z10" s="30"/>
      <c r="AA10" s="30"/>
    </row>
    <row r="11" spans="10:27" ht="17">
      <c r="K11" s="30" t="s">
        <v>719</v>
      </c>
      <c r="L11" s="30" t="s">
        <v>210</v>
      </c>
      <c r="M11" s="30" t="s">
        <v>418</v>
      </c>
      <c r="N11" s="30" t="s">
        <v>418</v>
      </c>
      <c r="O11" s="38" t="s">
        <v>615</v>
      </c>
      <c r="P11" s="30" t="s">
        <v>358</v>
      </c>
      <c r="Q11" s="39"/>
      <c r="Y11" s="30"/>
      <c r="Z11" s="30"/>
      <c r="AA11" s="30"/>
    </row>
    <row r="12" spans="10:27" ht="17">
      <c r="L12" s="30" t="s">
        <v>549</v>
      </c>
      <c r="M12" s="30" t="s">
        <v>519</v>
      </c>
      <c r="N12" s="30" t="s">
        <v>519</v>
      </c>
      <c r="O12" s="38" t="s">
        <v>615</v>
      </c>
      <c r="P12" s="30" t="s">
        <v>358</v>
      </c>
      <c r="Q12" s="39"/>
      <c r="Y12" s="30"/>
      <c r="Z12" s="30"/>
      <c r="AA12" s="30"/>
    </row>
    <row r="13" spans="10:27" ht="17">
      <c r="L13" s="30" t="s">
        <v>117</v>
      </c>
      <c r="M13" s="30" t="s">
        <v>285</v>
      </c>
      <c r="N13" s="30" t="s">
        <v>285</v>
      </c>
      <c r="O13" s="38" t="s">
        <v>615</v>
      </c>
      <c r="P13" s="30" t="s">
        <v>358</v>
      </c>
      <c r="Q13" s="39"/>
      <c r="Y13" s="30"/>
      <c r="Z13" s="30"/>
      <c r="AA13" s="30"/>
    </row>
    <row r="14" spans="10:27" ht="17">
      <c r="L14" s="30" t="s">
        <v>84</v>
      </c>
      <c r="M14" s="30" t="s">
        <v>523</v>
      </c>
      <c r="N14" s="30" t="s">
        <v>523</v>
      </c>
      <c r="O14" s="38" t="s">
        <v>615</v>
      </c>
      <c r="P14" s="30" t="s">
        <v>358</v>
      </c>
      <c r="Q14" s="39"/>
      <c r="Y14" s="30"/>
      <c r="Z14" s="30"/>
      <c r="AA14" s="30"/>
    </row>
    <row r="15" spans="10:27" ht="17">
      <c r="L15" s="30" t="s">
        <v>85</v>
      </c>
      <c r="M15" s="30" t="s">
        <v>522</v>
      </c>
      <c r="N15" s="30" t="s">
        <v>522</v>
      </c>
      <c r="O15" s="38" t="s">
        <v>615</v>
      </c>
      <c r="P15" s="30" t="s">
        <v>358</v>
      </c>
      <c r="Q15" s="39"/>
      <c r="Y15" s="30"/>
      <c r="Z15" s="30"/>
      <c r="AA15" s="30"/>
    </row>
    <row r="16" spans="10:27" ht="17">
      <c r="L16" s="30" t="s">
        <v>86</v>
      </c>
      <c r="M16" s="30" t="s">
        <v>521</v>
      </c>
      <c r="N16" s="30" t="s">
        <v>521</v>
      </c>
      <c r="O16" s="38" t="s">
        <v>615</v>
      </c>
      <c r="P16" s="30" t="s">
        <v>358</v>
      </c>
      <c r="Q16" s="39"/>
      <c r="Y16" s="30"/>
      <c r="Z16" s="30"/>
      <c r="AA16" s="30"/>
    </row>
    <row r="17" spans="12:27" ht="17">
      <c r="L17" s="30" t="s">
        <v>87</v>
      </c>
      <c r="M17" s="30" t="s">
        <v>288</v>
      </c>
      <c r="N17" s="30" t="s">
        <v>288</v>
      </c>
      <c r="O17" s="38" t="s">
        <v>615</v>
      </c>
      <c r="P17" s="30" t="s">
        <v>358</v>
      </c>
      <c r="Q17" s="39"/>
      <c r="Y17" s="30"/>
      <c r="Z17" s="30"/>
      <c r="AA17" s="30"/>
    </row>
    <row r="18" spans="12:27" ht="17">
      <c r="L18" s="30" t="s">
        <v>88</v>
      </c>
      <c r="M18" s="30" t="s">
        <v>524</v>
      </c>
      <c r="N18" s="30" t="s">
        <v>524</v>
      </c>
      <c r="O18" s="38" t="s">
        <v>615</v>
      </c>
      <c r="P18" s="30" t="s">
        <v>358</v>
      </c>
      <c r="Q18" s="39"/>
      <c r="Y18" s="30"/>
      <c r="Z18" s="30"/>
      <c r="AA18" s="30"/>
    </row>
    <row r="19" spans="12:27" ht="17">
      <c r="L19" s="30" t="s">
        <v>89</v>
      </c>
      <c r="M19" s="30" t="s">
        <v>287</v>
      </c>
      <c r="N19" s="30" t="s">
        <v>287</v>
      </c>
      <c r="O19" s="38" t="s">
        <v>615</v>
      </c>
      <c r="P19" s="30" t="s">
        <v>358</v>
      </c>
      <c r="Q19" s="39"/>
      <c r="Y19" s="30"/>
      <c r="Z19" s="30"/>
      <c r="AA19" s="30"/>
    </row>
    <row r="20" spans="12:27" ht="17">
      <c r="L20" s="30" t="s">
        <v>90</v>
      </c>
      <c r="M20" s="30" t="s">
        <v>527</v>
      </c>
      <c r="N20" s="30" t="s">
        <v>527</v>
      </c>
      <c r="O20" s="38" t="s">
        <v>615</v>
      </c>
      <c r="P20" s="30" t="s">
        <v>358</v>
      </c>
      <c r="Q20" s="39"/>
      <c r="Y20" s="30"/>
      <c r="Z20" s="30"/>
      <c r="AA20" s="30"/>
    </row>
    <row r="21" spans="12:27" ht="17">
      <c r="L21" s="30" t="s">
        <v>91</v>
      </c>
      <c r="M21" s="39" t="s">
        <v>286</v>
      </c>
      <c r="N21" s="39" t="s">
        <v>286</v>
      </c>
      <c r="O21" s="38" t="s">
        <v>615</v>
      </c>
      <c r="P21" s="30" t="s">
        <v>358</v>
      </c>
      <c r="Q21" s="39"/>
      <c r="Y21" s="30"/>
      <c r="Z21" s="30"/>
      <c r="AA21" s="30"/>
    </row>
    <row r="22" spans="12:27" ht="17">
      <c r="L22" s="30" t="s">
        <v>92</v>
      </c>
      <c r="M22" s="30" t="s">
        <v>525</v>
      </c>
      <c r="N22" s="30" t="s">
        <v>525</v>
      </c>
      <c r="O22" s="38" t="s">
        <v>615</v>
      </c>
      <c r="P22" s="30" t="s">
        <v>358</v>
      </c>
      <c r="Q22" s="39"/>
      <c r="Y22" s="30"/>
      <c r="Z22" s="30"/>
      <c r="AA22" s="30"/>
    </row>
    <row r="23" spans="12:27" ht="17">
      <c r="L23" s="30" t="s">
        <v>93</v>
      </c>
      <c r="M23" s="30" t="s">
        <v>520</v>
      </c>
      <c r="N23" s="30" t="s">
        <v>520</v>
      </c>
      <c r="O23" s="38" t="s">
        <v>615</v>
      </c>
      <c r="P23" s="30" t="s">
        <v>358</v>
      </c>
      <c r="Q23" s="39"/>
      <c r="Y23" s="30"/>
      <c r="Z23" s="30"/>
      <c r="AA23" s="30"/>
    </row>
    <row r="24" spans="12:27" ht="17">
      <c r="L24" s="30" t="s">
        <v>94</v>
      </c>
      <c r="M24" s="30" t="s">
        <v>526</v>
      </c>
      <c r="N24" s="30" t="s">
        <v>526</v>
      </c>
      <c r="O24" s="38" t="s">
        <v>615</v>
      </c>
      <c r="P24" s="30" t="s">
        <v>358</v>
      </c>
      <c r="Q24" s="39"/>
      <c r="Y24" s="30"/>
      <c r="Z24" s="30"/>
      <c r="AA24" s="30"/>
    </row>
    <row r="25" spans="12:27" ht="17">
      <c r="L25" s="30" t="s">
        <v>95</v>
      </c>
      <c r="M25" s="30" t="s">
        <v>518</v>
      </c>
      <c r="N25" s="30" t="s">
        <v>518</v>
      </c>
      <c r="O25" s="38" t="s">
        <v>615</v>
      </c>
      <c r="P25" s="30" t="s">
        <v>358</v>
      </c>
      <c r="Q25" s="39"/>
      <c r="Y25" s="30"/>
      <c r="Z25" s="30"/>
      <c r="AA25" s="30"/>
    </row>
    <row r="26" spans="12:27" ht="17">
      <c r="L26" s="30" t="s">
        <v>550</v>
      </c>
      <c r="M26" s="30" t="s">
        <v>289</v>
      </c>
      <c r="N26" s="30" t="s">
        <v>289</v>
      </c>
      <c r="O26" s="38" t="s">
        <v>615</v>
      </c>
      <c r="P26" s="30" t="s">
        <v>358</v>
      </c>
      <c r="Q26" s="39"/>
      <c r="Y26" s="30"/>
      <c r="Z26" s="30"/>
      <c r="AA26" s="30"/>
    </row>
    <row r="27" spans="12:27" ht="17">
      <c r="L27" s="30" t="s">
        <v>551</v>
      </c>
      <c r="M27" s="30" t="s">
        <v>528</v>
      </c>
      <c r="N27" s="30" t="s">
        <v>528</v>
      </c>
      <c r="O27" s="38" t="s">
        <v>615</v>
      </c>
      <c r="P27" s="30" t="s">
        <v>358</v>
      </c>
      <c r="Q27" s="39"/>
      <c r="Y27" s="30"/>
      <c r="Z27" s="30"/>
      <c r="AA27" s="30"/>
    </row>
    <row r="28" spans="12:27" ht="22">
      <c r="L28" s="30" t="s">
        <v>293</v>
      </c>
      <c r="M28" s="30" t="s">
        <v>291</v>
      </c>
      <c r="N28" s="37" t="s">
        <v>291</v>
      </c>
      <c r="O28" s="38" t="s">
        <v>615</v>
      </c>
      <c r="P28" s="30" t="s">
        <v>358</v>
      </c>
      <c r="Q28" s="39"/>
      <c r="Y28" s="30"/>
      <c r="Z28" s="30"/>
      <c r="AA28" s="30"/>
    </row>
    <row r="29" spans="12:27" ht="17">
      <c r="L29" s="30" t="s">
        <v>294</v>
      </c>
      <c r="M29" s="30" t="s">
        <v>292</v>
      </c>
      <c r="N29" s="30" t="s">
        <v>292</v>
      </c>
      <c r="O29" s="38" t="s">
        <v>615</v>
      </c>
      <c r="P29" s="30" t="s">
        <v>358</v>
      </c>
      <c r="Q29" s="39"/>
      <c r="Y29" s="30"/>
      <c r="Z29" s="30"/>
      <c r="AA29" s="30"/>
    </row>
    <row r="30" spans="12:27" ht="17">
      <c r="L30" s="30" t="s">
        <v>552</v>
      </c>
      <c r="M30" s="30" t="s">
        <v>290</v>
      </c>
      <c r="N30" s="30" t="s">
        <v>290</v>
      </c>
      <c r="O30" s="38" t="s">
        <v>615</v>
      </c>
      <c r="P30" s="30" t="s">
        <v>358</v>
      </c>
      <c r="Q30" s="39"/>
      <c r="Y30" s="30"/>
      <c r="Z30" s="30"/>
      <c r="AA30" s="30"/>
    </row>
    <row r="31" spans="12:27" ht="17">
      <c r="L31" s="30" t="s">
        <v>172</v>
      </c>
      <c r="M31" s="30" t="s">
        <v>173</v>
      </c>
      <c r="P31" s="38"/>
      <c r="R31" s="39"/>
      <c r="Y31" s="30"/>
      <c r="Z31" s="30"/>
      <c r="AA31" s="30"/>
    </row>
    <row r="32" spans="12:27" ht="17">
      <c r="P32" s="38"/>
      <c r="R32" s="39"/>
      <c r="Y32" s="30"/>
      <c r="Z32" s="30"/>
      <c r="AA32" s="30"/>
    </row>
    <row r="33" spans="11:27" ht="17">
      <c r="K33" s="31" t="s">
        <v>531</v>
      </c>
      <c r="L33" s="34" t="s">
        <v>7</v>
      </c>
      <c r="M33" s="34" t="s">
        <v>542</v>
      </c>
      <c r="N33" s="34" t="s">
        <v>547</v>
      </c>
      <c r="O33" s="35" t="s">
        <v>548</v>
      </c>
      <c r="P33" s="35" t="s">
        <v>530</v>
      </c>
    </row>
    <row r="34" spans="11:27">
      <c r="K34" s="30" t="s">
        <v>724</v>
      </c>
      <c r="L34" s="30" t="s">
        <v>68</v>
      </c>
      <c r="M34" s="30" t="s">
        <v>284</v>
      </c>
      <c r="N34" s="30" t="s">
        <v>284</v>
      </c>
      <c r="O34" s="30" t="s">
        <v>679</v>
      </c>
      <c r="P34" s="40" t="s">
        <v>360</v>
      </c>
      <c r="S34" s="33"/>
      <c r="T34" s="33"/>
      <c r="U34" s="33"/>
      <c r="Y34" s="30"/>
      <c r="Z34" s="30"/>
      <c r="AA34" s="30"/>
    </row>
    <row r="35" spans="11:27">
      <c r="K35" s="30" t="s">
        <v>720</v>
      </c>
      <c r="L35" s="30" t="s">
        <v>73</v>
      </c>
      <c r="M35" s="30" t="s">
        <v>452</v>
      </c>
      <c r="N35" s="30" t="s">
        <v>452</v>
      </c>
      <c r="O35" s="30" t="s">
        <v>679</v>
      </c>
      <c r="P35" s="40" t="s">
        <v>360</v>
      </c>
      <c r="Q35" s="40"/>
      <c r="S35" s="39"/>
      <c r="T35" s="39"/>
      <c r="U35" s="39"/>
      <c r="Y35" s="30"/>
      <c r="Z35" s="30"/>
      <c r="AA35" s="30"/>
    </row>
    <row r="36" spans="11:27">
      <c r="L36" s="30" t="s">
        <v>74</v>
      </c>
      <c r="M36" s="30" t="s">
        <v>454</v>
      </c>
      <c r="N36" s="30" t="s">
        <v>454</v>
      </c>
      <c r="O36" s="30" t="s">
        <v>679</v>
      </c>
      <c r="P36" s="40" t="s">
        <v>360</v>
      </c>
      <c r="Q36" s="40"/>
      <c r="S36" s="39"/>
      <c r="T36" s="39"/>
      <c r="U36" s="39"/>
      <c r="Y36" s="30"/>
      <c r="Z36" s="30"/>
      <c r="AA36" s="30"/>
    </row>
    <row r="37" spans="11:27">
      <c r="L37" s="30" t="s">
        <v>75</v>
      </c>
      <c r="M37" s="30" t="s">
        <v>453</v>
      </c>
      <c r="N37" s="30" t="s">
        <v>453</v>
      </c>
      <c r="O37" s="30" t="s">
        <v>679</v>
      </c>
      <c r="P37" s="40" t="s">
        <v>360</v>
      </c>
      <c r="Q37" s="40"/>
      <c r="S37" s="39"/>
      <c r="T37" s="39"/>
      <c r="U37" s="39"/>
      <c r="Y37" s="30"/>
      <c r="Z37" s="30"/>
      <c r="AA37" s="30"/>
    </row>
    <row r="38" spans="11:27">
      <c r="L38" s="30" t="s">
        <v>76</v>
      </c>
      <c r="M38" s="30" t="s">
        <v>455</v>
      </c>
      <c r="N38" s="30" t="s">
        <v>455</v>
      </c>
      <c r="O38" s="30" t="s">
        <v>679</v>
      </c>
      <c r="P38" s="40" t="s">
        <v>360</v>
      </c>
      <c r="Q38" s="40"/>
      <c r="S38" s="39"/>
      <c r="T38" s="39"/>
      <c r="U38" s="39"/>
      <c r="Y38" s="30"/>
      <c r="Z38" s="30"/>
      <c r="AA38" s="30"/>
    </row>
    <row r="39" spans="11:27">
      <c r="L39" s="30" t="str">
        <f>L35&amp;"_详情"</f>
        <v>各项评分_提现_详情</v>
      </c>
      <c r="M39" s="30" t="s">
        <v>456</v>
      </c>
      <c r="N39" s="30" t="s">
        <v>456</v>
      </c>
      <c r="O39" s="30" t="s">
        <v>679</v>
      </c>
      <c r="P39" s="40" t="s">
        <v>360</v>
      </c>
      <c r="Q39" s="40"/>
      <c r="S39" s="39"/>
      <c r="T39" s="39"/>
      <c r="U39" s="39"/>
      <c r="Y39" s="30"/>
      <c r="Z39" s="30"/>
      <c r="AA39" s="30"/>
    </row>
    <row r="40" spans="11:27">
      <c r="L40" s="30" t="str">
        <f>L36&amp;"_详情"</f>
        <v>各项评分_站岗_详情</v>
      </c>
      <c r="M40" s="30" t="s">
        <v>458</v>
      </c>
      <c r="N40" s="30" t="s">
        <v>458</v>
      </c>
      <c r="O40" s="30" t="s">
        <v>679</v>
      </c>
      <c r="P40" s="40" t="s">
        <v>360</v>
      </c>
      <c r="Q40" s="40"/>
      <c r="S40" s="39"/>
      <c r="T40" s="39"/>
      <c r="U40" s="39"/>
      <c r="Y40" s="30"/>
      <c r="Z40" s="30"/>
      <c r="AA40" s="30"/>
    </row>
    <row r="41" spans="11:27">
      <c r="L41" s="30" t="str">
        <f>L37&amp;"_详情"</f>
        <v>各项评分_服务_详情</v>
      </c>
      <c r="M41" s="30" t="s">
        <v>457</v>
      </c>
      <c r="N41" s="30" t="s">
        <v>457</v>
      </c>
      <c r="O41" s="30" t="s">
        <v>679</v>
      </c>
      <c r="P41" s="40" t="s">
        <v>360</v>
      </c>
      <c r="Q41" s="40"/>
      <c r="S41" s="39"/>
      <c r="T41" s="39"/>
      <c r="U41" s="39"/>
      <c r="Y41" s="30"/>
      <c r="Z41" s="30"/>
      <c r="AA41" s="30"/>
    </row>
    <row r="42" spans="11:27">
      <c r="L42" s="30" t="str">
        <f>L38&amp;"_详情"</f>
        <v>各项评分_体验_详情</v>
      </c>
      <c r="M42" s="30" t="s">
        <v>459</v>
      </c>
      <c r="N42" s="30" t="s">
        <v>459</v>
      </c>
      <c r="O42" s="30" t="s">
        <v>679</v>
      </c>
      <c r="P42" s="40" t="s">
        <v>360</v>
      </c>
      <c r="Q42" s="40"/>
      <c r="S42" s="39"/>
      <c r="T42" s="39"/>
      <c r="U42" s="39"/>
      <c r="Y42" s="30"/>
      <c r="Z42" s="30"/>
      <c r="AA42" s="30"/>
    </row>
    <row r="43" spans="11:27">
      <c r="L43" s="30" t="s">
        <v>172</v>
      </c>
      <c r="M43" s="30" t="s">
        <v>173</v>
      </c>
      <c r="Q43" s="40"/>
      <c r="R43" s="40"/>
      <c r="T43" s="39"/>
      <c r="U43" s="39"/>
      <c r="V43" s="39"/>
      <c r="Y43" s="30"/>
      <c r="Z43" s="30"/>
      <c r="AA43" s="30"/>
    </row>
    <row r="44" spans="11:27">
      <c r="X44" s="39"/>
      <c r="AA44" s="30"/>
    </row>
    <row r="45" spans="11:27">
      <c r="X45" s="39"/>
      <c r="AA45" s="30"/>
    </row>
    <row r="46" spans="11:27">
      <c r="K46" s="31" t="s">
        <v>531</v>
      </c>
      <c r="L46" s="31" t="s">
        <v>7</v>
      </c>
      <c r="M46" s="31" t="s">
        <v>542</v>
      </c>
      <c r="N46" s="31" t="s">
        <v>118</v>
      </c>
      <c r="O46" s="31" t="s">
        <v>681</v>
      </c>
      <c r="X46" s="39"/>
      <c r="AA46" s="30"/>
    </row>
    <row r="47" spans="11:27" ht="17">
      <c r="K47" s="30" t="s">
        <v>725</v>
      </c>
      <c r="L47" s="30" t="s">
        <v>68</v>
      </c>
      <c r="M47" s="30" t="s">
        <v>284</v>
      </c>
      <c r="N47" s="39" t="s">
        <v>197</v>
      </c>
      <c r="O47" s="30" t="s">
        <v>206</v>
      </c>
      <c r="S47" s="40"/>
      <c r="T47" s="40"/>
      <c r="V47" s="39"/>
      <c r="W47" s="39"/>
      <c r="X47" s="39"/>
      <c r="Y47" s="30"/>
      <c r="Z47" s="30"/>
      <c r="AA47" s="30"/>
    </row>
    <row r="48" spans="11:27" ht="17">
      <c r="K48" s="30" t="s">
        <v>721</v>
      </c>
      <c r="L48" s="30" t="s">
        <v>3</v>
      </c>
      <c r="M48" s="30" t="s">
        <v>175</v>
      </c>
      <c r="N48" s="39" t="s">
        <v>278</v>
      </c>
      <c r="O48" s="30" t="s">
        <v>206</v>
      </c>
      <c r="Y48" s="30"/>
      <c r="Z48" s="30"/>
      <c r="AA48" s="30"/>
    </row>
    <row r="49" spans="11:27" ht="17">
      <c r="L49" s="30" t="s">
        <v>72</v>
      </c>
      <c r="M49" s="30" t="s">
        <v>174</v>
      </c>
      <c r="N49" s="39" t="s">
        <v>279</v>
      </c>
      <c r="O49" s="30" t="s">
        <v>206</v>
      </c>
      <c r="Y49" s="30"/>
      <c r="Z49" s="30"/>
      <c r="AA49" s="30"/>
    </row>
    <row r="50" spans="11:27" ht="17">
      <c r="L50" s="30" t="s">
        <v>77</v>
      </c>
      <c r="M50" s="30" t="s">
        <v>176</v>
      </c>
      <c r="N50" s="39" t="s">
        <v>280</v>
      </c>
      <c r="O50" s="30" t="s">
        <v>206</v>
      </c>
      <c r="Y50" s="30"/>
      <c r="Z50" s="30"/>
      <c r="AA50" s="30"/>
    </row>
    <row r="51" spans="11:27" ht="17">
      <c r="L51" s="30" t="s">
        <v>78</v>
      </c>
      <c r="M51" s="30" t="s">
        <v>177</v>
      </c>
      <c r="N51" s="39" t="s">
        <v>281</v>
      </c>
      <c r="O51" s="30" t="s">
        <v>206</v>
      </c>
      <c r="Y51" s="30"/>
      <c r="Z51" s="30"/>
      <c r="AA51" s="30"/>
    </row>
    <row r="52" spans="11:27" ht="17">
      <c r="L52" s="30" t="s">
        <v>79</v>
      </c>
      <c r="M52" s="30" t="s">
        <v>178</v>
      </c>
      <c r="N52" s="33" t="s">
        <v>282</v>
      </c>
      <c r="O52" s="30" t="s">
        <v>206</v>
      </c>
      <c r="Y52" s="30"/>
      <c r="Z52" s="30"/>
      <c r="AA52" s="30"/>
    </row>
    <row r="53" spans="11:27" ht="17">
      <c r="L53" s="30" t="s">
        <v>80</v>
      </c>
      <c r="M53" s="30" t="s">
        <v>179</v>
      </c>
      <c r="N53" s="33" t="s">
        <v>283</v>
      </c>
      <c r="O53" s="30" t="s">
        <v>206</v>
      </c>
      <c r="Y53" s="30"/>
      <c r="Z53" s="30"/>
      <c r="AA53" s="30"/>
    </row>
    <row r="54" spans="11:27" ht="34">
      <c r="L54" s="30" t="s">
        <v>24</v>
      </c>
      <c r="M54" s="30" t="s">
        <v>139</v>
      </c>
      <c r="N54" s="39" t="s">
        <v>217</v>
      </c>
      <c r="O54" s="39" t="s">
        <v>206</v>
      </c>
      <c r="Y54" s="30"/>
      <c r="Z54" s="30"/>
      <c r="AA54" s="30"/>
    </row>
    <row r="55" spans="11:27" ht="34">
      <c r="L55" s="30" t="s">
        <v>25</v>
      </c>
      <c r="M55" s="30" t="s">
        <v>140</v>
      </c>
      <c r="N55" s="39" t="s">
        <v>218</v>
      </c>
      <c r="O55" s="39" t="s">
        <v>206</v>
      </c>
      <c r="Y55" s="30"/>
      <c r="Z55" s="30"/>
      <c r="AA55" s="30"/>
    </row>
    <row r="56" spans="11:27" ht="34">
      <c r="L56" s="30" t="s">
        <v>189</v>
      </c>
      <c r="M56" s="30" t="s">
        <v>191</v>
      </c>
      <c r="N56" s="39" t="s">
        <v>219</v>
      </c>
      <c r="O56" s="39" t="s">
        <v>206</v>
      </c>
      <c r="Y56" s="30"/>
      <c r="Z56" s="30"/>
      <c r="AA56" s="30"/>
    </row>
    <row r="57" spans="11:27">
      <c r="L57" s="30" t="s">
        <v>172</v>
      </c>
      <c r="M57" s="30" t="s">
        <v>173</v>
      </c>
      <c r="X57" s="39"/>
      <c r="AA57" s="30"/>
    </row>
    <row r="60" spans="11:27">
      <c r="K60" s="30" t="s">
        <v>750</v>
      </c>
    </row>
    <row r="61" spans="11:27">
      <c r="K61" s="30" t="s">
        <v>751</v>
      </c>
    </row>
    <row r="62" spans="11:27" ht="17">
      <c r="L62" s="18" t="s">
        <v>741</v>
      </c>
      <c r="M62" s="18" t="str">
        <f>L62&amp;" = Field()"</f>
        <v>orderType = Field()</v>
      </c>
    </row>
    <row r="63" spans="11:27" ht="17">
      <c r="L63" s="18" t="s">
        <v>742</v>
      </c>
      <c r="M63" s="18" t="str">
        <f t="shared" ref="M63:M72" si="1">L63&amp;" = Field()"</f>
        <v>parentReviewId = Field()</v>
      </c>
    </row>
    <row r="64" spans="11:27" ht="17">
      <c r="L64" s="18" t="s">
        <v>743</v>
      </c>
      <c r="M64" s="18" t="str">
        <f t="shared" si="1"/>
        <v>parentReviewPlatFlag = Field()</v>
      </c>
      <c r="V64" s="40"/>
      <c r="W64" s="40"/>
    </row>
    <row r="65" spans="12:13" ht="17">
      <c r="L65" s="18" t="s">
        <v>292</v>
      </c>
      <c r="M65" s="18" t="str">
        <f t="shared" si="1"/>
        <v>parentReviewUserId = Field()</v>
      </c>
    </row>
    <row r="66" spans="12:13" ht="17">
      <c r="L66" s="18" t="s">
        <v>744</v>
      </c>
      <c r="M66" s="18" t="str">
        <f t="shared" si="1"/>
        <v>parentReviewUserName = Field()</v>
      </c>
    </row>
    <row r="67" spans="12:13" ht="17">
      <c r="L67" s="18" t="s">
        <v>745</v>
      </c>
      <c r="M67" s="18" t="str">
        <f t="shared" si="1"/>
        <v>reviewContent = Field()</v>
      </c>
    </row>
    <row r="68" spans="12:13" ht="17">
      <c r="L68" s="18" t="s">
        <v>746</v>
      </c>
      <c r="M68" s="18" t="str">
        <f t="shared" si="1"/>
        <v>reviewDate = Field()</v>
      </c>
    </row>
    <row r="69" spans="12:13" ht="17">
      <c r="L69" s="18" t="s">
        <v>285</v>
      </c>
      <c r="M69" s="18" t="str">
        <f t="shared" si="1"/>
        <v>reviewId = Field()</v>
      </c>
    </row>
    <row r="70" spans="12:13" ht="17">
      <c r="L70" s="18" t="s">
        <v>747</v>
      </c>
      <c r="M70" s="18" t="str">
        <f t="shared" si="1"/>
        <v>reviewPlatFlag = Field()</v>
      </c>
    </row>
    <row r="71" spans="12:13" ht="17">
      <c r="L71" s="18" t="s">
        <v>748</v>
      </c>
      <c r="M71" s="18" t="str">
        <f t="shared" si="1"/>
        <v>reviewUserId = Field()</v>
      </c>
    </row>
    <row r="72" spans="12:13" ht="17">
      <c r="L72" s="18" t="s">
        <v>749</v>
      </c>
      <c r="M72" s="18" t="str">
        <f t="shared" si="1"/>
        <v>reviewUserName = Field()</v>
      </c>
    </row>
    <row r="99" spans="30:30">
      <c r="AD99" s="30" t="s">
        <v>326</v>
      </c>
    </row>
    <row r="100" spans="30:30">
      <c r="AD100" s="30" t="s">
        <v>327</v>
      </c>
    </row>
    <row r="102" spans="30:30">
      <c r="AD102" s="30" t="s">
        <v>328</v>
      </c>
    </row>
    <row r="104" spans="30:30">
      <c r="AD104" s="30" t="s">
        <v>329</v>
      </c>
    </row>
    <row r="106" spans="30:30">
      <c r="AD106" s="30" t="s">
        <v>330</v>
      </c>
    </row>
    <row r="107" spans="30:30">
      <c r="AD107" s="30" t="s">
        <v>331</v>
      </c>
    </row>
    <row r="109" spans="30:30">
      <c r="AD109" s="30" t="s">
        <v>332</v>
      </c>
    </row>
    <row r="110" spans="30:30">
      <c r="AD110" s="30" t="s">
        <v>333</v>
      </c>
    </row>
    <row r="111" spans="30:30">
      <c r="AD111" s="30" t="s">
        <v>334</v>
      </c>
    </row>
    <row r="112" spans="30:30">
      <c r="AD112" s="30" t="s">
        <v>335</v>
      </c>
    </row>
  </sheetData>
  <customSheetViews>
    <customSheetView guid="{6C72C451-E646-1145-B740-8A6F8239B9AE}" scale="84" topLeftCell="F20">
      <selection activeCell="S1" sqref="S1"/>
      <pageMargins left="0.7" right="0.7" top="0.75" bottom="0.75" header="0.3" footer="0.3"/>
    </customSheetView>
  </customSheetViews>
  <phoneticPr fontId="2" type="noConversion"/>
  <hyperlinks>
    <hyperlink ref="P37" r:id="rId1" xr:uid="{E2A7BE29-CF30-5A41-918C-2AFD249894D5}"/>
    <hyperlink ref="P38" r:id="rId2" xr:uid="{18C0992E-08F1-544E-99A1-8EE7230E9FE0}"/>
    <hyperlink ref="P39" r:id="rId3" xr:uid="{1CF54AE9-D5A9-B94B-9842-659B404073C0}"/>
    <hyperlink ref="P40" r:id="rId4" xr:uid="{28870ED9-06B0-BD46-AAE1-FF3CC8240E76}"/>
    <hyperlink ref="P41" r:id="rId5" xr:uid="{367B3F67-105D-2244-8199-5E9C6B2DB72D}"/>
    <hyperlink ref="P42" r:id="rId6" xr:uid="{BBB790E3-C525-0145-A7D3-5233EB48953B}"/>
    <hyperlink ref="P35:P36" r:id="rId7" display="https://wwwservice.wdzj.com/api/plat/platData30Days?platId=40" xr:uid="{283FA49C-4A4B-5142-9A50-E7645E414797}"/>
    <hyperlink ref="P34" r:id="rId8" xr:uid="{44DD8986-9AF0-CA41-8956-8CF0BB9CA96D}"/>
  </hyperlinks>
  <pageMargins left="0.7" right="0.7" top="0.75" bottom="0.75" header="0.3" footer="0.3"/>
  <pageSetup paperSize="9" orientation="portrait" horizontalDpi="0" verticalDpi="0"/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I1:Q53"/>
  <sheetViews>
    <sheetView topLeftCell="M19" zoomScale="109" workbookViewId="0">
      <selection activeCell="N39" sqref="N39"/>
    </sheetView>
  </sheetViews>
  <sheetFormatPr baseColWidth="10" defaultColWidth="11" defaultRowHeight="16"/>
  <cols>
    <col min="8" max="8" width="10.1640625" customWidth="1"/>
    <col min="9" max="9" width="20.83203125" customWidth="1"/>
    <col min="10" max="10" width="34.6640625" customWidth="1"/>
    <col min="11" max="11" width="20.5" customWidth="1"/>
    <col min="12" max="12" width="16.1640625" customWidth="1"/>
    <col min="13" max="13" width="45.6640625" customWidth="1"/>
    <col min="14" max="14" width="29.83203125" customWidth="1"/>
    <col min="15" max="16" width="60.83203125" style="10" customWidth="1"/>
    <col min="17" max="17" width="22.1640625" customWidth="1"/>
    <col min="18" max="18" width="11.6640625" customWidth="1"/>
  </cols>
  <sheetData>
    <row r="1" spans="9:16" ht="17">
      <c r="I1" t="s">
        <v>531</v>
      </c>
      <c r="J1" s="1" t="s">
        <v>7</v>
      </c>
      <c r="K1" s="1" t="s">
        <v>138</v>
      </c>
      <c r="L1" s="11" t="s">
        <v>118</v>
      </c>
      <c r="M1" s="1" t="s">
        <v>543</v>
      </c>
      <c r="N1" s="1" t="s">
        <v>729</v>
      </c>
      <c r="O1"/>
      <c r="P1"/>
    </row>
    <row r="2" spans="9:16" ht="34">
      <c r="I2" t="s">
        <v>727</v>
      </c>
      <c r="J2" t="s">
        <v>68</v>
      </c>
      <c r="K2" t="s">
        <v>284</v>
      </c>
      <c r="L2" s="10" t="s">
        <v>197</v>
      </c>
      <c r="M2" t="s">
        <v>295</v>
      </c>
      <c r="N2" t="s">
        <v>296</v>
      </c>
      <c r="O2"/>
    </row>
    <row r="3" spans="9:16" ht="85">
      <c r="I3" t="s">
        <v>726</v>
      </c>
      <c r="J3" t="s">
        <v>96</v>
      </c>
      <c r="K3" t="s">
        <v>319</v>
      </c>
      <c r="L3" s="10" t="s">
        <v>317</v>
      </c>
      <c r="M3" t="s">
        <v>295</v>
      </c>
      <c r="N3" t="s">
        <v>297</v>
      </c>
      <c r="O3"/>
    </row>
    <row r="4" spans="9:16" ht="51">
      <c r="J4" t="s">
        <v>100</v>
      </c>
      <c r="K4" t="s">
        <v>337</v>
      </c>
      <c r="L4" s="10" t="s">
        <v>304</v>
      </c>
      <c r="M4" t="s">
        <v>295</v>
      </c>
      <c r="N4" t="s">
        <v>298</v>
      </c>
      <c r="O4"/>
    </row>
    <row r="5" spans="9:16" ht="68">
      <c r="J5" t="s">
        <v>97</v>
      </c>
      <c r="K5" s="10" t="s">
        <v>342</v>
      </c>
      <c r="L5" s="10" t="s">
        <v>316</v>
      </c>
      <c r="M5" t="s">
        <v>295</v>
      </c>
      <c r="N5" t="s">
        <v>299</v>
      </c>
      <c r="O5"/>
    </row>
    <row r="6" spans="9:16" ht="68">
      <c r="J6" t="s">
        <v>98</v>
      </c>
      <c r="K6" s="10" t="s">
        <v>349</v>
      </c>
      <c r="L6" s="10" t="s">
        <v>300</v>
      </c>
      <c r="M6" t="s">
        <v>295</v>
      </c>
      <c r="O6"/>
      <c r="P6"/>
    </row>
    <row r="7" spans="9:16" ht="68">
      <c r="J7" t="s">
        <v>99</v>
      </c>
      <c r="K7" t="s">
        <v>187</v>
      </c>
      <c r="L7" s="10" t="s">
        <v>301</v>
      </c>
      <c r="M7" t="s">
        <v>295</v>
      </c>
      <c r="O7"/>
      <c r="P7"/>
    </row>
    <row r="8" spans="9:16" ht="51">
      <c r="J8" t="s">
        <v>106</v>
      </c>
      <c r="K8" t="s">
        <v>185</v>
      </c>
      <c r="L8" s="10" t="s">
        <v>303</v>
      </c>
      <c r="M8" t="s">
        <v>295</v>
      </c>
      <c r="O8"/>
      <c r="P8"/>
    </row>
    <row r="9" spans="9:16" ht="51">
      <c r="J9" t="s">
        <v>105</v>
      </c>
      <c r="K9" t="s">
        <v>186</v>
      </c>
      <c r="L9" s="10" t="s">
        <v>302</v>
      </c>
      <c r="M9" t="s">
        <v>295</v>
      </c>
      <c r="O9"/>
      <c r="P9"/>
    </row>
    <row r="10" spans="9:16">
      <c r="J10" t="s">
        <v>114</v>
      </c>
      <c r="K10" t="s">
        <v>173</v>
      </c>
      <c r="L10" s="10"/>
      <c r="O10"/>
      <c r="P10"/>
    </row>
    <row r="11" spans="9:16">
      <c r="N11" s="10"/>
      <c r="P11"/>
    </row>
    <row r="19" spans="9:16" ht="17">
      <c r="I19" s="1" t="s">
        <v>531</v>
      </c>
      <c r="J19" s="1" t="s">
        <v>7</v>
      </c>
      <c r="K19" s="1" t="s">
        <v>138</v>
      </c>
      <c r="L19" s="11" t="s">
        <v>118</v>
      </c>
      <c r="M19" s="1" t="s">
        <v>543</v>
      </c>
      <c r="N19" s="1" t="s">
        <v>729</v>
      </c>
    </row>
    <row r="20" spans="9:16" ht="17">
      <c r="I20" t="s">
        <v>728</v>
      </c>
      <c r="J20" t="s">
        <v>100</v>
      </c>
      <c r="K20" t="s">
        <v>337</v>
      </c>
      <c r="L20" s="10" t="s">
        <v>323</v>
      </c>
      <c r="M20" t="s">
        <v>305</v>
      </c>
      <c r="N20" t="s">
        <v>306</v>
      </c>
      <c r="O20"/>
    </row>
    <row r="21" spans="9:16" ht="51">
      <c r="I21" t="s">
        <v>115</v>
      </c>
      <c r="J21" t="s">
        <v>320</v>
      </c>
      <c r="K21" t="s">
        <v>319</v>
      </c>
      <c r="L21" s="10" t="s">
        <v>321</v>
      </c>
      <c r="M21" t="s">
        <v>305</v>
      </c>
      <c r="N21" t="s">
        <v>325</v>
      </c>
      <c r="O21"/>
    </row>
    <row r="22" spans="9:16" ht="34">
      <c r="J22" t="s">
        <v>105</v>
      </c>
      <c r="K22" t="s">
        <v>186</v>
      </c>
      <c r="L22" s="10" t="s">
        <v>307</v>
      </c>
      <c r="M22" t="s">
        <v>305</v>
      </c>
      <c r="N22" t="s">
        <v>324</v>
      </c>
      <c r="O22"/>
    </row>
    <row r="23" spans="9:16" ht="68">
      <c r="J23" t="s">
        <v>108</v>
      </c>
      <c r="K23" t="s">
        <v>187</v>
      </c>
      <c r="L23" s="10" t="s">
        <v>308</v>
      </c>
      <c r="M23" t="s">
        <v>305</v>
      </c>
      <c r="O23"/>
      <c r="P23"/>
    </row>
    <row r="24" spans="9:16" ht="68">
      <c r="J24" t="s">
        <v>107</v>
      </c>
      <c r="K24" t="s">
        <v>183</v>
      </c>
      <c r="L24" s="10" t="s">
        <v>315</v>
      </c>
      <c r="M24" t="s">
        <v>305</v>
      </c>
      <c r="O24"/>
      <c r="P24"/>
    </row>
    <row r="25" spans="9:16" ht="51">
      <c r="J25" t="s">
        <v>109</v>
      </c>
      <c r="K25" t="s">
        <v>309</v>
      </c>
      <c r="L25" s="10" t="s">
        <v>313</v>
      </c>
      <c r="M25" t="s">
        <v>305</v>
      </c>
      <c r="O25"/>
      <c r="P25"/>
    </row>
    <row r="26" spans="9:16" ht="34">
      <c r="J26" t="s">
        <v>104</v>
      </c>
      <c r="K26" t="s">
        <v>180</v>
      </c>
      <c r="L26" s="10" t="s">
        <v>314</v>
      </c>
      <c r="M26" t="s">
        <v>305</v>
      </c>
      <c r="O26"/>
      <c r="P26"/>
    </row>
    <row r="27" spans="9:16" ht="34">
      <c r="J27" t="s">
        <v>110</v>
      </c>
      <c r="K27" t="s">
        <v>181</v>
      </c>
      <c r="L27" s="10" t="s">
        <v>310</v>
      </c>
      <c r="M27" t="s">
        <v>305</v>
      </c>
      <c r="O27"/>
      <c r="P27"/>
    </row>
    <row r="28" spans="9:16" ht="34">
      <c r="J28" t="s">
        <v>111</v>
      </c>
      <c r="K28" t="s">
        <v>188</v>
      </c>
      <c r="L28" s="10" t="s">
        <v>311</v>
      </c>
      <c r="M28" t="s">
        <v>305</v>
      </c>
      <c r="O28"/>
      <c r="P28"/>
    </row>
    <row r="29" spans="9:16" ht="51">
      <c r="J29" t="s">
        <v>112</v>
      </c>
      <c r="K29" t="s">
        <v>184</v>
      </c>
      <c r="L29" s="10" t="s">
        <v>312</v>
      </c>
      <c r="M29" t="s">
        <v>305</v>
      </c>
      <c r="O29"/>
      <c r="P29"/>
    </row>
    <row r="30" spans="9:16">
      <c r="J30" t="s">
        <v>114</v>
      </c>
      <c r="K30" t="s">
        <v>173</v>
      </c>
      <c r="M30" s="10"/>
      <c r="N30" s="10"/>
      <c r="O30"/>
      <c r="P30"/>
    </row>
    <row r="38" spans="9:17">
      <c r="I38" s="1" t="s">
        <v>531</v>
      </c>
      <c r="J38" s="1" t="s">
        <v>7</v>
      </c>
      <c r="K38" s="1" t="s">
        <v>138</v>
      </c>
      <c r="L38" s="1" t="s">
        <v>555</v>
      </c>
      <c r="M38" s="1" t="s">
        <v>594</v>
      </c>
      <c r="N38" s="1" t="s">
        <v>553</v>
      </c>
      <c r="P38" s="11"/>
      <c r="Q38" s="11"/>
    </row>
    <row r="39" spans="9:17" ht="17">
      <c r="I39" t="s">
        <v>318</v>
      </c>
      <c r="J39" t="s">
        <v>116</v>
      </c>
      <c r="K39" s="10" t="s">
        <v>336</v>
      </c>
      <c r="L39" s="10" t="s">
        <v>336</v>
      </c>
      <c r="N39" t="s">
        <v>322</v>
      </c>
      <c r="O39"/>
      <c r="P39"/>
    </row>
    <row r="40" spans="9:17" ht="17">
      <c r="I40" t="s">
        <v>132</v>
      </c>
      <c r="J40" t="s">
        <v>100</v>
      </c>
      <c r="K40" s="10" t="s">
        <v>337</v>
      </c>
      <c r="L40" s="10" t="s">
        <v>337</v>
      </c>
      <c r="O40"/>
      <c r="P40"/>
    </row>
    <row r="41" spans="9:17" ht="17">
      <c r="J41" t="s">
        <v>101</v>
      </c>
      <c r="K41" s="10" t="s">
        <v>341</v>
      </c>
      <c r="L41" s="10" t="s">
        <v>341</v>
      </c>
      <c r="O41"/>
      <c r="P41"/>
    </row>
    <row r="42" spans="9:17" ht="17">
      <c r="J42" t="s">
        <v>102</v>
      </c>
      <c r="K42" s="10" t="s">
        <v>342</v>
      </c>
      <c r="L42" s="10" t="s">
        <v>342</v>
      </c>
      <c r="O42"/>
      <c r="P42"/>
    </row>
    <row r="43" spans="9:17" ht="23" customHeight="1">
      <c r="J43" t="s">
        <v>350</v>
      </c>
      <c r="K43" s="10" t="s">
        <v>349</v>
      </c>
      <c r="L43" s="10" t="s">
        <v>349</v>
      </c>
      <c r="O43"/>
      <c r="P43"/>
    </row>
    <row r="44" spans="9:17" ht="17">
      <c r="J44" t="s">
        <v>103</v>
      </c>
      <c r="K44" s="10" t="s">
        <v>344</v>
      </c>
      <c r="L44" s="10" t="s">
        <v>344</v>
      </c>
      <c r="O44"/>
      <c r="P44"/>
    </row>
    <row r="45" spans="9:17" ht="17">
      <c r="J45" t="s">
        <v>113</v>
      </c>
      <c r="K45" s="10" t="s">
        <v>347</v>
      </c>
      <c r="L45" s="10" t="s">
        <v>347</v>
      </c>
      <c r="M45" s="15"/>
      <c r="O45"/>
      <c r="P45"/>
    </row>
    <row r="46" spans="9:17" ht="17">
      <c r="J46" t="s">
        <v>104</v>
      </c>
      <c r="K46" s="10" t="s">
        <v>348</v>
      </c>
      <c r="L46" s="10" t="s">
        <v>348</v>
      </c>
      <c r="O46"/>
      <c r="P46"/>
    </row>
    <row r="47" spans="9:17" ht="20" customHeight="1">
      <c r="J47" t="s">
        <v>730</v>
      </c>
      <c r="K47" t="s">
        <v>338</v>
      </c>
      <c r="L47" t="s">
        <v>338</v>
      </c>
      <c r="M47" s="16"/>
      <c r="O47"/>
      <c r="P47"/>
    </row>
    <row r="48" spans="9:17">
      <c r="J48" t="s">
        <v>351</v>
      </c>
      <c r="K48" t="s">
        <v>339</v>
      </c>
      <c r="L48" t="s">
        <v>339</v>
      </c>
      <c r="O48"/>
      <c r="P48"/>
    </row>
    <row r="49" spans="10:16">
      <c r="J49" t="s">
        <v>352</v>
      </c>
      <c r="K49" t="s">
        <v>340</v>
      </c>
      <c r="L49" t="s">
        <v>340</v>
      </c>
      <c r="O49"/>
      <c r="P49"/>
    </row>
    <row r="50" spans="10:16">
      <c r="J50" t="s">
        <v>353</v>
      </c>
      <c r="K50" t="s">
        <v>343</v>
      </c>
      <c r="L50" t="s">
        <v>343</v>
      </c>
      <c r="O50"/>
      <c r="P50"/>
    </row>
    <row r="51" spans="10:16">
      <c r="J51" t="s">
        <v>354</v>
      </c>
      <c r="K51" t="s">
        <v>345</v>
      </c>
      <c r="L51" t="s">
        <v>345</v>
      </c>
      <c r="O51"/>
      <c r="P51"/>
    </row>
    <row r="52" spans="10:16">
      <c r="J52" t="s">
        <v>355</v>
      </c>
      <c r="K52" t="s">
        <v>346</v>
      </c>
      <c r="L52" t="s">
        <v>346</v>
      </c>
      <c r="O52"/>
      <c r="P52"/>
    </row>
    <row r="53" spans="10:16">
      <c r="J53" t="s">
        <v>114</v>
      </c>
      <c r="K53" t="s">
        <v>173</v>
      </c>
    </row>
  </sheetData>
  <customSheetViews>
    <customSheetView guid="{6C72C451-E646-1145-B740-8A6F8239B9AE}" scale="109" topLeftCell="B2">
      <selection activeCell="H35" sqref="A35:XFD35"/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I1:N39"/>
  <sheetViews>
    <sheetView workbookViewId="0">
      <selection activeCell="K28" sqref="K28"/>
    </sheetView>
  </sheetViews>
  <sheetFormatPr baseColWidth="10" defaultColWidth="11" defaultRowHeight="16"/>
  <cols>
    <col min="9" max="9" width="18.6640625" customWidth="1"/>
    <col min="11" max="11" width="24.6640625" customWidth="1"/>
  </cols>
  <sheetData>
    <row r="1" spans="9:14">
      <c r="I1" t="s">
        <v>133</v>
      </c>
    </row>
    <row r="2" spans="9:14">
      <c r="I2" t="s">
        <v>128</v>
      </c>
      <c r="J2" s="1" t="s">
        <v>7</v>
      </c>
      <c r="K2" s="1" t="s">
        <v>138</v>
      </c>
      <c r="L2" s="1" t="s">
        <v>8</v>
      </c>
      <c r="M2" s="1" t="s">
        <v>118</v>
      </c>
      <c r="N2" s="1" t="s">
        <v>205</v>
      </c>
    </row>
    <row r="3" spans="9:14">
      <c r="J3" t="s">
        <v>119</v>
      </c>
    </row>
    <row r="4" spans="9:14">
      <c r="J4" t="s">
        <v>120</v>
      </c>
    </row>
    <row r="5" spans="9:14">
      <c r="J5" t="s">
        <v>121</v>
      </c>
    </row>
    <row r="6" spans="9:14">
      <c r="J6" t="s">
        <v>122</v>
      </c>
    </row>
    <row r="7" spans="9:14">
      <c r="J7" t="s">
        <v>71</v>
      </c>
    </row>
    <row r="8" spans="9:14">
      <c r="J8" t="s">
        <v>123</v>
      </c>
    </row>
    <row r="9" spans="9:14">
      <c r="J9" t="s">
        <v>124</v>
      </c>
    </row>
    <row r="10" spans="9:14">
      <c r="J10" t="s">
        <v>125</v>
      </c>
    </row>
    <row r="11" spans="9:14">
      <c r="J11" t="s">
        <v>126</v>
      </c>
    </row>
    <row r="12" spans="9:14">
      <c r="J12" t="s">
        <v>127</v>
      </c>
    </row>
    <row r="14" spans="9:14">
      <c r="I14" t="s">
        <v>134</v>
      </c>
    </row>
    <row r="15" spans="9:14">
      <c r="I15" t="s">
        <v>129</v>
      </c>
    </row>
    <row r="16" spans="9:14">
      <c r="I16" t="s">
        <v>130</v>
      </c>
      <c r="J16" t="s">
        <v>100</v>
      </c>
    </row>
    <row r="17" spans="9:10">
      <c r="J17" t="s">
        <v>96</v>
      </c>
    </row>
    <row r="22" spans="9:10">
      <c r="I22" t="s">
        <v>135</v>
      </c>
    </row>
    <row r="30" spans="9:10">
      <c r="I30" t="s">
        <v>136</v>
      </c>
    </row>
    <row r="39" spans="9:9">
      <c r="I39" t="s">
        <v>137</v>
      </c>
    </row>
  </sheetData>
  <customSheetViews>
    <customSheetView guid="{6C72C451-E646-1145-B740-8A6F8239B9AE}">
      <selection activeCell="N3" sqref="N3:N7"/>
      <pageMargins left="0.7" right="0.7" top="0.75" bottom="0.75" header="0.3" footer="0.3"/>
      <pageSetup paperSize="9" orientation="portrait" horizontalDpi="0" verticalDpi="0" r:id="rId1"/>
    </customSheetView>
  </customSheetViews>
  <phoneticPr fontId="2" type="noConversion"/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平台概览</vt:lpstr>
      <vt:lpstr>工商登记信息</vt:lpstr>
      <vt:lpstr>平台详细信息</vt:lpstr>
      <vt:lpstr>核心运营数据（</vt:lpstr>
      <vt:lpstr>最近一年日运营数据</vt:lpstr>
      <vt:lpstr>平台点评</vt:lpstr>
      <vt:lpstr>社区评论</vt:lpstr>
      <vt:lpstr>用户信息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dongyu</dc:creator>
  <cp:lastModifiedBy>chen dongyu</cp:lastModifiedBy>
  <dcterms:created xsi:type="dcterms:W3CDTF">2018-12-07T01:59:47Z</dcterms:created>
  <dcterms:modified xsi:type="dcterms:W3CDTF">2018-12-18T04:23:03Z</dcterms:modified>
</cp:coreProperties>
</file>