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9425" windowHeight="10425"/>
  </bookViews>
  <sheets>
    <sheet name="Sheet1" sheetId="23" r:id="rId1"/>
  </sheets>
  <externalReferences>
    <externalReference r:id="rId2"/>
  </externalReferenc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05" i="23"/>
  <c r="AF105"/>
  <c r="AG105" s="1"/>
  <c r="AI105" s="1"/>
  <c r="AD105"/>
  <c r="X105"/>
  <c r="L105"/>
  <c r="AR104"/>
  <c r="AG104"/>
  <c r="AI104" s="1"/>
  <c r="AF104"/>
  <c r="AD104"/>
  <c r="X104"/>
  <c r="L104"/>
  <c r="AR103"/>
  <c r="AG103"/>
  <c r="AI103" s="1"/>
  <c r="AF103"/>
  <c r="AD103"/>
  <c r="X103"/>
  <c r="L103"/>
  <c r="AR102"/>
  <c r="AG102"/>
  <c r="AI102" s="1"/>
  <c r="AF102"/>
  <c r="AD102"/>
  <c r="X102"/>
  <c r="L102"/>
  <c r="AR101"/>
  <c r="AF101"/>
  <c r="AG101" s="1"/>
  <c r="AI101" s="1"/>
  <c r="AD101"/>
  <c r="X101"/>
  <c r="L101"/>
  <c r="AR100"/>
  <c r="AG100"/>
  <c r="AI100" s="1"/>
  <c r="AF100"/>
  <c r="AD100"/>
  <c r="X100"/>
  <c r="L100"/>
  <c r="AR99"/>
  <c r="AG99"/>
  <c r="AI99" s="1"/>
  <c r="AF99"/>
  <c r="AD99"/>
  <c r="X99"/>
  <c r="L99"/>
  <c r="AR98"/>
  <c r="AG98"/>
  <c r="AI98" s="1"/>
  <c r="AF98"/>
  <c r="AD98"/>
  <c r="X98"/>
  <c r="L98"/>
  <c r="AR97"/>
  <c r="AF97"/>
  <c r="AG97" s="1"/>
  <c r="AI97" s="1"/>
  <c r="AD97"/>
  <c r="X97"/>
  <c r="L97"/>
  <c r="AR96"/>
  <c r="AG96"/>
  <c r="AI96" s="1"/>
  <c r="AF96"/>
  <c r="AD96"/>
  <c r="X96"/>
  <c r="L96"/>
  <c r="AR95"/>
  <c r="AG95"/>
  <c r="AI95" s="1"/>
  <c r="AF95"/>
  <c r="AD95"/>
  <c r="X95"/>
  <c r="L95"/>
  <c r="AR94"/>
  <c r="AG94"/>
  <c r="AI94" s="1"/>
  <c r="AF94"/>
  <c r="AD94"/>
  <c r="X94"/>
  <c r="L94"/>
  <c r="AR93"/>
  <c r="AF93"/>
  <c r="AG93" s="1"/>
  <c r="AI93" s="1"/>
  <c r="AD93"/>
  <c r="X93"/>
  <c r="L93"/>
  <c r="AR92"/>
  <c r="AI92"/>
  <c r="AG92"/>
  <c r="AF92"/>
  <c r="AD92"/>
  <c r="X92"/>
  <c r="L92"/>
  <c r="AR91"/>
  <c r="AG91"/>
  <c r="AI91" s="1"/>
  <c r="AF91"/>
  <c r="AD91"/>
  <c r="X91"/>
  <c r="L91"/>
  <c r="AR90"/>
  <c r="AG90"/>
  <c r="AI90" s="1"/>
  <c r="AF90"/>
  <c r="AD90"/>
  <c r="X90"/>
  <c r="L90"/>
  <c r="AR89"/>
  <c r="AF89"/>
  <c r="AG89" s="1"/>
  <c r="AI89" s="1"/>
  <c r="AD89"/>
  <c r="X89"/>
  <c r="L89"/>
  <c r="AR88"/>
  <c r="AI88"/>
  <c r="AG88"/>
  <c r="AF88"/>
  <c r="AD88"/>
  <c r="X88"/>
  <c r="L88"/>
  <c r="AR87"/>
  <c r="AG87"/>
  <c r="AI87" s="1"/>
  <c r="AF87"/>
  <c r="AD87"/>
  <c r="X87"/>
  <c r="L87"/>
  <c r="AR86"/>
  <c r="AG86"/>
  <c r="AI86" s="1"/>
  <c r="AF86"/>
  <c r="AD86"/>
  <c r="X86"/>
  <c r="L86"/>
  <c r="AR85"/>
  <c r="AF85"/>
  <c r="AG85" s="1"/>
  <c r="AI85" s="1"/>
  <c r="AD85"/>
  <c r="X85"/>
  <c r="L85"/>
  <c r="AR84"/>
  <c r="AI84"/>
  <c r="AG84"/>
  <c r="AF84"/>
  <c r="AD84"/>
  <c r="X84"/>
  <c r="L84"/>
  <c r="AR83"/>
  <c r="AG83"/>
  <c r="AI83" s="1"/>
  <c r="AF83"/>
  <c r="AD83"/>
  <c r="X83"/>
  <c r="L83"/>
  <c r="AR82"/>
  <c r="AG82"/>
  <c r="AI82" s="1"/>
  <c r="AF82"/>
  <c r="AD82"/>
  <c r="X82"/>
  <c r="L82"/>
  <c r="AR81"/>
  <c r="AF81"/>
  <c r="AG81" s="1"/>
  <c r="AI81" s="1"/>
  <c r="AD81"/>
  <c r="X81"/>
  <c r="L81"/>
  <c r="AR80"/>
  <c r="AI80"/>
  <c r="AG80"/>
  <c r="AF80"/>
  <c r="AD80"/>
  <c r="X80"/>
  <c r="L80"/>
  <c r="AR79"/>
  <c r="AG79"/>
  <c r="AI79" s="1"/>
  <c r="AF79"/>
  <c r="AD79"/>
  <c r="X79"/>
  <c r="L79"/>
  <c r="AR78"/>
  <c r="AG78"/>
  <c r="AI78" s="1"/>
  <c r="AF78"/>
  <c r="AD78"/>
  <c r="X78"/>
  <c r="L78"/>
  <c r="AR77"/>
  <c r="AF77"/>
  <c r="AG77" s="1"/>
  <c r="AI77" s="1"/>
  <c r="AD77"/>
  <c r="X77"/>
  <c r="L77"/>
  <c r="AR76"/>
  <c r="AI76"/>
  <c r="AG76"/>
  <c r="AF76"/>
  <c r="AD76"/>
  <c r="X76"/>
  <c r="L76"/>
  <c r="AR75"/>
  <c r="AG75"/>
  <c r="AI75" s="1"/>
  <c r="AF75"/>
  <c r="AD75"/>
  <c r="X75"/>
  <c r="L75"/>
  <c r="AR74"/>
  <c r="AG74"/>
  <c r="AI74" s="1"/>
  <c r="AF74"/>
  <c r="AD74"/>
  <c r="X74"/>
  <c r="L74"/>
  <c r="AR73"/>
  <c r="AF73"/>
  <c r="AG73" s="1"/>
  <c r="AI73" s="1"/>
  <c r="AD73"/>
  <c r="X73"/>
  <c r="L73"/>
  <c r="AR72"/>
  <c r="AI72"/>
  <c r="AG72"/>
  <c r="AF72"/>
  <c r="AD72"/>
  <c r="X72"/>
  <c r="L72"/>
  <c r="AR71"/>
  <c r="AG71"/>
  <c r="AI71" s="1"/>
  <c r="AF71"/>
  <c r="AD71"/>
  <c r="X71"/>
  <c r="L71"/>
  <c r="AR70"/>
  <c r="AG70"/>
  <c r="AI70" s="1"/>
  <c r="AF70"/>
  <c r="AD70"/>
  <c r="X70"/>
  <c r="L70"/>
  <c r="AR69"/>
  <c r="AF69"/>
  <c r="AG69" s="1"/>
  <c r="AI69" s="1"/>
  <c r="AD69"/>
  <c r="X69"/>
  <c r="L69"/>
  <c r="AR68"/>
  <c r="AI68"/>
  <c r="AG68"/>
  <c r="AF68"/>
  <c r="AD68"/>
  <c r="X68"/>
  <c r="L68"/>
  <c r="AR67"/>
  <c r="AG67"/>
  <c r="AI67" s="1"/>
  <c r="AF67"/>
  <c r="AD67"/>
  <c r="X67"/>
  <c r="L67"/>
  <c r="AR66"/>
  <c r="AG66"/>
  <c r="AI66" s="1"/>
  <c r="AF66"/>
  <c r="AD66"/>
  <c r="X66"/>
  <c r="L66"/>
  <c r="AR65"/>
  <c r="AF65"/>
  <c r="AG65" s="1"/>
  <c r="AI65" s="1"/>
  <c r="AD65"/>
  <c r="X65"/>
  <c r="L65"/>
  <c r="AR64"/>
  <c r="AI64"/>
  <c r="AG64"/>
  <c r="AF64"/>
  <c r="AD64"/>
  <c r="X64"/>
  <c r="L64"/>
  <c r="AR63"/>
  <c r="AG63"/>
  <c r="AI63" s="1"/>
  <c r="AF63"/>
  <c r="AD63"/>
  <c r="X63"/>
  <c r="L63"/>
  <c r="AR62"/>
  <c r="AG62"/>
  <c r="AI62" s="1"/>
  <c r="AF62"/>
  <c r="AD62"/>
  <c r="X62"/>
  <c r="L62"/>
  <c r="AR61"/>
  <c r="AF61"/>
  <c r="AG61" s="1"/>
  <c r="AI61" s="1"/>
  <c r="AD61"/>
  <c r="X61"/>
  <c r="L61"/>
  <c r="AR60"/>
  <c r="AI60"/>
  <c r="AG60"/>
  <c r="AF60"/>
  <c r="AD60"/>
  <c r="X60"/>
  <c r="L60"/>
  <c r="AR59"/>
  <c r="AG59"/>
  <c r="AI59" s="1"/>
  <c r="AF59"/>
  <c r="AD59"/>
  <c r="X59"/>
  <c r="L59"/>
  <c r="AR58"/>
  <c r="AG58"/>
  <c r="AI58" s="1"/>
  <c r="AF58"/>
  <c r="AD58"/>
  <c r="X58"/>
  <c r="L58"/>
  <c r="AR57"/>
  <c r="AF57"/>
  <c r="AG57" s="1"/>
  <c r="AI57" s="1"/>
  <c r="AD57"/>
  <c r="X57"/>
  <c r="L57"/>
  <c r="AR56"/>
  <c r="AI56"/>
  <c r="AG56"/>
  <c r="AF56"/>
  <c r="AD56"/>
  <c r="X56"/>
  <c r="L56"/>
  <c r="AR55"/>
  <c r="AG55"/>
  <c r="AI55" s="1"/>
  <c r="AF55"/>
  <c r="AD55"/>
  <c r="X55"/>
  <c r="L55"/>
  <c r="AR54"/>
  <c r="AG54"/>
  <c r="AI54" s="1"/>
  <c r="AF54"/>
  <c r="AD54"/>
  <c r="X54"/>
  <c r="L54"/>
  <c r="AR53"/>
  <c r="AF53"/>
  <c r="AG53" s="1"/>
  <c r="AI53" s="1"/>
  <c r="AD53"/>
  <c r="X53"/>
  <c r="L53"/>
  <c r="AR52"/>
  <c r="AG52"/>
  <c r="AI52" s="1"/>
  <c r="AF52"/>
  <c r="AD52"/>
  <c r="X52"/>
  <c r="L52"/>
  <c r="AR51"/>
  <c r="AG51"/>
  <c r="AI51" s="1"/>
  <c r="AF51"/>
  <c r="AD51"/>
  <c r="X51"/>
  <c r="L51"/>
  <c r="AR50"/>
  <c r="AG50"/>
  <c r="AI50" s="1"/>
  <c r="AF50"/>
  <c r="AD50"/>
  <c r="X50"/>
  <c r="L50"/>
  <c r="AR49"/>
  <c r="AF49"/>
  <c r="AG49" s="1"/>
  <c r="AI49" s="1"/>
  <c r="AD49"/>
  <c r="X49"/>
  <c r="L49"/>
  <c r="AR48"/>
  <c r="AI48"/>
  <c r="AG48"/>
  <c r="AF48"/>
  <c r="AD48"/>
  <c r="X48"/>
  <c r="L48"/>
  <c r="AR47"/>
  <c r="AG47"/>
  <c r="AI47" s="1"/>
  <c r="AF47"/>
  <c r="AD47"/>
  <c r="X47"/>
  <c r="L47"/>
  <c r="AR46"/>
  <c r="AG46"/>
  <c r="AI46" s="1"/>
  <c r="AF46"/>
  <c r="AD46"/>
  <c r="X46"/>
  <c r="L46"/>
  <c r="AR45"/>
  <c r="AF45"/>
  <c r="AG45" s="1"/>
  <c r="AI45" s="1"/>
  <c r="AD45"/>
  <c r="X45"/>
  <c r="L45"/>
  <c r="AR44"/>
  <c r="AI44"/>
  <c r="AG44"/>
  <c r="AF44"/>
  <c r="AD44"/>
  <c r="X44"/>
  <c r="L44"/>
  <c r="AR43"/>
  <c r="AG43"/>
  <c r="AI43" s="1"/>
  <c r="AF43"/>
  <c r="AD43"/>
  <c r="X43"/>
  <c r="L43"/>
  <c r="AR42"/>
  <c r="AG42"/>
  <c r="AI42" s="1"/>
  <c r="AF42"/>
  <c r="AD42"/>
  <c r="X42"/>
  <c r="L42"/>
  <c r="AR41"/>
  <c r="AF41"/>
  <c r="AG41" s="1"/>
  <c r="AI41" s="1"/>
  <c r="AD41"/>
  <c r="X41"/>
  <c r="L41"/>
  <c r="AR40"/>
  <c r="AI40"/>
  <c r="AG40"/>
  <c r="AF40"/>
  <c r="AD40"/>
  <c r="X40"/>
  <c r="L40"/>
  <c r="AR39"/>
  <c r="AG39"/>
  <c r="AI39" s="1"/>
  <c r="AF39"/>
  <c r="AD39"/>
  <c r="X39"/>
  <c r="L39"/>
  <c r="AR38"/>
  <c r="AG38"/>
  <c r="AI38" s="1"/>
  <c r="AF38"/>
  <c r="AD38"/>
  <c r="X38"/>
  <c r="L38"/>
  <c r="AR37"/>
  <c r="AF37"/>
  <c r="AG37" s="1"/>
  <c r="AI37" s="1"/>
  <c r="AD37"/>
  <c r="X37"/>
  <c r="L37"/>
  <c r="AR36"/>
  <c r="AI36"/>
  <c r="AG36"/>
  <c r="AF36"/>
  <c r="AD36"/>
  <c r="X36"/>
  <c r="L36"/>
  <c r="AR35"/>
  <c r="AG35"/>
  <c r="AI35" s="1"/>
  <c r="AF35"/>
  <c r="AD35"/>
  <c r="X35"/>
  <c r="L35"/>
  <c r="AR34"/>
  <c r="AG34"/>
  <c r="AI34" s="1"/>
  <c r="AF34"/>
  <c r="AD34"/>
  <c r="X34"/>
  <c r="L34"/>
  <c r="AR33"/>
  <c r="AF33"/>
  <c r="AG33" s="1"/>
  <c r="AI33" s="1"/>
  <c r="AD33"/>
  <c r="X33"/>
  <c r="L33"/>
  <c r="AR32"/>
  <c r="AI32"/>
  <c r="AG32"/>
  <c r="AF32"/>
  <c r="AD32"/>
  <c r="X32"/>
  <c r="L32"/>
  <c r="AR31"/>
  <c r="AG31"/>
  <c r="AI31" s="1"/>
  <c r="AF31"/>
  <c r="AD31"/>
  <c r="X31"/>
  <c r="L31"/>
  <c r="AR30"/>
  <c r="AG30"/>
  <c r="AI30" s="1"/>
  <c r="AF30"/>
  <c r="AD30"/>
  <c r="X30"/>
  <c r="L30"/>
  <c r="AR29"/>
  <c r="AF29"/>
  <c r="AG29" s="1"/>
  <c r="AI29" s="1"/>
  <c r="AD29"/>
  <c r="X29"/>
  <c r="L29"/>
  <c r="AR28"/>
  <c r="AI28"/>
  <c r="AG28"/>
  <c r="AF28"/>
  <c r="AD28"/>
  <c r="X28"/>
  <c r="L28"/>
  <c r="AR27"/>
  <c r="AG27"/>
  <c r="AI27" s="1"/>
  <c r="AF27"/>
  <c r="AD27"/>
  <c r="X27"/>
  <c r="L27"/>
  <c r="AR26"/>
  <c r="AG26"/>
  <c r="AI26" s="1"/>
  <c r="AF26"/>
  <c r="AD26"/>
  <c r="X26"/>
  <c r="L26"/>
  <c r="AR25"/>
  <c r="AF25"/>
  <c r="AG25" s="1"/>
  <c r="AI25" s="1"/>
  <c r="AD25"/>
  <c r="X25"/>
  <c r="L25"/>
  <c r="AR24"/>
  <c r="AG24"/>
  <c r="AI24" s="1"/>
  <c r="AF24"/>
  <c r="AD24"/>
  <c r="X24"/>
  <c r="L24"/>
  <c r="AR23"/>
  <c r="AG23"/>
  <c r="AI23" s="1"/>
  <c r="AF23"/>
  <c r="AD23"/>
  <c r="X23"/>
  <c r="L23"/>
  <c r="AR22"/>
  <c r="AG22"/>
  <c r="AI22" s="1"/>
  <c r="AF22"/>
  <c r="AD22"/>
  <c r="X22"/>
  <c r="L22"/>
  <c r="AR21"/>
  <c r="AF21"/>
  <c r="AG21" s="1"/>
  <c r="AI21" s="1"/>
  <c r="AD21"/>
  <c r="X21"/>
  <c r="L21"/>
  <c r="AR20"/>
  <c r="AG20"/>
  <c r="AI20" s="1"/>
  <c r="AF20"/>
  <c r="AD20"/>
  <c r="X20"/>
  <c r="L20"/>
  <c r="AR19"/>
  <c r="AG19"/>
  <c r="AI19" s="1"/>
  <c r="AF19"/>
  <c r="AD19"/>
  <c r="X19"/>
  <c r="L19"/>
  <c r="AR18"/>
  <c r="AG18"/>
  <c r="AI18" s="1"/>
  <c r="AF18"/>
  <c r="AD18"/>
  <c r="X18"/>
  <c r="L18"/>
  <c r="AR17"/>
  <c r="AF17"/>
  <c r="AG17" s="1"/>
  <c r="AI17" s="1"/>
  <c r="AD17"/>
  <c r="X17"/>
  <c r="L17"/>
  <c r="AR16"/>
  <c r="AI16"/>
  <c r="AG16"/>
  <c r="AF16"/>
  <c r="AD16"/>
  <c r="X16"/>
  <c r="L16"/>
  <c r="AR15"/>
  <c r="AG15"/>
  <c r="AI15" s="1"/>
  <c r="AF15"/>
  <c r="AD15"/>
  <c r="X15"/>
  <c r="L15"/>
  <c r="AR14"/>
  <c r="AG14"/>
  <c r="AI14" s="1"/>
  <c r="AF14"/>
  <c r="AD14"/>
  <c r="X14"/>
  <c r="L14"/>
  <c r="AR13"/>
  <c r="AF13"/>
  <c r="AG13" s="1"/>
  <c r="AI13" s="1"/>
  <c r="AD13"/>
  <c r="X13"/>
  <c r="L13"/>
  <c r="AR12"/>
  <c r="AI12"/>
  <c r="AG12"/>
  <c r="AF12"/>
  <c r="AD12"/>
  <c r="X12"/>
  <c r="L12"/>
  <c r="AR11"/>
  <c r="AG11"/>
  <c r="AI11" s="1"/>
  <c r="AF11"/>
  <c r="AD11"/>
  <c r="X11"/>
  <c r="L11"/>
  <c r="AR10"/>
  <c r="AG10"/>
  <c r="AI10" s="1"/>
  <c r="AF10"/>
  <c r="AD10"/>
  <c r="X10"/>
  <c r="L10"/>
  <c r="AR9"/>
  <c r="AF9"/>
  <c r="AG9" s="1"/>
  <c r="AI9" s="1"/>
  <c r="AD9"/>
  <c r="X9"/>
  <c r="L9"/>
  <c r="AR8"/>
  <c r="AG8"/>
  <c r="AI8" s="1"/>
  <c r="AF8"/>
  <c r="AD8"/>
  <c r="X8"/>
  <c r="L8"/>
  <c r="AR7"/>
  <c r="AG7"/>
  <c r="AI7" s="1"/>
  <c r="AF7"/>
  <c r="AD7"/>
  <c r="X7"/>
  <c r="L7"/>
  <c r="AR6"/>
  <c r="AG6"/>
  <c r="AI6" s="1"/>
  <c r="AF6"/>
  <c r="AD6"/>
  <c r="X6"/>
  <c r="L6"/>
  <c r="AR5"/>
  <c r="AF5"/>
  <c r="AG5" s="1"/>
  <c r="AI5" s="1"/>
  <c r="AD5"/>
  <c r="X5"/>
  <c r="L5"/>
  <c r="AR4"/>
  <c r="AG4"/>
  <c r="AI4" s="1"/>
  <c r="AF4"/>
  <c r="AD4"/>
  <c r="X4"/>
  <c r="L4"/>
  <c r="AR3"/>
  <c r="AI3"/>
  <c r="AG3"/>
  <c r="AF3"/>
  <c r="AD3"/>
  <c r="X3"/>
  <c r="L3"/>
  <c r="AR2"/>
  <c r="AG2"/>
  <c r="AI2" s="1"/>
  <c r="AF2"/>
  <c r="AD2"/>
  <c r="X2"/>
  <c r="L2"/>
</calcChain>
</file>

<file path=xl/connections.xml><?xml version="1.0" encoding="utf-8"?>
<connections xmlns="http://schemas.openxmlformats.org/spreadsheetml/2006/main">
  <connection id="1" keepAlive="1" name="查询 - 表1 (2)" description="与工作簿中“表1 (2)”查询的连接。" type="5" refreshedVersion="6" background="1" saveData="1">
    <dbPr connection="Provider=Microsoft.Mashup.OleDb.1;Data Source=$Workbook$;Location=&quot;表1 (2)&quot;" command="SELECT * FROM [表1 (2)]"/>
  </connection>
</connections>
</file>

<file path=xl/sharedStrings.xml><?xml version="1.0" encoding="utf-8"?>
<sst xmlns="http://schemas.openxmlformats.org/spreadsheetml/2006/main" count="1257" uniqueCount="553">
  <si>
    <t>期数</t>
  </si>
  <si>
    <t>性别</t>
  </si>
  <si>
    <t>梭织下装</t>
  </si>
  <si>
    <t>梭织上装</t>
  </si>
  <si>
    <t>针织下装</t>
  </si>
  <si>
    <t>针织上装</t>
  </si>
  <si>
    <t>女装梭织磨毛宽松翻领长袖短装开胸夹层外套</t>
  </si>
  <si>
    <t>女装针织宽松连帽落肩长袖卫衣衫</t>
  </si>
  <si>
    <t>女装针织宽松圆领落肩长袖T恤衫</t>
  </si>
  <si>
    <t>女装针织宽松圆领落肩长袖卫衣短装衫</t>
  </si>
  <si>
    <t>女装针织宽松圆领落肩长袖卫衣衫</t>
  </si>
  <si>
    <t>20FW-TRS0582</t>
  </si>
  <si>
    <t>TR斜纹布</t>
  </si>
  <si>
    <t>78.8%聚酯纤维21.2%粘纤</t>
  </si>
  <si>
    <t>100%棉</t>
  </si>
  <si>
    <t>16FW-XWS0170</t>
  </si>
  <si>
    <t>磨毛高密斜布</t>
  </si>
  <si>
    <t>磨毛斜纹布</t>
  </si>
  <si>
    <t>16EW-XWS0213</t>
  </si>
  <si>
    <t>磨毛粗斜纹布</t>
  </si>
  <si>
    <t>17EW-XWS0257</t>
  </si>
  <si>
    <t>100%聚酯纤维</t>
  </si>
  <si>
    <t>16FK-WYS0122</t>
  </si>
  <si>
    <t>32S/1JC+75D/36FPOLY+16S/1CVC60/40左斜鱼鳞底双卫衣布</t>
  </si>
  <si>
    <t>68%棉/32%聚酯纤维</t>
  </si>
  <si>
    <t>17WK-WYS0165</t>
  </si>
  <si>
    <t>32S/1JC+75D/36F POLY+10S/1左斜纹双卫衣布</t>
  </si>
  <si>
    <t>87%棉13%聚酯纤维</t>
  </si>
  <si>
    <t>16FK-PWS0109</t>
  </si>
  <si>
    <t>32S/JC1*2双纱平纹布</t>
  </si>
  <si>
    <t>米白</t>
  </si>
  <si>
    <t>卡其</t>
  </si>
  <si>
    <t>蓝色</t>
  </si>
  <si>
    <t>深灰、黑色</t>
  </si>
  <si>
    <t>米白、黑色</t>
  </si>
  <si>
    <t>女装牛仔弹力合体高腰窄脚九分裤</t>
  </si>
  <si>
    <t>女装牛仔高腰锥型长裤</t>
  </si>
  <si>
    <t>女装牛仔宽松高腰阔腿长裤</t>
  </si>
  <si>
    <t>牛仔下装</t>
  </si>
  <si>
    <t>牛仔上装</t>
  </si>
  <si>
    <t>英文码</t>
  </si>
  <si>
    <t>数字码</t>
  </si>
  <si>
    <t>20ED-NNN0080</t>
  </si>
  <si>
    <t>黑色D5无弹牛仔布</t>
  </si>
  <si>
    <t>17FD-NNN0269</t>
  </si>
  <si>
    <t>特蓝+灰绿牛仔布</t>
  </si>
  <si>
    <t>深蓝</t>
  </si>
  <si>
    <t>天蓝</t>
  </si>
  <si>
    <t>黑灰</t>
  </si>
  <si>
    <t>中蓝</t>
  </si>
  <si>
    <t>女装针织弹力修身圆领长袖T恤短装衫</t>
  </si>
  <si>
    <t>女装梭织宽松连帽长袖开胸夹层外套</t>
  </si>
  <si>
    <t>黑色、深灰</t>
  </si>
  <si>
    <t>中灰</t>
  </si>
  <si>
    <t>浅灰</t>
  </si>
  <si>
    <t>20FS-HFS0054</t>
  </si>
  <si>
    <t>17WS-HFS0130</t>
  </si>
  <si>
    <t>2/52支70%腈纶25%尼龙5%羊毛</t>
  </si>
  <si>
    <t>16FS-MSS0101</t>
  </si>
  <si>
    <t>2/32支100%精梳棉</t>
  </si>
  <si>
    <t>2/36支57%腈纶43%尼龙混纺纱</t>
  </si>
  <si>
    <t>款号</t>
  </si>
  <si>
    <t>款式名称</t>
  </si>
  <si>
    <t>版单号</t>
  </si>
  <si>
    <t>季度</t>
  </si>
  <si>
    <t>类型</t>
  </si>
  <si>
    <t>特殊款（情侣）</t>
  </si>
  <si>
    <t>场景</t>
  </si>
  <si>
    <t>风格</t>
  </si>
  <si>
    <t>领型/腰型</t>
  </si>
  <si>
    <t>衣长/袖长</t>
  </si>
  <si>
    <t>厚度</t>
  </si>
  <si>
    <t>电商修改意见</t>
  </si>
  <si>
    <t>备注</t>
  </si>
  <si>
    <t>主次推</t>
  </si>
  <si>
    <t>货值</t>
  </si>
  <si>
    <t>货期</t>
  </si>
  <si>
    <t>计划波段</t>
  </si>
  <si>
    <t>上新时间</t>
  </si>
  <si>
    <t>特殊面料/备注</t>
  </si>
  <si>
    <t>面料名称</t>
  </si>
  <si>
    <t>面料编码</t>
  </si>
  <si>
    <t>主布名称</t>
  </si>
  <si>
    <t>女装梭织宽松连帽长袖中长开胸夹棉外套</t>
  </si>
  <si>
    <t>十月</t>
  </si>
  <si>
    <t>风衣布</t>
  </si>
  <si>
    <t>象牙白</t>
  </si>
  <si>
    <t>女装针织宽松圆领落肩长袖衫</t>
  </si>
  <si>
    <t>浅中蓝</t>
  </si>
  <si>
    <t>黑色、中灰</t>
  </si>
  <si>
    <t>黑色、卡其</t>
  </si>
  <si>
    <t>R413210003</t>
  </si>
  <si>
    <t>女装梭织磨毛宽松连帽落肩长袖短装半开筒上衣</t>
  </si>
  <si>
    <t>八月</t>
  </si>
  <si>
    <t>女装</t>
    <phoneticPr fontId="4" type="noConversion"/>
  </si>
  <si>
    <t>R413210009</t>
  </si>
  <si>
    <t>女装梭织修身方领插肩长袖短装半开筒上衣</t>
  </si>
  <si>
    <t>2021秋季</t>
    <phoneticPr fontId="4" type="noConversion"/>
  </si>
  <si>
    <t>21FW-PWP0632</t>
  </si>
  <si>
    <t>印花平纹布（参考布底：18SW-PWS0134)</t>
  </si>
  <si>
    <t>R413210007</t>
  </si>
  <si>
    <t>女装梭织弹力修身方领插肩长袖短装套头上衣</t>
  </si>
  <si>
    <t>20SW-PWS0077</t>
  </si>
  <si>
    <t>弹力平纹布</t>
  </si>
  <si>
    <t>98.6%棉1.4%氨纶</t>
  </si>
  <si>
    <t>R413210005</t>
  </si>
  <si>
    <t>女装梭织磨毛宽松翻领泡泡长袖中长全开襟上衣</t>
  </si>
  <si>
    <t>粉蓝、米白、粉橙红</t>
  </si>
  <si>
    <t>R413210006</t>
  </si>
  <si>
    <t>女装梭织起绒宽松翻领长袖短装全开襟上衣</t>
  </si>
  <si>
    <t>绿色、蓝色</t>
  </si>
  <si>
    <t>九月</t>
  </si>
  <si>
    <t>21FW-SZC0373</t>
  </si>
  <si>
    <t>起绒色织大格仔布</t>
  </si>
  <si>
    <t>R413210008</t>
  </si>
  <si>
    <t>女装梭织磨毛宽松翻领落肩长袖全开襟上衣</t>
  </si>
  <si>
    <t>R413214014</t>
  </si>
  <si>
    <t>米杏、黑色、杏黄</t>
  </si>
  <si>
    <t>20WW-HQS0468</t>
  </si>
  <si>
    <t>横纹化纤布</t>
  </si>
  <si>
    <t>R413214008</t>
  </si>
  <si>
    <t>女装梭织磨毛宽松翻领长袖开胸夹层外套</t>
  </si>
  <si>
    <t>黑色、卡其、浅灰绿</t>
  </si>
  <si>
    <t>R413214009</t>
  </si>
  <si>
    <t>20FW-XWS0012</t>
  </si>
  <si>
    <t>R413214002</t>
  </si>
  <si>
    <t>女装梭织宽松连帽长袖短装开胸单层外套</t>
  </si>
  <si>
    <t>暗粉红、黑色、米白</t>
  </si>
  <si>
    <t>21FW-HQT0366</t>
  </si>
  <si>
    <t>亮光涂层化纤布</t>
  </si>
  <si>
    <t>R413214007</t>
  </si>
  <si>
    <t>女装梭织宽松立领长袖开胸夹层外套</t>
  </si>
  <si>
    <t>银色、黑色</t>
  </si>
  <si>
    <t>21FW-HQS0518</t>
  </si>
  <si>
    <t>化纤布</t>
  </si>
  <si>
    <t>R413214003</t>
  </si>
  <si>
    <t>18FW-HQT0069</t>
  </si>
  <si>
    <t>风衣布（底过胶）</t>
  </si>
  <si>
    <t>100%锦纶</t>
  </si>
  <si>
    <t>R413214006</t>
  </si>
  <si>
    <t>女装梭织宽松长袖短装开胸夹棉外套</t>
  </si>
  <si>
    <t>中灰、黑色、暗粉红</t>
  </si>
  <si>
    <t>R413214017</t>
  </si>
  <si>
    <t>米杏、黑色</t>
  </si>
  <si>
    <t>21FW-HQS0462</t>
  </si>
  <si>
    <t>R413214020</t>
  </si>
  <si>
    <t>米白、灰蓝</t>
  </si>
  <si>
    <t>17EW-HQS0165</t>
  </si>
  <si>
    <t>暗格化纤弹力布</t>
  </si>
  <si>
    <t>86.6%锦纶13.4%氨纶</t>
  </si>
  <si>
    <t>R413214005</t>
  </si>
  <si>
    <t>女装梭织宽松连帽长袖假两件套单层外套</t>
  </si>
  <si>
    <t>21FW-PWS0130</t>
  </si>
  <si>
    <t>磨毛平纹布（低弹纱）</t>
  </si>
  <si>
    <t>R413214015</t>
  </si>
  <si>
    <t>女装梭织宽松翻领长袖中长开胸单层外套</t>
  </si>
  <si>
    <t>豆绿、深灰、卡其</t>
  </si>
  <si>
    <t>16FW-XWS0112</t>
  </si>
  <si>
    <t>弹力棉磨毛布</t>
  </si>
  <si>
    <t>96.3%棉/3.7%氨纶</t>
  </si>
  <si>
    <t>R413214011</t>
  </si>
  <si>
    <t>女装梭织合体翻领长袖开胸夹层外套</t>
  </si>
  <si>
    <t>黄色</t>
  </si>
  <si>
    <t>21FW-SZC0372</t>
  </si>
  <si>
    <t>色织大格仔布</t>
  </si>
  <si>
    <t>R413214012</t>
  </si>
  <si>
    <t>女装梭织起绒合体翻领长袖中长开胸夹层外套</t>
  </si>
  <si>
    <t>豆绿、卡其</t>
  </si>
  <si>
    <t>20WW-TRS0438</t>
  </si>
  <si>
    <t>起绒TR布</t>
  </si>
  <si>
    <t>69.8%聚酯纤维29.0%粘纤1.2%氨纶</t>
  </si>
  <si>
    <t>R413214019</t>
  </si>
  <si>
    <t>女装梭织宽松连帽长袖开胸夹棉外套</t>
  </si>
  <si>
    <t>豆绿、黑色</t>
  </si>
  <si>
    <t>R413214021</t>
  </si>
  <si>
    <t>杏色、胭脂红、黑色</t>
  </si>
  <si>
    <t>21FW-HQS0537</t>
  </si>
  <si>
    <t>R413215004</t>
  </si>
  <si>
    <t>女装梭织宽松连帽长袖开胸中厚羽绒外套</t>
  </si>
  <si>
    <t>卡其、中灰、浅粉红</t>
  </si>
  <si>
    <t>羽绒</t>
  </si>
  <si>
    <t>R413215002</t>
  </si>
  <si>
    <t>女装梭织宽松长袖短装开胸中厚羽绒外套</t>
  </si>
  <si>
    <t>17FW-HQT0320</t>
  </si>
  <si>
    <t>400T锦纶轻薄风衣布(底过胶防绒)</t>
  </si>
  <si>
    <t>R413215006</t>
  </si>
  <si>
    <t>女装梭织宽松连帽长袖短装开胸中厚羽绒外套</t>
  </si>
  <si>
    <t>粉红、深灰、黑色</t>
  </si>
  <si>
    <t>20WW-HQT0444</t>
  </si>
  <si>
    <t>涂层化纤布</t>
  </si>
  <si>
    <t>R413215007</t>
  </si>
  <si>
    <t>粉橙红、黑色、卡其</t>
  </si>
  <si>
    <t>R413215005</t>
  </si>
  <si>
    <t>粉橙红、豆绿、象牙白、黑色</t>
  </si>
  <si>
    <t>R413215001</t>
  </si>
  <si>
    <t>象牙白、黑色、豆绿</t>
  </si>
  <si>
    <t>20WW-HQS0219</t>
  </si>
  <si>
    <t>R413216001</t>
  </si>
  <si>
    <t>女装梭织宽松高腰阔腿长裤</t>
  </si>
  <si>
    <t>R413216007</t>
  </si>
  <si>
    <t>女装梭织磨毛合体中腰短裙裤</t>
  </si>
  <si>
    <t>R413216002</t>
  </si>
  <si>
    <t>女装梭织宽松高腰萝卜长裤</t>
  </si>
  <si>
    <t>卡其、豆绿</t>
  </si>
  <si>
    <t>19SW-XWS0159</t>
  </si>
  <si>
    <t>磨毛粗斜纹布（16EW-XWS0213,半漂布、成衣染专用）</t>
  </si>
  <si>
    <t>R413216003</t>
  </si>
  <si>
    <t>女装梭织橡筋腰束脚长裤</t>
  </si>
  <si>
    <t>黑色、银色</t>
  </si>
  <si>
    <t>R413216005</t>
  </si>
  <si>
    <t>女装梭织磨毛宽松半橡筋腰直筒九分裤</t>
  </si>
  <si>
    <t>R413217006</t>
  </si>
  <si>
    <t>女装梭织V领长袖鱼尾短连衣裙</t>
  </si>
  <si>
    <t>R413217007</t>
  </si>
  <si>
    <t>女装梭织弹力方领长袖全开襟短连衣裙</t>
  </si>
  <si>
    <t>特白、黑色</t>
  </si>
  <si>
    <t>21SW-PWS0493</t>
  </si>
  <si>
    <t>R413217003</t>
  </si>
  <si>
    <t>女装梭织磨毛收腰吊带短裙</t>
  </si>
  <si>
    <t>R413217004</t>
  </si>
  <si>
    <t>女装梭织磨毛立领落肩七分袖半开筒长连衣裙</t>
  </si>
  <si>
    <t>R413217002</t>
  </si>
  <si>
    <t>女装梭织高腰A摆中长裙</t>
  </si>
  <si>
    <t>R413217001</t>
  </si>
  <si>
    <t>女装梭织高腰A摆短裙</t>
  </si>
  <si>
    <t>R413220001</t>
  </si>
  <si>
    <t>女装牛仔宽松翻领落肩长袖全开襟上衣</t>
  </si>
  <si>
    <t>21SD-NNN0012</t>
  </si>
  <si>
    <t>特深蓝无弹牛仔布</t>
  </si>
  <si>
    <t>R413224002</t>
  </si>
  <si>
    <t>女装牛仔宽松翻领长袖开胸夹棉外套</t>
  </si>
  <si>
    <t>R413224001</t>
  </si>
  <si>
    <t>女装牛仔合体翻领长袖短装开胸单层外套</t>
  </si>
  <si>
    <t>21FD-NNL0014</t>
  </si>
  <si>
    <t>黑色弹力牛仔布</t>
  </si>
  <si>
    <t>R413226007</t>
  </si>
  <si>
    <t>女装牛仔弹力高腰锥型九分裤</t>
  </si>
  <si>
    <t>18SD-NNH0031</t>
  </si>
  <si>
    <t>（片染）硫化黑A弹力牛仔布</t>
  </si>
  <si>
    <t>84.3%棉14.5%聚酯纤维1.2%氨纶</t>
  </si>
  <si>
    <t>R413226024</t>
  </si>
  <si>
    <t>20SD-NNL0037</t>
  </si>
  <si>
    <t>(片染）特深蓝J色加深弹力牛仔布</t>
  </si>
  <si>
    <t>71.5%棉20.3%聚酯纤维6.0%粘纤2.2%氨纶</t>
  </si>
  <si>
    <t>R413226009</t>
  </si>
  <si>
    <t>浅蓝、中蓝</t>
  </si>
  <si>
    <t>20ED-NNN0026</t>
  </si>
  <si>
    <t>无弹牛仔布</t>
  </si>
  <si>
    <t>R413226010</t>
  </si>
  <si>
    <t>女装牛仔弹力橡筋腰束脚长裤</t>
  </si>
  <si>
    <t>19FD-NNL0003</t>
  </si>
  <si>
    <t>硫化黑弹力牛仔布</t>
  </si>
  <si>
    <t>84.7%棉13.6%聚酯纤维1.7%氨纶</t>
  </si>
  <si>
    <t>R413226011</t>
  </si>
  <si>
    <t>蓝黑</t>
  </si>
  <si>
    <t>21FD-NNL0066</t>
  </si>
  <si>
    <t>特深蓝弹力牛仔布（抗菌）</t>
  </si>
  <si>
    <t>R413226012</t>
  </si>
  <si>
    <t>女装牛仔高腰锥型九分裤</t>
  </si>
  <si>
    <t>黑灰、深灰</t>
  </si>
  <si>
    <t>R413226013</t>
  </si>
  <si>
    <t>天蓝、中蓝</t>
  </si>
  <si>
    <t>19WD-NNN0065</t>
  </si>
  <si>
    <t>特深蓝加灰底抓毛无弹牛仔布</t>
  </si>
  <si>
    <t>R413226014</t>
  </si>
  <si>
    <t>女装牛仔合体高腰阔腿长裤</t>
  </si>
  <si>
    <t>19WD-NNN0053</t>
  </si>
  <si>
    <t>（片染）硫化黑A无弹牛仔布</t>
  </si>
  <si>
    <t>62.2%棉26.1%聚酯纤维11.7%粘纤</t>
  </si>
  <si>
    <t>R413226022</t>
  </si>
  <si>
    <t>特深蓝、浅中蓝</t>
  </si>
  <si>
    <t>21FD-NNN0038</t>
  </si>
  <si>
    <t>深蓝无弹牛仔布（抑菌功能）</t>
  </si>
  <si>
    <t>R413226017</t>
  </si>
  <si>
    <t>女装牛仔宽松高腰束脚长裤</t>
  </si>
  <si>
    <t>R413226025</t>
  </si>
  <si>
    <t>女装牛仔合体高腰小直筒长裤</t>
  </si>
  <si>
    <t>19ED-NNN0040</t>
  </si>
  <si>
    <t>特深蓝+绿无弹牛仔布</t>
  </si>
  <si>
    <t>R413226004</t>
  </si>
  <si>
    <t>R413226005</t>
  </si>
  <si>
    <t>女装牛仔弹力修身超高腰窄脚九分裤</t>
  </si>
  <si>
    <t>20WD-NNL0004</t>
  </si>
  <si>
    <t>黑色底抓毛弹力牛仔布</t>
  </si>
  <si>
    <t>74.6%棉12.8%粘纤11.4%聚酯纤维1.2%氨纶</t>
  </si>
  <si>
    <t>R413226023</t>
  </si>
  <si>
    <t>浅中蓝、天蓝</t>
  </si>
  <si>
    <t>R413227003</t>
  </si>
  <si>
    <t>女装牛仔高腰A摆中长裙</t>
  </si>
  <si>
    <t>R413227001</t>
  </si>
  <si>
    <t>女装牛仔高腰A摆短裙</t>
  </si>
  <si>
    <t>21FD-NNN0032</t>
  </si>
  <si>
    <t>深黑无弹牛仔布</t>
  </si>
  <si>
    <t>R413227004</t>
  </si>
  <si>
    <t>女装牛仔弹力吊带短连衣裙</t>
  </si>
  <si>
    <t>R413231007</t>
  </si>
  <si>
    <t>女装针织弹力修身方领长袖T恤短装衫</t>
  </si>
  <si>
    <t>浅灰、米白</t>
  </si>
  <si>
    <t>21FK-LWS0219</t>
  </si>
  <si>
    <t>弹力拉架坑条罗纹布</t>
  </si>
  <si>
    <t>94.0%棉6.0%氨纶</t>
  </si>
  <si>
    <t>R413231005</t>
  </si>
  <si>
    <t>黑色、米白、粉橙红</t>
  </si>
  <si>
    <t>R413231006</t>
  </si>
  <si>
    <t>黑色、米白、粉红</t>
  </si>
  <si>
    <t>R413231009</t>
  </si>
  <si>
    <t>女装针织宽松圆领落肩长袖假两件套衫</t>
  </si>
  <si>
    <t>R413231011</t>
  </si>
  <si>
    <t>女装针织合体圆领落肩长袖短装衫</t>
  </si>
  <si>
    <t>米白、黑色、浅黄绿</t>
  </si>
  <si>
    <t>16FK-PWS0168</t>
  </si>
  <si>
    <t>26S/1JC平纹布</t>
  </si>
  <si>
    <t>R413231004</t>
  </si>
  <si>
    <t>R413231001</t>
  </si>
  <si>
    <t>花灰、米白、豆绿</t>
  </si>
  <si>
    <t>16FK-LWS0128</t>
  </si>
  <si>
    <t>40S/1JC+30D密根拉架1*1罗纹布</t>
  </si>
  <si>
    <t>92%棉/8%氨纶</t>
  </si>
  <si>
    <t>R413232002</t>
  </si>
  <si>
    <t>R413232003</t>
  </si>
  <si>
    <t>R413232014</t>
  </si>
  <si>
    <t>黑色、粉橙红、粉蓝</t>
  </si>
  <si>
    <t>R413232004</t>
  </si>
  <si>
    <t>R413232015</t>
  </si>
  <si>
    <t>R413232005</t>
  </si>
  <si>
    <t>粉红、中灰</t>
  </si>
  <si>
    <t>20WK-WYS0075</t>
  </si>
  <si>
    <t>鱼鳞底斜纹真卫衣布（成衣染色半漂坯布）</t>
  </si>
  <si>
    <t>R413232006</t>
  </si>
  <si>
    <t>女装针织宽松连帽落肩长袖卫衣短装衫</t>
  </si>
  <si>
    <t>中灰、粉红、黑色</t>
  </si>
  <si>
    <t>R413232007</t>
  </si>
  <si>
    <t>粉红、黑色</t>
  </si>
  <si>
    <t>R413232009</t>
  </si>
  <si>
    <t>R413232011</t>
  </si>
  <si>
    <t>米白、粉红、黑色</t>
  </si>
  <si>
    <t>20SK-WYS0036</t>
  </si>
  <si>
    <t>鱼鳞底斜纹真卫衣布</t>
  </si>
  <si>
    <t>G7F21-32-034</t>
    <phoneticPr fontId="3" type="noConversion"/>
  </si>
  <si>
    <t>R413232010</t>
  </si>
  <si>
    <t>粉红、米白、中灰</t>
  </si>
  <si>
    <t>R413232001</t>
  </si>
  <si>
    <t>R413232024</t>
  </si>
  <si>
    <t>米白、浅黄绿</t>
  </si>
  <si>
    <t>R413232017</t>
  </si>
  <si>
    <t>象牙白、浅黄绿、黑色</t>
  </si>
  <si>
    <t>R413232018</t>
  </si>
  <si>
    <t>浅黄绿、象牙白、豆绿</t>
  </si>
  <si>
    <t>R413232019</t>
  </si>
  <si>
    <t>黑色、米白、浅黄绿、豆绿</t>
  </si>
  <si>
    <t>R413232021</t>
  </si>
  <si>
    <t>卡其、黑色、豆绿</t>
  </si>
  <si>
    <t>R413232020</t>
  </si>
  <si>
    <t>女装针织韩版V领落肩长袖卫衣衫</t>
  </si>
  <si>
    <t>黑色、象牙白、粉橙红</t>
  </si>
  <si>
    <t>20FK-LWS0170</t>
  </si>
  <si>
    <t>刷毛法式罗纹布</t>
  </si>
  <si>
    <t>67.7%棉32.3%聚酯纤维</t>
  </si>
  <si>
    <t>R413232023</t>
  </si>
  <si>
    <t>R413232022</t>
  </si>
  <si>
    <t>女装针织宽松连帽落肩长袖假两件套衫</t>
  </si>
  <si>
    <t>R413232031</t>
  </si>
  <si>
    <t>女装针织宽松连帽落肩长袖卫衣中长衫</t>
  </si>
  <si>
    <t>象牙白、黑色</t>
  </si>
  <si>
    <t>R413236001</t>
  </si>
  <si>
    <t>女装针织合体超高腰窄脚九分裤</t>
  </si>
  <si>
    <t>21EK-DJS0151</t>
  </si>
  <si>
    <t>40S/1竹纤维/精棉40/60紧密纺SIRO(AA)纱+50S/20D精棉包氨纶打鸡双面布（抗菌）</t>
  </si>
  <si>
    <t>74% COTTON22% BAMBOO FABRIC4% SPANDEX</t>
  </si>
  <si>
    <t>R413236002</t>
  </si>
  <si>
    <t>女装针织磨毛修身橡筋腰窄脚长裤</t>
  </si>
  <si>
    <t>16FK-SMS0132</t>
  </si>
  <si>
    <t>50S人棉+70D/40D锦纶包氨弹力磨毛打鸡布</t>
  </si>
  <si>
    <t>60.3%粘纤28.9%锦纶10.8%氨纶</t>
  </si>
  <si>
    <t>R413236003</t>
  </si>
  <si>
    <t>女装针织橡筋腰束脚九分裤</t>
  </si>
  <si>
    <t>R413237005</t>
  </si>
  <si>
    <t>女装针织半高领落肩长袖A摆中长连衣裙</t>
  </si>
  <si>
    <t>R413237004</t>
  </si>
  <si>
    <t>女装针织连帽落肩长袖A摆短连衣裙</t>
  </si>
  <si>
    <t>R413237003</t>
  </si>
  <si>
    <t>黑色、象牙白、豆绿</t>
  </si>
  <si>
    <t>R413243007</t>
  </si>
  <si>
    <t>女装宽松圆领落肩长袖羊毛衫</t>
  </si>
  <si>
    <t>粉蓝、粉橙红</t>
  </si>
  <si>
    <t>19WS-HFS0029</t>
  </si>
  <si>
    <t>1/17支64%腈纶25%锦纶7%羊毛4%氨纶</t>
  </si>
  <si>
    <t>R413243002</t>
  </si>
  <si>
    <t>女装宽松圆领落肩长袖中长羊毛衫</t>
  </si>
  <si>
    <t>米白、浅紫</t>
  </si>
  <si>
    <t>16FS-HFS0109</t>
  </si>
  <si>
    <t>2/28支85%膨体晴纶仿羊绒抗起球15%羊毛（羊毛为80支羊毛）</t>
  </si>
  <si>
    <t>R413243009</t>
  </si>
  <si>
    <t>女装宽松圆领落肩长袖线衫</t>
  </si>
  <si>
    <t>R413243004</t>
  </si>
  <si>
    <t>米白、浅黄绿、粉红、鲜绿</t>
  </si>
  <si>
    <t>16WS-HFS0106</t>
  </si>
  <si>
    <t>2/18支62%腈纶30%尼龙8%羊毛</t>
  </si>
  <si>
    <t>R413244002</t>
  </si>
  <si>
    <t>女装宽松V领长袖开胸单层羊毛衫外套</t>
  </si>
  <si>
    <t>粉橙红、卡其</t>
  </si>
  <si>
    <t>20FS-HFS0031</t>
  </si>
  <si>
    <t>1/13支46.8%腈纶37.4%锦纶15.8%羊毛混纺纱</t>
  </si>
  <si>
    <t>R413243003</t>
  </si>
  <si>
    <t>女装宽松高领落肩长袖线衫</t>
  </si>
  <si>
    <t>浅灰、卡其</t>
  </si>
  <si>
    <t>R413243011</t>
  </si>
  <si>
    <t>R413243005</t>
  </si>
  <si>
    <t>女装修身翻领长袖羊毛衫</t>
  </si>
  <si>
    <t>象牙白、浅黄绿</t>
  </si>
  <si>
    <t>R413243006</t>
  </si>
  <si>
    <t>象牙白、浅黄绿、粉橙红</t>
  </si>
  <si>
    <t>20SS-NLS0016</t>
  </si>
  <si>
    <t>1.2公分仿貂绒（100%尼龙）</t>
  </si>
  <si>
    <t>R413243010</t>
  </si>
  <si>
    <t>女装修身半高领长袖线衫</t>
  </si>
  <si>
    <t>米白、黑色、豆绿</t>
  </si>
  <si>
    <t>20SS-HFS0029</t>
  </si>
  <si>
    <t>50支78%粘胶22%尼龙爽滑包芯纱</t>
  </si>
  <si>
    <t>R413244003</t>
  </si>
  <si>
    <t>女装宽松V领长袖开胸单层线衫外套</t>
  </si>
  <si>
    <t>20SS-HFS0021</t>
  </si>
  <si>
    <t>1/38支 75%粘胶25%尼龙混纺纱</t>
  </si>
  <si>
    <t>R413243008</t>
  </si>
  <si>
    <t>深翠绿</t>
  </si>
  <si>
    <t>设计品类（中类）2</t>
  </si>
  <si>
    <t>英文码</t>
    <phoneticPr fontId="3" type="noConversion"/>
  </si>
  <si>
    <t>毛织</t>
    <phoneticPr fontId="3" type="noConversion"/>
  </si>
  <si>
    <t>2021秋季</t>
    <phoneticPr fontId="4" type="noConversion"/>
  </si>
  <si>
    <t>A1F21-43-901W</t>
    <phoneticPr fontId="5" type="noConversion"/>
  </si>
  <si>
    <t>女装</t>
    <phoneticPr fontId="4" type="noConversion"/>
  </si>
  <si>
    <t>G7F21-44-037</t>
    <phoneticPr fontId="5" type="noConversion"/>
  </si>
  <si>
    <t>G7F21-43-133</t>
    <phoneticPr fontId="5" type="noConversion"/>
  </si>
  <si>
    <t>G7F21-43-131</t>
    <phoneticPr fontId="5" type="noConversion"/>
  </si>
  <si>
    <t>G7F21-43-111</t>
    <phoneticPr fontId="5" type="noConversion"/>
  </si>
  <si>
    <t>粉红、黑色</t>
    <phoneticPr fontId="5" type="noConversion"/>
  </si>
  <si>
    <t>G7F21-43-035</t>
    <phoneticPr fontId="5" type="noConversion"/>
  </si>
  <si>
    <t>G7F21-43-013</t>
    <phoneticPr fontId="5" type="noConversion"/>
  </si>
  <si>
    <t>G7F21-44-012</t>
    <phoneticPr fontId="5" type="noConversion"/>
  </si>
  <si>
    <t>G7F21-43-132</t>
    <phoneticPr fontId="5" type="noConversion"/>
  </si>
  <si>
    <t>G7F21-43-112</t>
    <phoneticPr fontId="5" type="noConversion"/>
  </si>
  <si>
    <t>女装</t>
    <phoneticPr fontId="4" type="noConversion"/>
  </si>
  <si>
    <t>G7F21-43-036</t>
    <phoneticPr fontId="5" type="noConversion"/>
  </si>
  <si>
    <t>G7F21-43-014</t>
    <phoneticPr fontId="5" type="noConversion"/>
  </si>
  <si>
    <t>G7F21-37-147</t>
    <phoneticPr fontId="3" type="noConversion"/>
  </si>
  <si>
    <t>G7F21-37-123</t>
    <phoneticPr fontId="3" type="noConversion"/>
  </si>
  <si>
    <t>G7F21-37-053</t>
    <phoneticPr fontId="3" type="noConversion"/>
  </si>
  <si>
    <t>G7F21-36-146</t>
    <phoneticPr fontId="3" type="noConversion"/>
  </si>
  <si>
    <t>G7F21-36-145</t>
    <phoneticPr fontId="3" type="noConversion"/>
  </si>
  <si>
    <t>G7F21-36-023</t>
    <phoneticPr fontId="3" type="noConversion"/>
  </si>
  <si>
    <t>G7F21-32-130</t>
    <phoneticPr fontId="3" type="noConversion"/>
  </si>
  <si>
    <t>G7F21-32-129</t>
    <phoneticPr fontId="3" type="noConversion"/>
  </si>
  <si>
    <t>G7F21-32-128</t>
    <phoneticPr fontId="3" type="noConversion"/>
  </si>
  <si>
    <t>G7F21-32-127</t>
    <phoneticPr fontId="3" type="noConversion"/>
  </si>
  <si>
    <t>G7F21-32-126</t>
    <phoneticPr fontId="3" type="noConversion"/>
  </si>
  <si>
    <t>G7F21-32-110</t>
    <phoneticPr fontId="3" type="noConversion"/>
  </si>
  <si>
    <t>G7F21-32-109</t>
    <phoneticPr fontId="3" type="noConversion"/>
  </si>
  <si>
    <t>G7F21-32-108</t>
    <phoneticPr fontId="3" type="noConversion"/>
  </si>
  <si>
    <t>G7F21-32-107</t>
    <phoneticPr fontId="3" type="noConversion"/>
  </si>
  <si>
    <t>G7F21-32-106</t>
    <phoneticPr fontId="3" type="noConversion"/>
  </si>
  <si>
    <t>G7F21-32-033</t>
    <phoneticPr fontId="3" type="noConversion"/>
  </si>
  <si>
    <t>G7F21-32-032</t>
    <phoneticPr fontId="3" type="noConversion"/>
  </si>
  <si>
    <t>G7F21-32-031</t>
    <phoneticPr fontId="3" type="noConversion"/>
  </si>
  <si>
    <t>G7F21-32-030</t>
    <phoneticPr fontId="3" type="noConversion"/>
  </si>
  <si>
    <t>G7F21-32-029</t>
    <phoneticPr fontId="3" type="noConversion"/>
  </si>
  <si>
    <t>G7F21-32-011</t>
    <phoneticPr fontId="3" type="noConversion"/>
  </si>
  <si>
    <t>G7F21-32-010</t>
    <phoneticPr fontId="3" type="noConversion"/>
  </si>
  <si>
    <t>G7F21-32-009</t>
    <phoneticPr fontId="3" type="noConversion"/>
  </si>
  <si>
    <t>G7F21-32-008</t>
    <phoneticPr fontId="3" type="noConversion"/>
  </si>
  <si>
    <t>G7F21-32-007</t>
    <phoneticPr fontId="3" type="noConversion"/>
  </si>
  <si>
    <t>G7F21-31-125</t>
    <phoneticPr fontId="3" type="noConversion"/>
  </si>
  <si>
    <t>G7F21-31-102</t>
    <phoneticPr fontId="3" type="noConversion"/>
  </si>
  <si>
    <t>G7F21-31-101</t>
    <phoneticPr fontId="3" type="noConversion"/>
  </si>
  <si>
    <t>G7F21-31-100</t>
    <phoneticPr fontId="3" type="noConversion"/>
  </si>
  <si>
    <t>G7F21-31-028</t>
    <phoneticPr fontId="3" type="noConversion"/>
  </si>
  <si>
    <t>G7F21-31-002</t>
    <phoneticPr fontId="3" type="noConversion"/>
  </si>
  <si>
    <t>G7F21-31-001</t>
    <phoneticPr fontId="3" type="noConversion"/>
  </si>
  <si>
    <t>G7F21-27-124</t>
    <phoneticPr fontId="3" type="noConversion"/>
  </si>
  <si>
    <t>G7F21-27-120</t>
    <phoneticPr fontId="3" type="noConversion"/>
  </si>
  <si>
    <t>G7F21-27-052</t>
    <phoneticPr fontId="3" type="noConversion"/>
  </si>
  <si>
    <t>G7F21-26-144</t>
    <phoneticPr fontId="3" type="noConversion"/>
  </si>
  <si>
    <t>G7F21-26-143</t>
    <phoneticPr fontId="3" type="noConversion"/>
  </si>
  <si>
    <t>G7F21-26-142</t>
    <phoneticPr fontId="3" type="noConversion"/>
  </si>
  <si>
    <t>G7F21-26-119</t>
    <phoneticPr fontId="3" type="noConversion"/>
  </si>
  <si>
    <t>G7F21-26-118</t>
    <phoneticPr fontId="3" type="noConversion"/>
  </si>
  <si>
    <t>G7F21-26-117</t>
    <phoneticPr fontId="3" type="noConversion"/>
  </si>
  <si>
    <t>G7F21-26-051</t>
    <phoneticPr fontId="3" type="noConversion"/>
  </si>
  <si>
    <t>G7F21-26-050</t>
    <phoneticPr fontId="3" type="noConversion"/>
  </si>
  <si>
    <t>G7F21-26-049</t>
    <phoneticPr fontId="3" type="noConversion"/>
  </si>
  <si>
    <t>G7F21-26-048</t>
    <phoneticPr fontId="3" type="noConversion"/>
  </si>
  <si>
    <t>G7F21-26-021</t>
    <phoneticPr fontId="3" type="noConversion"/>
  </si>
  <si>
    <t>G7F21-26-020</t>
    <phoneticPr fontId="3" type="noConversion"/>
  </si>
  <si>
    <t>G7F21-26-019</t>
    <phoneticPr fontId="3" type="noConversion"/>
  </si>
  <si>
    <t>G7F21-26-018</t>
    <phoneticPr fontId="3" type="noConversion"/>
  </si>
  <si>
    <t>G7F21-24-124</t>
    <phoneticPr fontId="3" type="noConversion"/>
  </si>
  <si>
    <t>G7F21-24-040</t>
    <phoneticPr fontId="3" type="noConversion"/>
  </si>
  <si>
    <t>G7F21-20-105</t>
    <phoneticPr fontId="3" type="noConversion"/>
  </si>
  <si>
    <t>G7F21-17-122</t>
    <phoneticPr fontId="3" type="noConversion"/>
  </si>
  <si>
    <t>G7F21-17-121</t>
    <phoneticPr fontId="3" type="noConversion"/>
  </si>
  <si>
    <t>G7F21-17-054</t>
    <phoneticPr fontId="3" type="noConversion"/>
  </si>
  <si>
    <t>G7F21-17-027</t>
    <phoneticPr fontId="3" type="noConversion"/>
  </si>
  <si>
    <t>G7F21-17-026</t>
    <phoneticPr fontId="3" type="noConversion"/>
  </si>
  <si>
    <t>G7F21-17-025</t>
    <phoneticPr fontId="3" type="noConversion"/>
  </si>
  <si>
    <t>G7F21-16-116</t>
    <phoneticPr fontId="3" type="noConversion"/>
  </si>
  <si>
    <t>G7F21-16-047</t>
    <phoneticPr fontId="3" type="noConversion"/>
  </si>
  <si>
    <t>G7F21-16-046</t>
    <phoneticPr fontId="3" type="noConversion"/>
  </si>
  <si>
    <t>G7F21-16-024</t>
    <phoneticPr fontId="3" type="noConversion"/>
  </si>
  <si>
    <t>G7F21-16-022</t>
    <phoneticPr fontId="3" type="noConversion"/>
  </si>
  <si>
    <t>G7F21-15-141</t>
    <phoneticPr fontId="3" type="noConversion"/>
  </si>
  <si>
    <t>G7F21-15-140</t>
    <phoneticPr fontId="3" type="noConversion"/>
  </si>
  <si>
    <t>G7F21-15-139</t>
    <phoneticPr fontId="3" type="noConversion"/>
  </si>
  <si>
    <t>G7F21-15-045</t>
    <phoneticPr fontId="3" type="noConversion"/>
  </si>
  <si>
    <t>G7F21-15-044</t>
    <phoneticPr fontId="3" type="noConversion"/>
  </si>
  <si>
    <t>G7F21-15-043</t>
    <phoneticPr fontId="3" type="noConversion"/>
  </si>
  <si>
    <t>G7F21-14-138</t>
    <phoneticPr fontId="3" type="noConversion"/>
  </si>
  <si>
    <t>G7F21-14-137</t>
    <phoneticPr fontId="3" type="noConversion"/>
  </si>
  <si>
    <t>G7F21-14-136</t>
    <phoneticPr fontId="3" type="noConversion"/>
  </si>
  <si>
    <t>G7F21-14-135</t>
    <phoneticPr fontId="3" type="noConversion"/>
  </si>
  <si>
    <t>G7F21-14-134</t>
    <phoneticPr fontId="3" type="noConversion"/>
  </si>
  <si>
    <t>G7F21-14-115</t>
    <phoneticPr fontId="3" type="noConversion"/>
  </si>
  <si>
    <t>G7F21-14-114</t>
    <phoneticPr fontId="3" type="noConversion"/>
  </si>
  <si>
    <t>G7F21-14-113</t>
    <phoneticPr fontId="3" type="noConversion"/>
  </si>
  <si>
    <t>G7F21-14-042</t>
    <phoneticPr fontId="3" type="noConversion"/>
  </si>
  <si>
    <t>G7F21-14-041</t>
    <phoneticPr fontId="3" type="noConversion"/>
  </si>
  <si>
    <t>G7F21-14-039</t>
    <phoneticPr fontId="3" type="noConversion"/>
  </si>
  <si>
    <t>G7F21-14-038</t>
    <phoneticPr fontId="3" type="noConversion"/>
  </si>
  <si>
    <t>G7F21-14-017</t>
    <phoneticPr fontId="3" type="noConversion"/>
  </si>
  <si>
    <t>G7F21-14-016</t>
    <phoneticPr fontId="3" type="noConversion"/>
  </si>
  <si>
    <t>G7F21-14-015</t>
    <phoneticPr fontId="3" type="noConversion"/>
  </si>
  <si>
    <t>G7F21-10-104</t>
    <phoneticPr fontId="3" type="noConversion"/>
  </si>
  <si>
    <t>G7F21-10-103</t>
    <phoneticPr fontId="3" type="noConversion"/>
  </si>
  <si>
    <t>G7F21-10-006</t>
    <phoneticPr fontId="3" type="noConversion"/>
  </si>
  <si>
    <t>G7F21-10-005</t>
    <phoneticPr fontId="3" type="noConversion"/>
  </si>
  <si>
    <t>G7F21-10-004</t>
    <phoneticPr fontId="3" type="noConversion"/>
  </si>
  <si>
    <t>G7F21-10-003</t>
    <phoneticPr fontId="3" type="noConversion"/>
  </si>
  <si>
    <t>款数(板单号）</t>
    <phoneticPr fontId="2" type="noConversion"/>
  </si>
  <si>
    <t>元素(卖点?)</t>
    <phoneticPr fontId="3" type="noConversion"/>
  </si>
  <si>
    <t>竞品参考价</t>
    <phoneticPr fontId="2" type="noConversion"/>
  </si>
  <si>
    <t>电商吊牌价</t>
    <phoneticPr fontId="3" type="noConversion"/>
  </si>
  <si>
    <t>出货价(电商拿货）</t>
    <phoneticPr fontId="3" type="noConversion"/>
  </si>
  <si>
    <t>折扣</t>
    <phoneticPr fontId="2" type="noConversion"/>
  </si>
  <si>
    <t>叶小姐批价</t>
    <phoneticPr fontId="3" type="noConversion"/>
  </si>
  <si>
    <t>修改定量</t>
    <phoneticPr fontId="3" type="noConversion"/>
  </si>
  <si>
    <t>商品类别（出码比用）</t>
    <phoneticPr fontId="3" type="noConversion"/>
  </si>
  <si>
    <t>定量等级</t>
    <phoneticPr fontId="3" type="noConversion"/>
  </si>
  <si>
    <t>原始定量</t>
    <phoneticPr fontId="3" type="noConversion"/>
  </si>
  <si>
    <t>颜色&amp;定量</t>
    <phoneticPr fontId="2" type="noConversion"/>
  </si>
  <si>
    <t>码段</t>
    <phoneticPr fontId="3" type="noConversion"/>
  </si>
  <si>
    <t>版型(修身,正常,宽松)</t>
    <phoneticPr fontId="3" type="noConversion"/>
  </si>
  <si>
    <t>电商二级类目</t>
    <phoneticPr fontId="3" type="noConversion"/>
  </si>
  <si>
    <t>电商一级类目</t>
    <phoneticPr fontId="3" type="noConversion"/>
  </si>
  <si>
    <t>设计品类（中类）</t>
    <phoneticPr fontId="3" type="noConversion"/>
  </si>
  <si>
    <t>订货板图片</t>
    <phoneticPr fontId="3" type="noConversion"/>
  </si>
</sst>
</file>

<file path=xl/styles.xml><?xml version="1.0" encoding="utf-8"?>
<styleSheet xmlns="http://schemas.openxmlformats.org/spreadsheetml/2006/main">
  <numFmts count="3">
    <numFmt numFmtId="8" formatCode="&quot;¥&quot;#,##0.00;[Red]&quot;¥&quot;\-#,##0.00"/>
    <numFmt numFmtId="176" formatCode="0.00_ "/>
    <numFmt numFmtId="177" formatCode="0_ "/>
  </numFmts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Adobe 楷体 Std R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theme="1"/>
      <name val="Adobe 楷体 Std R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theme="1"/>
      <name val="Adobe 楷体 Std R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34080019531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60">
    <xf numFmtId="0" fontId="0" fillId="0" borderId="0" xfId="0"/>
    <xf numFmtId="14" fontId="9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1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4" fontId="9" fillId="2" borderId="4" xfId="0" applyNumberFormat="1" applyFont="1" applyFill="1" applyBorder="1" applyAlignment="1">
      <alignment horizontal="center" vertical="center" wrapText="1"/>
    </xf>
    <xf numFmtId="58" fontId="0" fillId="2" borderId="4" xfId="0" applyNumberFormat="1" applyFill="1" applyBorder="1" applyAlignment="1">
      <alignment horizontal="center" vertical="center"/>
    </xf>
    <xf numFmtId="8" fontId="0" fillId="2" borderId="4" xfId="0" applyNumberFormat="1" applyFill="1" applyBorder="1" applyAlignment="1">
      <alignment horizontal="left" vertical="center"/>
    </xf>
    <xf numFmtId="3" fontId="0" fillId="2" borderId="4" xfId="0" applyNumberFormat="1" applyFill="1" applyBorder="1" applyAlignment="1">
      <alignment horizontal="left" vertical="center"/>
    </xf>
    <xf numFmtId="176" fontId="0" fillId="2" borderId="4" xfId="0" applyNumberFormat="1" applyFill="1" applyBorder="1" applyAlignment="1">
      <alignment horizontal="left" vertical="center"/>
    </xf>
    <xf numFmtId="0" fontId="9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10" fillId="2" borderId="4" xfId="1" applyNumberFormat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/>
    </xf>
    <xf numFmtId="8" fontId="0" fillId="2" borderId="1" xfId="0" applyNumberForma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vertical="center"/>
    </xf>
    <xf numFmtId="0" fontId="0" fillId="0" borderId="1" xfId="0" applyFill="1" applyBorder="1" applyAlignment="1">
      <alignment vertical="center" shrinkToFi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8" fontId="13" fillId="2" borderId="1" xfId="0" applyNumberFormat="1" applyFont="1" applyFill="1" applyBorder="1" applyAlignment="1">
      <alignment horizontal="left" vertical="center"/>
    </xf>
    <xf numFmtId="177" fontId="0" fillId="2" borderId="1" xfId="0" applyNumberFormat="1" applyFill="1" applyBorder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2" xfId="2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18" fillId="4" borderId="2" xfId="1" applyFont="1" applyFill="1" applyBorder="1" applyAlignment="1">
      <alignment horizontal="center" vertical="center" wrapText="1"/>
    </xf>
    <xf numFmtId="8" fontId="18" fillId="4" borderId="2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3" fontId="17" fillId="4" borderId="2" xfId="1" applyNumberFormat="1" applyFont="1" applyFill="1" applyBorder="1" applyAlignment="1">
      <alignment horizontal="center"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horizontal="center" vertical="center"/>
    </xf>
    <xf numFmtId="177" fontId="18" fillId="4" borderId="2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vertical="center" wrapText="1"/>
    </xf>
    <xf numFmtId="0" fontId="18" fillId="4" borderId="9" xfId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3" xfId="2"/>
  </cellStyles>
  <dxfs count="59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5" formatCode="m&quot;月&quot;d&quot;日&quot;"/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¥&quot;#,##0.00;[Red]&quot;¥&quot;\-#,##0.00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¥&quot;#,##0.00;[Red]&quot;¥&quot;\-#,##0.00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1&#31179;&#27491;&#21333;&#35746;&#36135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215单色表"/>
      <sheetName val="透视表"/>
      <sheetName val="批价"/>
      <sheetName val="补批价"/>
      <sheetName val="卖点"/>
      <sheetName val="A款选款记录 "/>
      <sheetName val="设计中类"/>
      <sheetName val="针梭牛目录"/>
      <sheetName val="毛织目录"/>
    </sheetNames>
    <sheetDataSet>
      <sheetData sheetId="0" refreshError="1"/>
      <sheetData sheetId="1" refreshError="1"/>
      <sheetData sheetId="2" refreshError="1">
        <row r="1">
          <cell r="C1" t="str">
            <v>单号</v>
          </cell>
          <cell r="D1" t="str">
            <v>款号</v>
          </cell>
          <cell r="E1" t="str">
            <v>款式</v>
          </cell>
          <cell r="F1" t="str">
            <v>计算挂牌</v>
          </cell>
          <cell r="G1" t="str">
            <v>折扣</v>
          </cell>
          <cell r="H1" t="str">
            <v>出货价</v>
          </cell>
        </row>
        <row r="2">
          <cell r="C2" t="str">
            <v>G7F21-31-125</v>
          </cell>
          <cell r="D2" t="str">
            <v>R413231001</v>
          </cell>
          <cell r="E2" t="str">
            <v>女装针织弹力修身圆领长袖T恤短装衫</v>
          </cell>
          <cell r="F2">
            <v>79</v>
          </cell>
          <cell r="G2" t="str">
            <v>5.5折</v>
          </cell>
          <cell r="H2">
            <v>36.498000000000005</v>
          </cell>
        </row>
        <row r="3">
          <cell r="C3" t="str">
            <v>G7F21-31-101</v>
          </cell>
          <cell r="D3" t="str">
            <v>R413231011</v>
          </cell>
          <cell r="E3" t="str">
            <v>女装针织合体圆领落肩长袖短装衫</v>
          </cell>
          <cell r="F3">
            <v>89</v>
          </cell>
          <cell r="G3" t="str">
            <v>5.5折</v>
          </cell>
          <cell r="H3">
            <v>41.118000000000002</v>
          </cell>
        </row>
        <row r="4">
          <cell r="C4" t="str">
            <v>G7F21-31-002</v>
          </cell>
          <cell r="D4" t="str">
            <v>R413231005</v>
          </cell>
          <cell r="E4" t="str">
            <v>女装针织宽松圆领落肩长袖T恤衫</v>
          </cell>
          <cell r="F4">
            <v>99</v>
          </cell>
          <cell r="G4" t="str">
            <v>5.5折</v>
          </cell>
          <cell r="H4">
            <v>45.738</v>
          </cell>
        </row>
        <row r="5">
          <cell r="C5" t="str">
            <v>G7F21-31-100</v>
          </cell>
          <cell r="D5" t="str">
            <v>R413231009</v>
          </cell>
          <cell r="E5" t="str">
            <v>女装针织宽松圆领落肩长袖假两件套衫</v>
          </cell>
          <cell r="F5">
            <v>99</v>
          </cell>
          <cell r="G5" t="str">
            <v>5.5折</v>
          </cell>
          <cell r="H5">
            <v>45.738</v>
          </cell>
        </row>
        <row r="6">
          <cell r="C6" t="str">
            <v>G7F21-31-102</v>
          </cell>
          <cell r="D6" t="str">
            <v>R413231004</v>
          </cell>
          <cell r="E6" t="str">
            <v>女装针织宽松圆领落肩长袖衫</v>
          </cell>
          <cell r="F6">
            <v>99</v>
          </cell>
          <cell r="G6" t="str">
            <v>5.5折</v>
          </cell>
          <cell r="H6">
            <v>45.738</v>
          </cell>
        </row>
        <row r="7">
          <cell r="C7" t="str">
            <v>G7F21-31-028</v>
          </cell>
          <cell r="D7" t="str">
            <v>R413231006</v>
          </cell>
          <cell r="E7" t="str">
            <v>女装针织宽松圆领落肩长袖T恤衫</v>
          </cell>
          <cell r="F7">
            <v>119</v>
          </cell>
          <cell r="G7" t="str">
            <v>5.5折</v>
          </cell>
          <cell r="H7">
            <v>54.978000000000002</v>
          </cell>
        </row>
        <row r="8">
          <cell r="C8" t="str">
            <v>G7F21-32-009</v>
          </cell>
          <cell r="D8" t="str">
            <v>R413232014</v>
          </cell>
          <cell r="E8" t="str">
            <v>女装针织宽松圆领落肩长袖卫衣短装衫</v>
          </cell>
          <cell r="F8">
            <v>119</v>
          </cell>
          <cell r="G8" t="str">
            <v>5.5折</v>
          </cell>
          <cell r="H8">
            <v>54.978000000000002</v>
          </cell>
        </row>
        <row r="9">
          <cell r="C9" t="str">
            <v>G7F21-36-023</v>
          </cell>
          <cell r="D9" t="str">
            <v>R413236001</v>
          </cell>
          <cell r="E9" t="str">
            <v>女装针织合体超高腰窄脚九分裤</v>
          </cell>
          <cell r="F9">
            <v>119</v>
          </cell>
          <cell r="G9" t="str">
            <v>5.5折</v>
          </cell>
          <cell r="H9">
            <v>54.978000000000002</v>
          </cell>
        </row>
        <row r="10">
          <cell r="C10" t="str">
            <v>G7F21-31-001</v>
          </cell>
          <cell r="D10" t="str">
            <v>R413231007</v>
          </cell>
          <cell r="E10" t="str">
            <v>女装针织弹力修身方领长袖T恤短装衫</v>
          </cell>
          <cell r="F10">
            <v>129</v>
          </cell>
          <cell r="G10" t="str">
            <v>5.5折</v>
          </cell>
          <cell r="H10">
            <v>59.598000000000006</v>
          </cell>
        </row>
        <row r="11">
          <cell r="C11" t="str">
            <v>G7F21-10-103</v>
          </cell>
          <cell r="D11" t="str">
            <v>R413210006</v>
          </cell>
          <cell r="E11" t="str">
            <v>女装梭织起绒宽松翻领长袖短装全开襟上衣</v>
          </cell>
          <cell r="F11">
            <v>139</v>
          </cell>
          <cell r="G11" t="str">
            <v>5.5折</v>
          </cell>
          <cell r="H11">
            <v>64.218000000000004</v>
          </cell>
        </row>
        <row r="12">
          <cell r="C12" t="str">
            <v>G7F21-16-024</v>
          </cell>
          <cell r="D12" t="str">
            <v>R413216007</v>
          </cell>
          <cell r="E12" t="str">
            <v>女装梭织磨毛合体中腰短裙裤</v>
          </cell>
          <cell r="F12">
            <v>139</v>
          </cell>
          <cell r="G12" t="str">
            <v>5.5折</v>
          </cell>
          <cell r="H12">
            <v>64.218000000000004</v>
          </cell>
        </row>
        <row r="13">
          <cell r="C13" t="str">
            <v>G7F21-16-047</v>
          </cell>
          <cell r="D13" t="str">
            <v>R413216003</v>
          </cell>
          <cell r="E13" t="str">
            <v>女装梭织橡筋腰束脚长裤</v>
          </cell>
          <cell r="F13">
            <v>139</v>
          </cell>
          <cell r="G13" t="str">
            <v>5.5折</v>
          </cell>
          <cell r="H13">
            <v>64.218000000000004</v>
          </cell>
        </row>
        <row r="14">
          <cell r="C14" t="str">
            <v>G7F21-17-122</v>
          </cell>
          <cell r="D14" t="str">
            <v>R413217001</v>
          </cell>
          <cell r="E14" t="str">
            <v>女装梭织高腰A摆短裙</v>
          </cell>
          <cell r="F14">
            <v>139</v>
          </cell>
          <cell r="G14" t="str">
            <v>5.5折</v>
          </cell>
          <cell r="H14">
            <v>64.218000000000004</v>
          </cell>
        </row>
        <row r="15">
          <cell r="C15" t="str">
            <v>G7F21-32-007</v>
          </cell>
          <cell r="D15" t="str">
            <v>R413232002</v>
          </cell>
          <cell r="E15" t="str">
            <v>女装针织宽松圆领落肩长袖卫衣衫</v>
          </cell>
          <cell r="F15">
            <v>139</v>
          </cell>
          <cell r="G15" t="str">
            <v>5.5折</v>
          </cell>
          <cell r="H15">
            <v>64.218000000000004</v>
          </cell>
        </row>
        <row r="16">
          <cell r="C16" t="str">
            <v>G7F21-32-011</v>
          </cell>
          <cell r="D16" t="str">
            <v>R413232015</v>
          </cell>
          <cell r="E16" t="str">
            <v>女装针织宽松圆领落肩长袖卫衣衫</v>
          </cell>
          <cell r="F16">
            <v>139</v>
          </cell>
          <cell r="G16" t="str">
            <v>5.5折</v>
          </cell>
          <cell r="H16">
            <v>64.218000000000004</v>
          </cell>
        </row>
        <row r="17">
          <cell r="C17" t="str">
            <v>G7F21-32-031</v>
          </cell>
          <cell r="D17" t="str">
            <v>R413232007</v>
          </cell>
          <cell r="E17" t="str">
            <v>女装针织宽松圆领落肩长袖卫衣衫</v>
          </cell>
          <cell r="F17">
            <v>139</v>
          </cell>
          <cell r="G17" t="str">
            <v>5.5折</v>
          </cell>
          <cell r="H17">
            <v>64.218000000000004</v>
          </cell>
        </row>
        <row r="18">
          <cell r="C18" t="str">
            <v>G7F21-32-107</v>
          </cell>
          <cell r="D18" t="str">
            <v>R413232024</v>
          </cell>
          <cell r="E18" t="str">
            <v>女装针织宽松圆领落肩长袖卫衣衫</v>
          </cell>
          <cell r="F18">
            <v>139</v>
          </cell>
          <cell r="G18" t="str">
            <v>5.5折</v>
          </cell>
          <cell r="H18">
            <v>64.218000000000004</v>
          </cell>
        </row>
        <row r="19">
          <cell r="C19" t="str">
            <v>G7F21-36-145</v>
          </cell>
          <cell r="D19" t="str">
            <v>R413236002</v>
          </cell>
          <cell r="E19" t="str">
            <v>女装针织磨毛修身橡筋腰窄脚长裤</v>
          </cell>
          <cell r="F19">
            <v>139</v>
          </cell>
          <cell r="G19" t="str">
            <v>5.5折</v>
          </cell>
          <cell r="H19">
            <v>64.218000000000004</v>
          </cell>
        </row>
        <row r="20">
          <cell r="C20" t="str">
            <v>G7F21-43-111</v>
          </cell>
          <cell r="D20" t="str">
            <v>R413243005</v>
          </cell>
          <cell r="E20" t="str">
            <v>女装修身翻领长袖羊毛衫</v>
          </cell>
          <cell r="F20">
            <v>139</v>
          </cell>
          <cell r="G20" t="str">
            <v>5.5折</v>
          </cell>
          <cell r="H20">
            <v>64.218000000000004</v>
          </cell>
        </row>
        <row r="21">
          <cell r="C21" t="str">
            <v>G7F21-16-022</v>
          </cell>
          <cell r="D21" t="str">
            <v>R413216001</v>
          </cell>
          <cell r="E21" t="str">
            <v>女装梭织宽松高腰阔腿长裤</v>
          </cell>
          <cell r="F21">
            <v>149</v>
          </cell>
          <cell r="G21" t="str">
            <v>5.5折</v>
          </cell>
          <cell r="H21">
            <v>68.838000000000008</v>
          </cell>
        </row>
        <row r="22">
          <cell r="C22" t="str">
            <v>G7F21-32-110</v>
          </cell>
          <cell r="D22" t="str">
            <v>R413232019</v>
          </cell>
          <cell r="E22" t="str">
            <v>女装针织宽松连帽落肩长袖卫衣短装衫</v>
          </cell>
          <cell r="F22">
            <v>149</v>
          </cell>
          <cell r="G22" t="str">
            <v>5.5折</v>
          </cell>
          <cell r="H22">
            <v>68.838000000000008</v>
          </cell>
        </row>
        <row r="23">
          <cell r="C23" t="str">
            <v>G7F21-10-005</v>
          </cell>
          <cell r="D23" t="str">
            <v>R413210007</v>
          </cell>
          <cell r="E23" t="str">
            <v>女装梭织弹力修身方领插肩长袖短装套头上衣</v>
          </cell>
          <cell r="F23">
            <v>159</v>
          </cell>
          <cell r="G23" t="str">
            <v>5.5折</v>
          </cell>
          <cell r="H23">
            <v>73.457999999999998</v>
          </cell>
        </row>
        <row r="24">
          <cell r="C24" t="str">
            <v>G7F21-10-104</v>
          </cell>
          <cell r="D24" t="str">
            <v>R413210008</v>
          </cell>
          <cell r="E24" t="str">
            <v>女装梭织磨毛宽松翻领落肩长袖全开襟上衣</v>
          </cell>
          <cell r="F24">
            <v>159</v>
          </cell>
          <cell r="G24" t="str">
            <v>5.5折</v>
          </cell>
          <cell r="H24">
            <v>73.457999999999998</v>
          </cell>
        </row>
        <row r="25">
          <cell r="C25" t="str">
            <v>G7F21-17-027</v>
          </cell>
          <cell r="D25" t="str">
            <v>R413217003</v>
          </cell>
          <cell r="E25" t="str">
            <v>女装梭织磨毛收腰吊带短裙</v>
          </cell>
          <cell r="F25">
            <v>159</v>
          </cell>
          <cell r="G25" t="str">
            <v>5.5折</v>
          </cell>
          <cell r="H25">
            <v>73.457999999999998</v>
          </cell>
        </row>
        <row r="26">
          <cell r="C26" t="str">
            <v>G7F21-17-121</v>
          </cell>
          <cell r="D26" t="str">
            <v>R413217002</v>
          </cell>
          <cell r="E26" t="str">
            <v>女装梭织高腰A摆中长裙</v>
          </cell>
          <cell r="F26">
            <v>159</v>
          </cell>
          <cell r="G26" t="str">
            <v>5.5折</v>
          </cell>
          <cell r="H26">
            <v>73.457999999999998</v>
          </cell>
        </row>
        <row r="27">
          <cell r="C27" t="str">
            <v>G7F21-32-030</v>
          </cell>
          <cell r="D27" t="str">
            <v>R413232006</v>
          </cell>
          <cell r="E27" t="str">
            <v>女装针织宽松连帽落肩长袖卫衣短装衫</v>
          </cell>
          <cell r="F27">
            <v>159</v>
          </cell>
          <cell r="G27" t="str">
            <v>5.5折</v>
          </cell>
          <cell r="H27">
            <v>73.457999999999998</v>
          </cell>
        </row>
        <row r="28">
          <cell r="C28" t="str">
            <v>G7F21-32-127</v>
          </cell>
          <cell r="D28" t="str">
            <v>R413232020</v>
          </cell>
          <cell r="E28" t="str">
            <v>女装针织韩版V领落肩长袖卫衣衫</v>
          </cell>
          <cell r="F28">
            <v>159</v>
          </cell>
          <cell r="G28" t="str">
            <v>5.5折</v>
          </cell>
          <cell r="H28">
            <v>73.457999999999998</v>
          </cell>
        </row>
        <row r="29">
          <cell r="C29" t="str">
            <v>G7F21-10-004</v>
          </cell>
          <cell r="D29" t="str">
            <v>R413210009</v>
          </cell>
          <cell r="E29" t="str">
            <v>女装梭织修身方领插肩长袖短装半开筒上衣</v>
          </cell>
          <cell r="F29">
            <v>169</v>
          </cell>
          <cell r="G29" t="str">
            <v>5.5折</v>
          </cell>
          <cell r="H29">
            <v>78.078000000000003</v>
          </cell>
        </row>
        <row r="30">
          <cell r="C30" t="str">
            <v>G7F21-10-006</v>
          </cell>
          <cell r="D30" t="str">
            <v>R413210005</v>
          </cell>
          <cell r="E30" t="str">
            <v>女装梭织磨毛宽松翻领泡泡长袖中长全开襟上衣</v>
          </cell>
          <cell r="F30">
            <v>169</v>
          </cell>
          <cell r="G30" t="str">
            <v>5.5折</v>
          </cell>
          <cell r="H30">
            <v>78.078000000000003</v>
          </cell>
        </row>
        <row r="31">
          <cell r="C31" t="str">
            <v>G7F21-26-019</v>
          </cell>
          <cell r="D31" t="str">
            <v>R413226024</v>
          </cell>
          <cell r="E31" t="str">
            <v>女装牛仔弹力合体高腰窄脚九分裤</v>
          </cell>
          <cell r="F31">
            <v>169</v>
          </cell>
          <cell r="G31" t="str">
            <v>5.5折</v>
          </cell>
          <cell r="H31">
            <v>78.078000000000003</v>
          </cell>
        </row>
        <row r="32">
          <cell r="C32" t="str">
            <v>G7F21-26-020</v>
          </cell>
          <cell r="D32" t="str">
            <v>R413226009</v>
          </cell>
          <cell r="E32" t="str">
            <v>女装牛仔高腰锥型长裤</v>
          </cell>
          <cell r="F32">
            <v>169</v>
          </cell>
          <cell r="G32" t="str">
            <v>5.5折</v>
          </cell>
          <cell r="H32">
            <v>78.078000000000003</v>
          </cell>
        </row>
        <row r="33">
          <cell r="C33" t="str">
            <v>G7F21-26-048</v>
          </cell>
          <cell r="D33" t="str">
            <v>R413226011</v>
          </cell>
          <cell r="E33" t="str">
            <v>女装牛仔弹力合体高腰窄脚九分裤</v>
          </cell>
          <cell r="F33">
            <v>169</v>
          </cell>
          <cell r="G33" t="str">
            <v>5.5折</v>
          </cell>
          <cell r="H33">
            <v>78.078000000000003</v>
          </cell>
        </row>
        <row r="34">
          <cell r="C34" t="str">
            <v>G7F21-26-049</v>
          </cell>
          <cell r="D34" t="str">
            <v>R413226012</v>
          </cell>
          <cell r="E34" t="str">
            <v>女装牛仔高腰锥型九分裤</v>
          </cell>
          <cell r="F34">
            <v>169</v>
          </cell>
          <cell r="G34" t="str">
            <v>5.5折</v>
          </cell>
          <cell r="H34">
            <v>78.078000000000003</v>
          </cell>
        </row>
        <row r="35">
          <cell r="C35" t="str">
            <v>G7F21-26-051</v>
          </cell>
          <cell r="D35" t="str">
            <v>R413226014</v>
          </cell>
          <cell r="E35" t="str">
            <v>女装牛仔合体高腰阔腿长裤</v>
          </cell>
          <cell r="F35">
            <v>169</v>
          </cell>
          <cell r="G35" t="str">
            <v>5.5折</v>
          </cell>
          <cell r="H35">
            <v>78.078000000000003</v>
          </cell>
        </row>
        <row r="36">
          <cell r="C36" t="str">
            <v>G7F21-27-052</v>
          </cell>
          <cell r="D36" t="str">
            <v>R413227003</v>
          </cell>
          <cell r="E36" t="str">
            <v>女装牛仔高腰A摆中长裙</v>
          </cell>
          <cell r="F36">
            <v>169</v>
          </cell>
          <cell r="G36" t="str">
            <v>5.5折</v>
          </cell>
          <cell r="H36">
            <v>78.078000000000003</v>
          </cell>
        </row>
        <row r="37">
          <cell r="C37" t="str">
            <v>G7F21-32-008</v>
          </cell>
          <cell r="D37" t="str">
            <v>R413232003</v>
          </cell>
          <cell r="E37" t="str">
            <v>女装针织宽松圆领落肩长袖卫衣衫</v>
          </cell>
          <cell r="F37">
            <v>169</v>
          </cell>
          <cell r="G37" t="str">
            <v>5.5折</v>
          </cell>
          <cell r="H37">
            <v>78.078000000000003</v>
          </cell>
        </row>
        <row r="38">
          <cell r="C38" t="str">
            <v>G7F21-32-126</v>
          </cell>
          <cell r="D38" t="str">
            <v>R413232021</v>
          </cell>
          <cell r="E38" t="str">
            <v>女装针织宽松连帽落肩长袖卫衣衫</v>
          </cell>
          <cell r="F38">
            <v>169</v>
          </cell>
          <cell r="G38" t="str">
            <v>5.5折</v>
          </cell>
          <cell r="H38">
            <v>78.078000000000003</v>
          </cell>
        </row>
        <row r="39">
          <cell r="C39" t="str">
            <v>G7F21-32-128</v>
          </cell>
          <cell r="D39" t="str">
            <v>R413232023</v>
          </cell>
          <cell r="E39" t="str">
            <v>女装针织宽松连帽落肩长袖卫衣短装衫</v>
          </cell>
          <cell r="F39">
            <v>169</v>
          </cell>
          <cell r="G39" t="str">
            <v>5.5折</v>
          </cell>
          <cell r="H39">
            <v>78.078000000000003</v>
          </cell>
        </row>
        <row r="40">
          <cell r="C40" t="str">
            <v>G7F21-26-117</v>
          </cell>
          <cell r="D40" t="str">
            <v>R413226022</v>
          </cell>
          <cell r="E40" t="str">
            <v>女装牛仔宽松高腰阔腿长裤</v>
          </cell>
          <cell r="F40">
            <v>179</v>
          </cell>
          <cell r="G40" t="str">
            <v>5.5折</v>
          </cell>
          <cell r="H40">
            <v>82.698000000000008</v>
          </cell>
        </row>
        <row r="41">
          <cell r="C41" t="str">
            <v>G7F21-26-144</v>
          </cell>
          <cell r="D41" t="str">
            <v>R413226023</v>
          </cell>
          <cell r="E41" t="str">
            <v>女装牛仔宽松高腰阔腿长裤</v>
          </cell>
          <cell r="F41">
            <v>179</v>
          </cell>
          <cell r="G41" t="str">
            <v>5.5折</v>
          </cell>
          <cell r="H41">
            <v>82.698000000000008</v>
          </cell>
        </row>
        <row r="42">
          <cell r="C42" t="str">
            <v>G7F21-32-032</v>
          </cell>
          <cell r="D42" t="str">
            <v>R413232009</v>
          </cell>
          <cell r="E42" t="str">
            <v>女装针织宽松连帽落肩长袖卫衣衫</v>
          </cell>
          <cell r="F42">
            <v>179</v>
          </cell>
          <cell r="G42" t="str">
            <v>5.5折</v>
          </cell>
          <cell r="H42">
            <v>82.698000000000008</v>
          </cell>
        </row>
        <row r="43">
          <cell r="C43" t="str">
            <v>G7F21-32-106</v>
          </cell>
          <cell r="D43" t="str">
            <v>R413232001</v>
          </cell>
          <cell r="E43" t="str">
            <v>女装针织宽松连帽落肩长袖卫衣衫</v>
          </cell>
          <cell r="F43">
            <v>179</v>
          </cell>
          <cell r="G43" t="str">
            <v>5.5折</v>
          </cell>
          <cell r="H43">
            <v>82.698000000000008</v>
          </cell>
        </row>
        <row r="44">
          <cell r="C44" t="str">
            <v>G7F21-36-146</v>
          </cell>
          <cell r="D44" t="str">
            <v>R413236003</v>
          </cell>
          <cell r="E44" t="str">
            <v>女装针织橡筋腰束脚九分裤</v>
          </cell>
          <cell r="F44">
            <v>179</v>
          </cell>
          <cell r="G44" t="str">
            <v>5.5折</v>
          </cell>
          <cell r="H44">
            <v>82.698000000000008</v>
          </cell>
        </row>
        <row r="45">
          <cell r="C45" t="str">
            <v>G7F21-43-133</v>
          </cell>
          <cell r="D45" t="str">
            <v>R413243010</v>
          </cell>
          <cell r="E45" t="str">
            <v>女装修身半高领长袖线衫</v>
          </cell>
          <cell r="F45">
            <v>179</v>
          </cell>
          <cell r="G45" t="str">
            <v>5.5折</v>
          </cell>
          <cell r="H45">
            <v>82.698000000000008</v>
          </cell>
        </row>
        <row r="46">
          <cell r="C46" t="str">
            <v>G7F21-16-116</v>
          </cell>
          <cell r="D46" t="str">
            <v>R413216005</v>
          </cell>
          <cell r="E46" t="str">
            <v>女装梭织磨毛宽松半橡筋腰直筒九分裤</v>
          </cell>
          <cell r="F46">
            <v>189</v>
          </cell>
          <cell r="G46" t="str">
            <v>5.5折</v>
          </cell>
          <cell r="H46">
            <v>87.317999999999998</v>
          </cell>
        </row>
        <row r="47">
          <cell r="C47" t="str">
            <v>G7F21-26-018</v>
          </cell>
          <cell r="D47" t="str">
            <v>R413226007</v>
          </cell>
          <cell r="E47" t="str">
            <v>女装牛仔弹力高腰锥型九分裤</v>
          </cell>
          <cell r="F47">
            <v>189</v>
          </cell>
          <cell r="G47" t="str">
            <v>5.5折</v>
          </cell>
          <cell r="H47">
            <v>87.317999999999998</v>
          </cell>
        </row>
        <row r="48">
          <cell r="C48" t="str">
            <v>G7F21-26-118</v>
          </cell>
          <cell r="D48" t="str">
            <v>R413226017</v>
          </cell>
          <cell r="E48" t="str">
            <v>女装牛仔宽松高腰束脚长裤</v>
          </cell>
          <cell r="F48">
            <v>189</v>
          </cell>
          <cell r="G48" t="str">
            <v>5.5折</v>
          </cell>
          <cell r="H48">
            <v>87.317999999999998</v>
          </cell>
        </row>
        <row r="49">
          <cell r="C49" t="str">
            <v>G7F21-26-142</v>
          </cell>
          <cell r="D49" t="str">
            <v>R413226004</v>
          </cell>
          <cell r="E49" t="str">
            <v>女装牛仔高腰锥型九分裤</v>
          </cell>
          <cell r="F49">
            <v>189</v>
          </cell>
          <cell r="G49" t="str">
            <v>5.5折</v>
          </cell>
          <cell r="H49">
            <v>87.317999999999998</v>
          </cell>
        </row>
        <row r="50">
          <cell r="C50" t="str">
            <v>G7F21-10-003</v>
          </cell>
          <cell r="D50" t="str">
            <v>R413210003</v>
          </cell>
          <cell r="E50" t="str">
            <v>女装梭织磨毛宽松连帽落肩长袖短装半开筒上衣</v>
          </cell>
          <cell r="F50">
            <v>199</v>
          </cell>
          <cell r="G50" t="str">
            <v>5.5折</v>
          </cell>
          <cell r="H50">
            <v>91.938000000000002</v>
          </cell>
        </row>
        <row r="51">
          <cell r="C51" t="str">
            <v>G7F21-16-046</v>
          </cell>
          <cell r="D51" t="str">
            <v>R413216002</v>
          </cell>
          <cell r="E51" t="str">
            <v>女装梭织宽松高腰萝卜长裤</v>
          </cell>
          <cell r="F51">
            <v>199</v>
          </cell>
          <cell r="G51" t="str">
            <v>5.5折</v>
          </cell>
          <cell r="H51">
            <v>91.938000000000002</v>
          </cell>
        </row>
        <row r="52">
          <cell r="C52" t="str">
            <v>G7F21-17-025</v>
          </cell>
          <cell r="D52" t="str">
            <v>R413217006</v>
          </cell>
          <cell r="E52" t="str">
            <v>女装梭织V领长袖鱼尾短连衣裙</v>
          </cell>
          <cell r="F52">
            <v>199</v>
          </cell>
          <cell r="G52" t="str">
            <v>5.5折</v>
          </cell>
          <cell r="H52">
            <v>91.938000000000002</v>
          </cell>
        </row>
        <row r="53">
          <cell r="C53" t="str">
            <v>G7F21-26-119</v>
          </cell>
          <cell r="D53" t="str">
            <v>R413226025</v>
          </cell>
          <cell r="E53" t="str">
            <v>女装牛仔合体高腰小直筒长裤</v>
          </cell>
          <cell r="F53">
            <v>199</v>
          </cell>
          <cell r="G53" t="str">
            <v>5.5折</v>
          </cell>
          <cell r="H53">
            <v>91.938000000000002</v>
          </cell>
        </row>
        <row r="54">
          <cell r="C54" t="str">
            <v>G7F21-32-010</v>
          </cell>
          <cell r="D54" t="str">
            <v>R413232004</v>
          </cell>
          <cell r="E54" t="str">
            <v>女装针织宽松连帽落肩长袖卫衣衫</v>
          </cell>
          <cell r="F54">
            <v>199</v>
          </cell>
          <cell r="G54" t="str">
            <v>5.5折</v>
          </cell>
          <cell r="H54">
            <v>91.938000000000002</v>
          </cell>
        </row>
        <row r="55">
          <cell r="C55" t="str">
            <v>G7F21-32-029</v>
          </cell>
          <cell r="D55" t="str">
            <v>R413232005</v>
          </cell>
          <cell r="E55" t="str">
            <v>女装针织宽松圆领落肩长袖卫衣衫</v>
          </cell>
          <cell r="F55">
            <v>199</v>
          </cell>
          <cell r="G55" t="str">
            <v>5.5折</v>
          </cell>
          <cell r="H55">
            <v>91.938000000000002</v>
          </cell>
        </row>
        <row r="56">
          <cell r="C56" t="str">
            <v>G7F21-32-033</v>
          </cell>
          <cell r="D56" t="str">
            <v>R413232011</v>
          </cell>
          <cell r="E56" t="str">
            <v>女装针织宽松连帽落肩长袖卫衣短装衫</v>
          </cell>
          <cell r="F56">
            <v>199</v>
          </cell>
          <cell r="G56" t="str">
            <v>5.5折</v>
          </cell>
          <cell r="H56">
            <v>91.938000000000002</v>
          </cell>
        </row>
        <row r="57">
          <cell r="C57" t="str">
            <v>G7F21-32-109</v>
          </cell>
          <cell r="D57" t="str">
            <v>R413232018</v>
          </cell>
          <cell r="E57" t="str">
            <v>女装针织宽松连帽落肩长袖卫衣衫</v>
          </cell>
          <cell r="F57">
            <v>199</v>
          </cell>
          <cell r="G57" t="str">
            <v>5.5折</v>
          </cell>
          <cell r="H57">
            <v>91.938000000000002</v>
          </cell>
        </row>
        <row r="58">
          <cell r="C58" t="str">
            <v>G7F21-32-129</v>
          </cell>
          <cell r="D58" t="str">
            <v>R413232022</v>
          </cell>
          <cell r="E58" t="str">
            <v>女装针织宽松连帽落肩长袖假两件套衫</v>
          </cell>
          <cell r="F58">
            <v>199</v>
          </cell>
          <cell r="G58" t="str">
            <v>5.5折</v>
          </cell>
          <cell r="H58">
            <v>91.938000000000002</v>
          </cell>
        </row>
        <row r="59">
          <cell r="C59" t="str">
            <v>G7F21-32-130</v>
          </cell>
          <cell r="D59" t="str">
            <v>R413232031</v>
          </cell>
          <cell r="E59" t="str">
            <v>女装针织宽松连帽落肩长袖卫衣中长衫</v>
          </cell>
          <cell r="F59">
            <v>199</v>
          </cell>
          <cell r="G59" t="str">
            <v>5.5折</v>
          </cell>
          <cell r="H59">
            <v>91.938000000000002</v>
          </cell>
        </row>
        <row r="60">
          <cell r="C60" t="str">
            <v>G7F21-43-014</v>
          </cell>
          <cell r="D60" t="str">
            <v>R413243007</v>
          </cell>
          <cell r="E60" t="str">
            <v>女装宽松圆领落肩长袖羊毛衫</v>
          </cell>
          <cell r="F60">
            <v>199</v>
          </cell>
          <cell r="G60" t="str">
            <v>5.5折</v>
          </cell>
          <cell r="H60">
            <v>91.938000000000002</v>
          </cell>
        </row>
        <row r="61">
          <cell r="C61" t="str">
            <v>G7F21-24-124</v>
          </cell>
          <cell r="D61" t="str">
            <v>R413224001</v>
          </cell>
          <cell r="E61" t="str">
            <v>女装牛仔合体翻领长袖短装开胸单层外套</v>
          </cell>
          <cell r="F61">
            <v>219</v>
          </cell>
          <cell r="G61" t="str">
            <v>5.5折</v>
          </cell>
          <cell r="H61">
            <v>101.17800000000001</v>
          </cell>
        </row>
        <row r="62">
          <cell r="C62" t="str">
            <v>G7F21-43-112</v>
          </cell>
          <cell r="D62" t="str">
            <v>R413243009</v>
          </cell>
          <cell r="E62" t="str">
            <v>女装宽松圆领落肩长袖线衫</v>
          </cell>
          <cell r="F62">
            <v>219</v>
          </cell>
          <cell r="G62" t="str">
            <v>5.5折</v>
          </cell>
          <cell r="H62">
            <v>101.17800000000001</v>
          </cell>
        </row>
        <row r="63">
          <cell r="C63" t="str">
            <v>G7F21-43-132</v>
          </cell>
          <cell r="D63" t="str">
            <v>R413243004</v>
          </cell>
          <cell r="E63" t="str">
            <v>女装宽松圆领落肩长袖羊毛衫</v>
          </cell>
          <cell r="F63">
            <v>219</v>
          </cell>
          <cell r="G63" t="str">
            <v>5.5折</v>
          </cell>
          <cell r="H63">
            <v>101.17800000000001</v>
          </cell>
        </row>
        <row r="64">
          <cell r="C64" t="str">
            <v>G7F21-43-013</v>
          </cell>
          <cell r="D64" t="str">
            <v>R413243003</v>
          </cell>
          <cell r="E64" t="str">
            <v>女装宽松高领落肩长袖线衫</v>
          </cell>
          <cell r="F64">
            <v>219</v>
          </cell>
          <cell r="G64" t="str">
            <v>5.5折</v>
          </cell>
          <cell r="H64">
            <v>101.17800000000001</v>
          </cell>
        </row>
        <row r="65">
          <cell r="C65" t="str">
            <v>G7F21-43-035</v>
          </cell>
          <cell r="D65" t="str">
            <v>R413243011</v>
          </cell>
          <cell r="E65" t="str">
            <v>女装宽松圆领落肩长袖羊毛衫</v>
          </cell>
          <cell r="F65">
            <v>219</v>
          </cell>
          <cell r="G65" t="str">
            <v>5.5折</v>
          </cell>
          <cell r="H65">
            <v>101.17800000000001</v>
          </cell>
        </row>
        <row r="66">
          <cell r="C66" t="str">
            <v>G7F21-43-131</v>
          </cell>
          <cell r="D66" t="str">
            <v>R413243006</v>
          </cell>
          <cell r="E66" t="str">
            <v>女装宽松圆领落肩长袖线衫</v>
          </cell>
          <cell r="F66">
            <v>219</v>
          </cell>
          <cell r="G66" t="str">
            <v>5.5折</v>
          </cell>
          <cell r="H66">
            <v>101.17800000000001</v>
          </cell>
        </row>
        <row r="67">
          <cell r="C67" t="str">
            <v>G7F21-14-039</v>
          </cell>
          <cell r="D67" t="str">
            <v>R413214007</v>
          </cell>
          <cell r="E67" t="str">
            <v>女装梭织宽松立领长袖开胸夹层外套</v>
          </cell>
          <cell r="F67">
            <v>229</v>
          </cell>
          <cell r="G67" t="str">
            <v>5.5折</v>
          </cell>
          <cell r="H67">
            <v>105.798</v>
          </cell>
        </row>
        <row r="68">
          <cell r="C68" t="str">
            <v>G7F21-17-026</v>
          </cell>
          <cell r="D68" t="str">
            <v>R413217007</v>
          </cell>
          <cell r="E68" t="str">
            <v>女装梭织弹力方领长袖全开襟短连衣裙</v>
          </cell>
          <cell r="F68">
            <v>229</v>
          </cell>
          <cell r="G68" t="str">
            <v>5.5折</v>
          </cell>
          <cell r="H68">
            <v>105.798</v>
          </cell>
        </row>
        <row r="69">
          <cell r="C69" t="str">
            <v>G7F21-17-054</v>
          </cell>
          <cell r="D69" t="str">
            <v>R413217004</v>
          </cell>
          <cell r="E69" t="str">
            <v>女装梭织磨毛立领落肩七分袖半开筒长连衣裙</v>
          </cell>
          <cell r="F69">
            <v>229</v>
          </cell>
          <cell r="G69" t="str">
            <v>5.5折</v>
          </cell>
          <cell r="H69">
            <v>105.798</v>
          </cell>
        </row>
        <row r="70">
          <cell r="C70" t="str">
            <v>G7F21-26-021</v>
          </cell>
          <cell r="D70" t="str">
            <v>R413226010</v>
          </cell>
          <cell r="E70" t="str">
            <v>女装牛仔弹力橡筋腰束脚长裤</v>
          </cell>
          <cell r="F70">
            <v>229</v>
          </cell>
          <cell r="G70" t="str">
            <v>5.5折</v>
          </cell>
          <cell r="H70">
            <v>105.798</v>
          </cell>
        </row>
        <row r="71">
          <cell r="C71" t="str">
            <v>G7F21-37-053</v>
          </cell>
          <cell r="D71" t="str">
            <v>R413237005</v>
          </cell>
          <cell r="E71" t="str">
            <v>女装针织半高领落肩长袖A摆中长连衣裙</v>
          </cell>
          <cell r="F71">
            <v>229</v>
          </cell>
          <cell r="G71" t="str">
            <v>5.5折</v>
          </cell>
          <cell r="H71">
            <v>105.798</v>
          </cell>
        </row>
        <row r="72">
          <cell r="C72" t="str">
            <v>G7F21-37-123</v>
          </cell>
          <cell r="D72" t="str">
            <v>R413237004</v>
          </cell>
          <cell r="E72" t="str">
            <v>女装针织连帽落肩长袖A摆短连衣裙</v>
          </cell>
          <cell r="F72">
            <v>229</v>
          </cell>
          <cell r="G72" t="str">
            <v>5.5折</v>
          </cell>
          <cell r="H72">
            <v>105.798</v>
          </cell>
        </row>
        <row r="73">
          <cell r="C73" t="str">
            <v>G7F21-44-037</v>
          </cell>
          <cell r="D73" t="str">
            <v>R413244003</v>
          </cell>
          <cell r="E73" t="str">
            <v>女装宽松V领长袖开胸单层线衫外套</v>
          </cell>
          <cell r="F73">
            <v>239</v>
          </cell>
          <cell r="G73" t="str">
            <v>5.5折</v>
          </cell>
          <cell r="H73">
            <v>110.41800000000001</v>
          </cell>
        </row>
        <row r="74">
          <cell r="C74" t="str">
            <v>G7F21-43-036</v>
          </cell>
          <cell r="D74" t="str">
            <v>R413243002</v>
          </cell>
          <cell r="E74" t="str">
            <v>女装宽松圆领落肩长袖中长羊毛衫</v>
          </cell>
          <cell r="F74">
            <v>249</v>
          </cell>
          <cell r="G74" t="str">
            <v>5.5折</v>
          </cell>
          <cell r="H74">
            <v>115.03800000000001</v>
          </cell>
        </row>
        <row r="75">
          <cell r="C75" t="str">
            <v>G7F21-14-135</v>
          </cell>
          <cell r="D75" t="str">
            <v>R413214011</v>
          </cell>
          <cell r="E75" t="str">
            <v>女装梭织合体翻领长袖开胸夹层外套</v>
          </cell>
          <cell r="F75">
            <v>259</v>
          </cell>
          <cell r="G75" t="str">
            <v>5.5折</v>
          </cell>
          <cell r="H75">
            <v>119.658</v>
          </cell>
        </row>
        <row r="76">
          <cell r="C76" t="str">
            <v>G7F21-44-012</v>
          </cell>
          <cell r="D76" t="str">
            <v>R413244002</v>
          </cell>
          <cell r="E76" t="str">
            <v>女装宽松V领长袖开胸单层羊毛衫外套</v>
          </cell>
          <cell r="F76">
            <v>259</v>
          </cell>
          <cell r="G76" t="str">
            <v>5.5折</v>
          </cell>
          <cell r="H76">
            <v>119.658</v>
          </cell>
        </row>
        <row r="77">
          <cell r="C77" t="str">
            <v>G7F21-14-113</v>
          </cell>
          <cell r="D77" t="str">
            <v>R413214017</v>
          </cell>
          <cell r="E77" t="str">
            <v>女装梭织宽松连帽长袖开胸夹层外套</v>
          </cell>
          <cell r="F77">
            <v>269</v>
          </cell>
          <cell r="G77" t="str">
            <v>5.5折</v>
          </cell>
          <cell r="H77">
            <v>124.27800000000001</v>
          </cell>
        </row>
        <row r="78">
          <cell r="C78" t="str">
            <v>G7F21-14-017</v>
          </cell>
          <cell r="D78" t="str">
            <v>R413214009</v>
          </cell>
          <cell r="E78" t="str">
            <v>女装梭织磨毛宽松翻领长袖短装开胸夹层外套</v>
          </cell>
          <cell r="F78">
            <v>299</v>
          </cell>
          <cell r="G78" t="str">
            <v>5.5折</v>
          </cell>
          <cell r="H78">
            <v>138.13800000000001</v>
          </cell>
        </row>
        <row r="79">
          <cell r="C79" t="str">
            <v>G7F21-14-042</v>
          </cell>
          <cell r="D79" t="str">
            <v>R413214006</v>
          </cell>
          <cell r="E79" t="str">
            <v>女装梭织宽松长袖短装开胸夹棉外套</v>
          </cell>
          <cell r="F79">
            <v>299</v>
          </cell>
          <cell r="G79" t="str">
            <v>5.5折</v>
          </cell>
          <cell r="H79">
            <v>138.13800000000001</v>
          </cell>
        </row>
        <row r="80">
          <cell r="C80" t="str">
            <v>G7F21-14-114</v>
          </cell>
          <cell r="D80" t="str">
            <v>R413214020</v>
          </cell>
          <cell r="E80" t="str">
            <v>女装梭织宽松立领长袖开胸夹层外套</v>
          </cell>
          <cell r="F80">
            <v>299</v>
          </cell>
          <cell r="G80" t="str">
            <v>5.5折</v>
          </cell>
          <cell r="H80">
            <v>138.13800000000001</v>
          </cell>
        </row>
        <row r="81">
          <cell r="C81" t="str">
            <v>G7F21-20-105</v>
          </cell>
          <cell r="D81" t="str">
            <v>R413220001</v>
          </cell>
          <cell r="E81" t="str">
            <v>女装牛仔宽松翻领落肩长袖全开襟上衣</v>
          </cell>
          <cell r="F81">
            <v>299</v>
          </cell>
          <cell r="G81" t="str">
            <v>5.5折</v>
          </cell>
          <cell r="H81">
            <v>138.13800000000001</v>
          </cell>
        </row>
        <row r="82">
          <cell r="C82" t="str">
            <v>G7F21-14-015</v>
          </cell>
          <cell r="D82" t="str">
            <v>R413214014</v>
          </cell>
          <cell r="E82" t="str">
            <v>女装梭织宽松连帽长袖短装开胸夹层外套</v>
          </cell>
          <cell r="F82">
            <v>339</v>
          </cell>
          <cell r="G82" t="str">
            <v>5.5折</v>
          </cell>
          <cell r="H82">
            <v>156.61799999999999</v>
          </cell>
        </row>
        <row r="83">
          <cell r="C83" t="str">
            <v>G7F21-14-134</v>
          </cell>
          <cell r="D83" t="str">
            <v>R413214015</v>
          </cell>
          <cell r="E83" t="str">
            <v>女装梭织宽松翻领长袖中长开胸单层外套</v>
          </cell>
          <cell r="F83">
            <v>339</v>
          </cell>
          <cell r="G83" t="str">
            <v>5.5折</v>
          </cell>
          <cell r="H83">
            <v>156.61799999999999</v>
          </cell>
        </row>
        <row r="84">
          <cell r="C84" t="str">
            <v>G7F21-14-136</v>
          </cell>
          <cell r="D84" t="str">
            <v>R413214012</v>
          </cell>
          <cell r="E84" t="str">
            <v>女装梭织起绒合体翻领长袖中长开胸夹层外套</v>
          </cell>
          <cell r="F84">
            <v>339</v>
          </cell>
          <cell r="G84" t="str">
            <v>5.5折</v>
          </cell>
          <cell r="H84">
            <v>156.61799999999999</v>
          </cell>
        </row>
        <row r="85">
          <cell r="C85" t="str">
            <v>G7F21-14-016</v>
          </cell>
          <cell r="D85" t="str">
            <v>R413214008</v>
          </cell>
          <cell r="E85" t="str">
            <v>女装梭织磨毛宽松翻领长袖开胸夹层外套</v>
          </cell>
          <cell r="F85">
            <v>369</v>
          </cell>
          <cell r="G85" t="str">
            <v>5.5折</v>
          </cell>
          <cell r="H85">
            <v>170.47800000000001</v>
          </cell>
        </row>
        <row r="86">
          <cell r="C86" t="str">
            <v>G7F21-14-137</v>
          </cell>
          <cell r="D86" t="str">
            <v>R413214019</v>
          </cell>
          <cell r="E86" t="str">
            <v>女装梭织宽松连帽长袖开胸夹棉外套</v>
          </cell>
          <cell r="F86">
            <v>399</v>
          </cell>
          <cell r="G86" t="str">
            <v>5.5折</v>
          </cell>
          <cell r="H86">
            <v>184.33800000000002</v>
          </cell>
        </row>
        <row r="87">
          <cell r="C87" t="str">
            <v>G7F21-14-138</v>
          </cell>
          <cell r="D87" t="str">
            <v>R413214021</v>
          </cell>
          <cell r="E87" t="str">
            <v>女装梭织宽松连帽长袖开胸夹棉外套</v>
          </cell>
          <cell r="F87">
            <v>399</v>
          </cell>
          <cell r="G87" t="str">
            <v>5.5折</v>
          </cell>
          <cell r="H87">
            <v>184.33800000000002</v>
          </cell>
        </row>
        <row r="88">
          <cell r="C88" t="str">
            <v>G7F21-15-044</v>
          </cell>
          <cell r="D88" t="str">
            <v>R413215002</v>
          </cell>
          <cell r="E88" t="str">
            <v>女装梭织宽松长袖短装开胸中厚羽绒外套</v>
          </cell>
          <cell r="F88">
            <v>399</v>
          </cell>
          <cell r="G88" t="str">
            <v>5.5折</v>
          </cell>
          <cell r="H88">
            <v>184.33800000000002</v>
          </cell>
        </row>
        <row r="89">
          <cell r="C89" t="str">
            <v>G7F21-24-040</v>
          </cell>
          <cell r="D89" t="str">
            <v>R413224002</v>
          </cell>
          <cell r="E89" t="str">
            <v>女装牛仔宽松翻领长袖开胸夹棉外套</v>
          </cell>
          <cell r="F89">
            <v>399</v>
          </cell>
          <cell r="G89" t="str">
            <v>5.5折</v>
          </cell>
          <cell r="H89">
            <v>184.33800000000002</v>
          </cell>
        </row>
        <row r="90">
          <cell r="C90" t="str">
            <v>G7F21-14-041</v>
          </cell>
          <cell r="D90" t="str">
            <v>R413214003</v>
          </cell>
          <cell r="E90" t="str">
            <v>女装梭织宽松连帽长袖中长开胸夹棉外套</v>
          </cell>
          <cell r="F90">
            <v>469</v>
          </cell>
          <cell r="G90" t="str">
            <v>5.5折</v>
          </cell>
          <cell r="H90">
            <v>216.678</v>
          </cell>
        </row>
        <row r="91">
          <cell r="C91" t="str">
            <v>G7F21-15-043</v>
          </cell>
          <cell r="D91" t="str">
            <v>R413215004</v>
          </cell>
          <cell r="E91" t="str">
            <v>女装梭织宽松连帽长袖开胸中厚羽绒外套</v>
          </cell>
          <cell r="F91">
            <v>499</v>
          </cell>
          <cell r="G91" t="str">
            <v>5.5折</v>
          </cell>
          <cell r="H91">
            <v>230.53800000000001</v>
          </cell>
        </row>
        <row r="92">
          <cell r="C92" t="str">
            <v>G7F21-15-045</v>
          </cell>
          <cell r="D92" t="str">
            <v>R413215006</v>
          </cell>
          <cell r="E92" t="str">
            <v>女装梭织宽松连帽长袖短装开胸中厚羽绒外套</v>
          </cell>
          <cell r="F92">
            <v>549</v>
          </cell>
          <cell r="G92" t="str">
            <v>5.5折</v>
          </cell>
          <cell r="H92">
            <v>253.63800000000001</v>
          </cell>
        </row>
        <row r="93">
          <cell r="C93" t="str">
            <v>G7F21-15-139</v>
          </cell>
          <cell r="D93" t="str">
            <v>R413215007</v>
          </cell>
          <cell r="E93" t="str">
            <v>女装梭织宽松连帽长袖开胸中厚羽绒外套</v>
          </cell>
          <cell r="F93">
            <v>599</v>
          </cell>
          <cell r="G93" t="str">
            <v>5.5折</v>
          </cell>
          <cell r="H93">
            <v>276.738</v>
          </cell>
        </row>
      </sheetData>
      <sheetData sheetId="3" refreshError="1"/>
      <sheetData sheetId="4" refreshError="1"/>
      <sheetData sheetId="5" refreshError="1"/>
      <sheetData sheetId="6" refreshError="1">
        <row r="2">
          <cell r="F2">
            <v>10</v>
          </cell>
          <cell r="G2" t="str">
            <v>梭织衬衫</v>
          </cell>
        </row>
        <row r="3">
          <cell r="F3">
            <v>11</v>
          </cell>
          <cell r="G3" t="str">
            <v>梭织T恤</v>
          </cell>
        </row>
        <row r="4">
          <cell r="F4">
            <v>12</v>
          </cell>
          <cell r="G4" t="str">
            <v>梭织卫衣</v>
          </cell>
        </row>
        <row r="5">
          <cell r="F5">
            <v>13</v>
          </cell>
          <cell r="G5" t="str">
            <v>梭织毛衣</v>
          </cell>
        </row>
        <row r="6">
          <cell r="F6">
            <v>14</v>
          </cell>
          <cell r="G6" t="str">
            <v>梭织外套</v>
          </cell>
        </row>
        <row r="7">
          <cell r="F7">
            <v>15</v>
          </cell>
          <cell r="G7" t="str">
            <v>梭织羽绒</v>
          </cell>
        </row>
        <row r="8">
          <cell r="F8">
            <v>16</v>
          </cell>
          <cell r="G8" t="str">
            <v>梭织裤</v>
          </cell>
          <cell r="J8">
            <v>0</v>
          </cell>
          <cell r="K8" t="str">
            <v>0-200</v>
          </cell>
        </row>
        <row r="9">
          <cell r="F9">
            <v>17</v>
          </cell>
          <cell r="G9" t="str">
            <v>梭织裙</v>
          </cell>
          <cell r="J9">
            <v>200</v>
          </cell>
          <cell r="K9" t="str">
            <v>200-400</v>
          </cell>
        </row>
        <row r="10">
          <cell r="F10">
            <v>18</v>
          </cell>
          <cell r="G10" t="str">
            <v>梭织套装</v>
          </cell>
          <cell r="J10">
            <v>400</v>
          </cell>
          <cell r="K10" t="str">
            <v>400-600</v>
          </cell>
        </row>
        <row r="11">
          <cell r="F11">
            <v>19</v>
          </cell>
          <cell r="G11" t="str">
            <v>其他</v>
          </cell>
          <cell r="J11">
            <v>600</v>
          </cell>
          <cell r="K11" t="str">
            <v>600-800</v>
          </cell>
        </row>
        <row r="12">
          <cell r="F12">
            <v>20</v>
          </cell>
          <cell r="G12" t="str">
            <v>牛仔衬衫</v>
          </cell>
          <cell r="J12">
            <v>800</v>
          </cell>
          <cell r="K12" t="str">
            <v>800-1000</v>
          </cell>
        </row>
        <row r="13">
          <cell r="F13">
            <v>21</v>
          </cell>
          <cell r="G13" t="str">
            <v>牛仔T恤</v>
          </cell>
          <cell r="J13">
            <v>1000</v>
          </cell>
          <cell r="K13" t="str">
            <v>1000-</v>
          </cell>
        </row>
        <row r="14">
          <cell r="F14">
            <v>22</v>
          </cell>
          <cell r="G14" t="str">
            <v>牛仔卫衣</v>
          </cell>
        </row>
        <row r="15">
          <cell r="F15">
            <v>23</v>
          </cell>
          <cell r="G15" t="str">
            <v>牛仔毛衣</v>
          </cell>
        </row>
        <row r="16">
          <cell r="F16">
            <v>24</v>
          </cell>
          <cell r="G16" t="str">
            <v>牛仔外套</v>
          </cell>
        </row>
        <row r="17">
          <cell r="F17">
            <v>25</v>
          </cell>
          <cell r="G17" t="str">
            <v>牛仔羽绒</v>
          </cell>
        </row>
        <row r="18">
          <cell r="F18">
            <v>26</v>
          </cell>
          <cell r="G18" t="str">
            <v>牛仔裤</v>
          </cell>
        </row>
        <row r="19">
          <cell r="F19">
            <v>27</v>
          </cell>
          <cell r="G19" t="str">
            <v>牛仔裙</v>
          </cell>
        </row>
        <row r="20">
          <cell r="F20">
            <v>28</v>
          </cell>
          <cell r="G20" t="str">
            <v>牛仔套装</v>
          </cell>
        </row>
        <row r="21">
          <cell r="F21">
            <v>29</v>
          </cell>
          <cell r="G21" t="str">
            <v>其他</v>
          </cell>
        </row>
        <row r="22">
          <cell r="F22">
            <v>30</v>
          </cell>
          <cell r="G22" t="str">
            <v>针织衬衫</v>
          </cell>
        </row>
        <row r="23">
          <cell r="F23">
            <v>31</v>
          </cell>
          <cell r="G23" t="str">
            <v>针织T恤</v>
          </cell>
        </row>
        <row r="24">
          <cell r="F24">
            <v>32</v>
          </cell>
          <cell r="G24" t="str">
            <v>针织卫衣</v>
          </cell>
        </row>
        <row r="25">
          <cell r="F25">
            <v>33</v>
          </cell>
          <cell r="G25" t="str">
            <v>针织毛衣</v>
          </cell>
        </row>
        <row r="26">
          <cell r="F26">
            <v>34</v>
          </cell>
          <cell r="G26" t="str">
            <v>针织外套</v>
          </cell>
        </row>
        <row r="27">
          <cell r="F27">
            <v>35</v>
          </cell>
          <cell r="G27" t="str">
            <v>针织羽绒</v>
          </cell>
        </row>
        <row r="28">
          <cell r="F28">
            <v>36</v>
          </cell>
          <cell r="G28" t="str">
            <v>针织裤</v>
          </cell>
        </row>
        <row r="29">
          <cell r="F29">
            <v>37</v>
          </cell>
          <cell r="G29" t="str">
            <v>针织裙</v>
          </cell>
        </row>
        <row r="30">
          <cell r="F30">
            <v>38</v>
          </cell>
          <cell r="G30" t="str">
            <v>针织套装</v>
          </cell>
        </row>
        <row r="31">
          <cell r="F31">
            <v>39</v>
          </cell>
          <cell r="G31" t="str">
            <v>其他</v>
          </cell>
        </row>
        <row r="32">
          <cell r="F32">
            <v>40</v>
          </cell>
          <cell r="G32" t="str">
            <v>针织衬衫</v>
          </cell>
        </row>
        <row r="33">
          <cell r="F33">
            <v>41</v>
          </cell>
          <cell r="G33" t="str">
            <v>针织T恤</v>
          </cell>
        </row>
        <row r="34">
          <cell r="F34">
            <v>42</v>
          </cell>
          <cell r="G34" t="str">
            <v>针织卫衣</v>
          </cell>
        </row>
        <row r="35">
          <cell r="F35">
            <v>43</v>
          </cell>
          <cell r="G35" t="str">
            <v>针织毛衣</v>
          </cell>
        </row>
        <row r="36">
          <cell r="F36">
            <v>44</v>
          </cell>
          <cell r="G36" t="str">
            <v>针织外套</v>
          </cell>
        </row>
        <row r="37">
          <cell r="F37">
            <v>45</v>
          </cell>
          <cell r="G37" t="str">
            <v>针织羽绒</v>
          </cell>
        </row>
        <row r="38">
          <cell r="F38">
            <v>46</v>
          </cell>
          <cell r="G38" t="str">
            <v>针织裤</v>
          </cell>
        </row>
        <row r="39">
          <cell r="F39">
            <v>47</v>
          </cell>
          <cell r="G39" t="str">
            <v>针织裙</v>
          </cell>
        </row>
        <row r="40">
          <cell r="F40">
            <v>48</v>
          </cell>
          <cell r="G40" t="str">
            <v>针织套装</v>
          </cell>
        </row>
        <row r="41">
          <cell r="F41">
            <v>49</v>
          </cell>
          <cell r="G41" t="str">
            <v>其他</v>
          </cell>
        </row>
        <row r="43">
          <cell r="F43" t="str">
            <v>(V-LOOKUP)</v>
          </cell>
        </row>
      </sheetData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2" name="表1_3" displayName="表1_3" ref="C1:AQ105" totalsRowShown="0" headerRowDxfId="3" headerRowBorderDxfId="1" tableBorderDxfId="2" totalsRowBorderDxfId="0" headerRowCellStyle="常规 3">
  <autoFilter ref="C1:AQ105"/>
  <tableColumns count="41">
    <tableColumn id="1" name="款号" dataDxfId="44"/>
    <tableColumn id="2" name="款式名称" dataDxfId="43"/>
    <tableColumn id="3" name="版单号" dataDxfId="42"/>
    <tableColumn id="4" name="季度" dataDxfId="41"/>
    <tableColumn id="5" name="类型" dataDxfId="40"/>
    <tableColumn id="6" name="期数" dataDxfId="39" dataCellStyle="常规 2"/>
    <tableColumn id="7" name="特殊款（情侣）" dataDxfId="38"/>
    <tableColumn id="8" name="性别" dataDxfId="37"/>
    <tableColumn id="9" name="设计品类（中类）" dataDxfId="36"/>
    <tableColumn id="10" name="设计品类（中类）2" dataDxfId="35">
      <calculatedColumnFormula>VLOOKUP(K2,[1]设计中类!F:G,2,0)</calculatedColumnFormula>
    </tableColumn>
    <tableColumn id="11" name="电商一级类目" dataDxfId="34"/>
    <tableColumn id="12" name="电商二级类目" dataDxfId="33"/>
    <tableColumn id="13" name="场景" dataDxfId="32"/>
    <tableColumn id="14" name="风格" dataDxfId="31"/>
    <tableColumn id="15" name="版型(修身,正常,宽松)" dataDxfId="30"/>
    <tableColumn id="16" name="领型/腰型" dataDxfId="29"/>
    <tableColumn id="17" name="衣长/袖长" dataDxfId="28"/>
    <tableColumn id="18" name="厚度" dataDxfId="27"/>
    <tableColumn id="19" name="码段" dataDxfId="26" dataCellStyle="常规 2"/>
    <tableColumn id="20" name="颜色&amp;定量" dataDxfId="25" dataCellStyle="常规 2"/>
    <tableColumn id="21" name="原始定量" dataDxfId="24"/>
    <tableColumn id="22" name="定量等级" dataDxfId="23">
      <calculatedColumnFormula>LOOKUP(W2,[1]设计中类!J:K)</calculatedColumnFormula>
    </tableColumn>
    <tableColumn id="23" name="商品类别（出码比用）" dataDxfId="22"/>
    <tableColumn id="24" name="修改定量" dataDxfId="21"/>
    <tableColumn id="25" name="电商修改意见" dataDxfId="20"/>
    <tableColumn id="26" name="备注" dataDxfId="19"/>
    <tableColumn id="27" name="主次推" dataDxfId="18"/>
    <tableColumn id="28" name="叶小姐批价" dataDxfId="17">
      <calculatedColumnFormula>IFERROR(VLOOKUP(E2,[1]批价!C:F,4,0),"")</calculatedColumnFormula>
    </tableColumn>
    <tableColumn id="29" name="折扣" dataDxfId="16"/>
    <tableColumn id="30" name="出货价(电商拿货）" dataDxfId="15">
      <calculatedColumnFormula>IFERROR(VLOOKUP(E2,[1]批价!C:H,6,0),"")</calculatedColumnFormula>
    </tableColumn>
    <tableColumn id="31" name="电商吊牌价" dataDxfId="14">
      <calculatedColumnFormula>IFERROR(AF2*3.3,"")</calculatedColumnFormula>
    </tableColumn>
    <tableColumn id="32" name="竞品参考价" dataDxfId="13"/>
    <tableColumn id="33" name="货值" dataDxfId="12">
      <calculatedColumnFormula>IFERROR(AG2*W2,"")</calculatedColumnFormula>
    </tableColumn>
    <tableColumn id="34" name="货期" dataDxfId="11"/>
    <tableColumn id="35" name="计划波段" dataDxfId="10"/>
    <tableColumn id="36" name="上新时间" dataDxfId="9"/>
    <tableColumn id="37" name="特殊面料/备注" dataDxfId="8"/>
    <tableColumn id="38" name="面料名称" dataDxfId="7"/>
    <tableColumn id="39" name="面料编码" dataDxfId="6"/>
    <tableColumn id="40" name="主布名称" dataDxfId="5"/>
    <tableColumn id="41" name="元素(卖点?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05"/>
  <sheetViews>
    <sheetView tabSelected="1" workbookViewId="0">
      <selection activeCell="E4" sqref="E4"/>
    </sheetView>
  </sheetViews>
  <sheetFormatPr defaultRowHeight="13.5"/>
  <cols>
    <col min="4" max="4" width="13.75" bestFit="1" customWidth="1"/>
  </cols>
  <sheetData>
    <row r="1" spans="1:44" ht="54">
      <c r="A1" s="45"/>
      <c r="B1" s="59" t="s">
        <v>552</v>
      </c>
      <c r="C1" s="58" t="s">
        <v>61</v>
      </c>
      <c r="D1" s="50" t="s">
        <v>62</v>
      </c>
      <c r="E1" s="57" t="s">
        <v>63</v>
      </c>
      <c r="F1" s="50" t="s">
        <v>64</v>
      </c>
      <c r="G1" s="50" t="s">
        <v>65</v>
      </c>
      <c r="H1" s="50" t="s">
        <v>0</v>
      </c>
      <c r="I1" s="50" t="s">
        <v>66</v>
      </c>
      <c r="J1" s="50" t="s">
        <v>1</v>
      </c>
      <c r="K1" s="56" t="s">
        <v>551</v>
      </c>
      <c r="L1" s="50" t="s">
        <v>425</v>
      </c>
      <c r="M1" s="50" t="s">
        <v>550</v>
      </c>
      <c r="N1" s="50" t="s">
        <v>549</v>
      </c>
      <c r="O1" s="50" t="s">
        <v>67</v>
      </c>
      <c r="P1" s="50" t="s">
        <v>68</v>
      </c>
      <c r="Q1" s="50" t="s">
        <v>548</v>
      </c>
      <c r="R1" s="55" t="s">
        <v>69</v>
      </c>
      <c r="S1" s="55" t="s">
        <v>70</v>
      </c>
      <c r="T1" s="55" t="s">
        <v>71</v>
      </c>
      <c r="U1" s="54" t="s">
        <v>547</v>
      </c>
      <c r="V1" s="50" t="s">
        <v>546</v>
      </c>
      <c r="W1" s="49" t="s">
        <v>545</v>
      </c>
      <c r="X1" s="50" t="s">
        <v>544</v>
      </c>
      <c r="Y1" s="50" t="s">
        <v>543</v>
      </c>
      <c r="Z1" s="50" t="s">
        <v>542</v>
      </c>
      <c r="AA1" s="50" t="s">
        <v>72</v>
      </c>
      <c r="AB1" s="50" t="s">
        <v>73</v>
      </c>
      <c r="AC1" s="50" t="s">
        <v>74</v>
      </c>
      <c r="AD1" s="50" t="s">
        <v>541</v>
      </c>
      <c r="AE1" s="50" t="s">
        <v>540</v>
      </c>
      <c r="AF1" s="50" t="s">
        <v>539</v>
      </c>
      <c r="AG1" s="53" t="s">
        <v>538</v>
      </c>
      <c r="AH1" s="52" t="s">
        <v>537</v>
      </c>
      <c r="AI1" s="51" t="s">
        <v>75</v>
      </c>
      <c r="AJ1" s="49" t="s">
        <v>76</v>
      </c>
      <c r="AK1" s="50" t="s">
        <v>77</v>
      </c>
      <c r="AL1" s="49" t="s">
        <v>78</v>
      </c>
      <c r="AM1" s="47" t="s">
        <v>79</v>
      </c>
      <c r="AN1" s="48" t="s">
        <v>80</v>
      </c>
      <c r="AO1" s="48" t="s">
        <v>81</v>
      </c>
      <c r="AP1" s="47" t="s">
        <v>82</v>
      </c>
      <c r="AQ1" s="46" t="s">
        <v>536</v>
      </c>
      <c r="AR1" s="45" t="s">
        <v>535</v>
      </c>
    </row>
    <row r="2" spans="1:44" ht="60">
      <c r="A2" s="8">
        <v>1</v>
      </c>
      <c r="B2" s="25"/>
      <c r="C2" s="41" t="s">
        <v>91</v>
      </c>
      <c r="D2" s="2" t="s">
        <v>92</v>
      </c>
      <c r="E2" s="1" t="s">
        <v>534</v>
      </c>
      <c r="F2" s="1" t="s">
        <v>428</v>
      </c>
      <c r="G2" s="1" t="s">
        <v>3</v>
      </c>
      <c r="H2" s="1" t="s">
        <v>93</v>
      </c>
      <c r="I2" s="27"/>
      <c r="J2" s="1" t="s">
        <v>430</v>
      </c>
      <c r="K2" s="44">
        <v>10</v>
      </c>
      <c r="L2" s="27" t="str">
        <f>VLOOKUP(K2,[1]设计中类!F:G,2,0)</f>
        <v>梭织衬衫</v>
      </c>
      <c r="M2" s="27"/>
      <c r="N2" s="27"/>
      <c r="O2" s="27"/>
      <c r="P2" s="27"/>
      <c r="Q2" s="27"/>
      <c r="R2" s="27"/>
      <c r="S2" s="27"/>
      <c r="T2" s="27"/>
      <c r="U2" s="1" t="s">
        <v>40</v>
      </c>
      <c r="V2" s="2" t="s">
        <v>30</v>
      </c>
      <c r="W2" s="25"/>
      <c r="X2" s="27" t="str">
        <f>LOOKUP(W2,[1]设计中类!J:K)</f>
        <v>0-200</v>
      </c>
      <c r="Y2" s="27"/>
      <c r="Z2" s="27"/>
      <c r="AA2" s="27"/>
      <c r="AB2" s="27"/>
      <c r="AC2" s="27"/>
      <c r="AD2" s="27">
        <f>IFERROR(VLOOKUP(E2,[1]批价!C:F,4,0),"")</f>
        <v>199</v>
      </c>
      <c r="AE2" s="3">
        <v>5.5</v>
      </c>
      <c r="AF2" s="32">
        <f>IFERROR(VLOOKUP(E2,[1]批价!C:H,6,0),"")</f>
        <v>91.938000000000002</v>
      </c>
      <c r="AG2" s="31">
        <f t="shared" ref="AG2:AG65" si="0">IFERROR(AF2*3.3,"")</f>
        <v>303.3954</v>
      </c>
      <c r="AH2" s="30"/>
      <c r="AI2" s="30">
        <f t="shared" ref="AI2:AI65" si="1">IFERROR(AG2*W2,"")</f>
        <v>0</v>
      </c>
      <c r="AJ2" s="29"/>
      <c r="AK2" s="27"/>
      <c r="AL2" s="27"/>
      <c r="AM2" s="27"/>
      <c r="AN2" s="1" t="s">
        <v>16</v>
      </c>
      <c r="AO2" s="1" t="s">
        <v>15</v>
      </c>
      <c r="AP2" s="38" t="s">
        <v>14</v>
      </c>
      <c r="AQ2" s="26"/>
      <c r="AR2" s="8">
        <f t="shared" ref="AR2:AR65" si="2">IF(W2=0,0,1)</f>
        <v>0</v>
      </c>
    </row>
    <row r="3" spans="1:44" ht="48">
      <c r="A3" s="8">
        <v>2</v>
      </c>
      <c r="B3" s="25"/>
      <c r="C3" s="41" t="s">
        <v>95</v>
      </c>
      <c r="D3" s="2" t="s">
        <v>96</v>
      </c>
      <c r="E3" s="1" t="s">
        <v>533</v>
      </c>
      <c r="F3" s="1" t="s">
        <v>428</v>
      </c>
      <c r="G3" s="1" t="s">
        <v>3</v>
      </c>
      <c r="H3" s="1" t="s">
        <v>93</v>
      </c>
      <c r="I3" s="27"/>
      <c r="J3" s="1" t="s">
        <v>430</v>
      </c>
      <c r="K3" s="44">
        <v>10</v>
      </c>
      <c r="L3" s="27" t="str">
        <f>VLOOKUP(K3,[1]设计中类!F:G,2,0)</f>
        <v>梭织衬衫</v>
      </c>
      <c r="M3" s="27"/>
      <c r="N3" s="27"/>
      <c r="O3" s="27"/>
      <c r="P3" s="27"/>
      <c r="Q3" s="27"/>
      <c r="R3" s="27"/>
      <c r="S3" s="27"/>
      <c r="T3" s="27"/>
      <c r="U3" s="1" t="s">
        <v>40</v>
      </c>
      <c r="V3" s="2" t="s">
        <v>32</v>
      </c>
      <c r="W3" s="25"/>
      <c r="X3" s="27" t="str">
        <f>LOOKUP(W3,[1]设计中类!J:K)</f>
        <v>0-200</v>
      </c>
      <c r="Y3" s="27"/>
      <c r="Z3" s="27"/>
      <c r="AA3" s="27"/>
      <c r="AB3" s="27"/>
      <c r="AC3" s="27"/>
      <c r="AD3" s="27">
        <f>IFERROR(VLOOKUP(E3,[1]批价!C:F,4,0),"")</f>
        <v>169</v>
      </c>
      <c r="AE3" s="3">
        <v>5.5</v>
      </c>
      <c r="AF3" s="32">
        <f>IFERROR(VLOOKUP(E3,[1]批价!C:H,6,0),"")</f>
        <v>78.078000000000003</v>
      </c>
      <c r="AG3" s="31">
        <f t="shared" si="0"/>
        <v>257.6574</v>
      </c>
      <c r="AH3" s="30"/>
      <c r="AI3" s="30">
        <f t="shared" si="1"/>
        <v>0</v>
      </c>
      <c r="AJ3" s="29"/>
      <c r="AK3" s="27"/>
      <c r="AL3" s="27"/>
      <c r="AM3" s="27"/>
      <c r="AN3" s="1" t="s">
        <v>99</v>
      </c>
      <c r="AO3" s="1" t="s">
        <v>98</v>
      </c>
      <c r="AP3" s="38">
        <v>0</v>
      </c>
      <c r="AQ3" s="26"/>
      <c r="AR3" s="8">
        <f t="shared" si="2"/>
        <v>0</v>
      </c>
    </row>
    <row r="4" spans="1:44" ht="48">
      <c r="A4" s="8">
        <v>3</v>
      </c>
      <c r="B4" s="25"/>
      <c r="C4" s="41" t="s">
        <v>100</v>
      </c>
      <c r="D4" s="2" t="s">
        <v>101</v>
      </c>
      <c r="E4" s="1" t="s">
        <v>532</v>
      </c>
      <c r="F4" s="1" t="s">
        <v>428</v>
      </c>
      <c r="G4" s="1" t="s">
        <v>3</v>
      </c>
      <c r="H4" s="1" t="s">
        <v>93</v>
      </c>
      <c r="I4" s="27"/>
      <c r="J4" s="1" t="s">
        <v>430</v>
      </c>
      <c r="K4" s="34">
        <v>10</v>
      </c>
      <c r="L4" s="27" t="str">
        <f>VLOOKUP(K4,[1]设计中类!F:G,2,0)</f>
        <v>梭织衬衫</v>
      </c>
      <c r="M4" s="27"/>
      <c r="N4" s="27"/>
      <c r="O4" s="27"/>
      <c r="P4" s="27"/>
      <c r="Q4" s="27"/>
      <c r="R4" s="27"/>
      <c r="S4" s="27"/>
      <c r="T4" s="27"/>
      <c r="U4" s="1" t="s">
        <v>40</v>
      </c>
      <c r="V4" s="2" t="s">
        <v>34</v>
      </c>
      <c r="W4" s="25"/>
      <c r="X4" s="27" t="str">
        <f>LOOKUP(W4,[1]设计中类!J:K)</f>
        <v>0-200</v>
      </c>
      <c r="Y4" s="27"/>
      <c r="Z4" s="27"/>
      <c r="AA4" s="27"/>
      <c r="AB4" s="27"/>
      <c r="AC4" s="27"/>
      <c r="AD4" s="27">
        <f>IFERROR(VLOOKUP(E4,[1]批价!C:F,4,0),"")</f>
        <v>159</v>
      </c>
      <c r="AE4" s="3">
        <v>5.5</v>
      </c>
      <c r="AF4" s="32">
        <f>IFERROR(VLOOKUP(E4,[1]批价!C:H,6,0),"")</f>
        <v>73.457999999999998</v>
      </c>
      <c r="AG4" s="31">
        <f t="shared" si="0"/>
        <v>242.41139999999999</v>
      </c>
      <c r="AH4" s="30"/>
      <c r="AI4" s="30">
        <f t="shared" si="1"/>
        <v>0</v>
      </c>
      <c r="AJ4" s="29"/>
      <c r="AK4" s="27"/>
      <c r="AL4" s="27"/>
      <c r="AM4" s="27"/>
      <c r="AN4" s="1" t="s">
        <v>103</v>
      </c>
      <c r="AO4" s="1" t="s">
        <v>102</v>
      </c>
      <c r="AP4" s="38" t="s">
        <v>104</v>
      </c>
      <c r="AQ4" s="26"/>
      <c r="AR4" s="8">
        <f t="shared" si="2"/>
        <v>0</v>
      </c>
    </row>
    <row r="5" spans="1:44" ht="60">
      <c r="A5" s="8">
        <v>4</v>
      </c>
      <c r="B5" s="25"/>
      <c r="C5" s="41" t="s">
        <v>105</v>
      </c>
      <c r="D5" s="2" t="s">
        <v>106</v>
      </c>
      <c r="E5" s="1" t="s">
        <v>531</v>
      </c>
      <c r="F5" s="1" t="s">
        <v>428</v>
      </c>
      <c r="G5" s="1" t="s">
        <v>3</v>
      </c>
      <c r="H5" s="1" t="s">
        <v>93</v>
      </c>
      <c r="I5" s="27"/>
      <c r="J5" s="1" t="s">
        <v>430</v>
      </c>
      <c r="K5" s="34">
        <v>10</v>
      </c>
      <c r="L5" s="27" t="str">
        <f>VLOOKUP(K5,[1]设计中类!F:G,2,0)</f>
        <v>梭织衬衫</v>
      </c>
      <c r="M5" s="27"/>
      <c r="N5" s="27"/>
      <c r="O5" s="27"/>
      <c r="P5" s="27"/>
      <c r="Q5" s="27"/>
      <c r="R5" s="27"/>
      <c r="S5" s="27"/>
      <c r="T5" s="27"/>
      <c r="U5" s="1" t="s">
        <v>40</v>
      </c>
      <c r="V5" s="2" t="s">
        <v>107</v>
      </c>
      <c r="W5" s="25"/>
      <c r="X5" s="27" t="str">
        <f>LOOKUP(W5,[1]设计中类!J:K)</f>
        <v>0-200</v>
      </c>
      <c r="Y5" s="27"/>
      <c r="Z5" s="27"/>
      <c r="AA5" s="27"/>
      <c r="AB5" s="27"/>
      <c r="AC5" s="27"/>
      <c r="AD5" s="27">
        <f>IFERROR(VLOOKUP(E5,[1]批价!C:F,4,0),"")</f>
        <v>169</v>
      </c>
      <c r="AE5" s="3">
        <v>5.5</v>
      </c>
      <c r="AF5" s="32">
        <f>IFERROR(VLOOKUP(E5,[1]批价!C:H,6,0),"")</f>
        <v>78.078000000000003</v>
      </c>
      <c r="AG5" s="31">
        <f t="shared" si="0"/>
        <v>257.6574</v>
      </c>
      <c r="AH5" s="30"/>
      <c r="AI5" s="30">
        <f t="shared" si="1"/>
        <v>0</v>
      </c>
      <c r="AJ5" s="29"/>
      <c r="AK5" s="27"/>
      <c r="AL5" s="27"/>
      <c r="AM5" s="27"/>
      <c r="AN5" s="1" t="s">
        <v>16</v>
      </c>
      <c r="AO5" s="1" t="s">
        <v>15</v>
      </c>
      <c r="AP5" s="38" t="s">
        <v>14</v>
      </c>
      <c r="AQ5" s="26"/>
      <c r="AR5" s="8">
        <f t="shared" si="2"/>
        <v>0</v>
      </c>
    </row>
    <row r="6" spans="1:44" ht="48">
      <c r="A6" s="8">
        <v>5</v>
      </c>
      <c r="B6" s="25"/>
      <c r="C6" s="41" t="s">
        <v>108</v>
      </c>
      <c r="D6" s="2" t="s">
        <v>109</v>
      </c>
      <c r="E6" s="1" t="s">
        <v>530</v>
      </c>
      <c r="F6" s="1" t="s">
        <v>428</v>
      </c>
      <c r="G6" s="1" t="s">
        <v>3</v>
      </c>
      <c r="H6" s="1" t="s">
        <v>111</v>
      </c>
      <c r="I6" s="27"/>
      <c r="J6" s="1" t="s">
        <v>430</v>
      </c>
      <c r="K6" s="34">
        <v>10</v>
      </c>
      <c r="L6" s="27" t="str">
        <f>VLOOKUP(K6,[1]设计中类!F:G,2,0)</f>
        <v>梭织衬衫</v>
      </c>
      <c r="M6" s="27"/>
      <c r="N6" s="27"/>
      <c r="O6" s="27"/>
      <c r="P6" s="27"/>
      <c r="Q6" s="27"/>
      <c r="R6" s="27"/>
      <c r="S6" s="27"/>
      <c r="T6" s="27"/>
      <c r="U6" s="1" t="s">
        <v>40</v>
      </c>
      <c r="V6" s="2" t="s">
        <v>110</v>
      </c>
      <c r="W6" s="25"/>
      <c r="X6" s="27" t="str">
        <f>LOOKUP(W6,[1]设计中类!J:K)</f>
        <v>0-200</v>
      </c>
      <c r="Y6" s="27"/>
      <c r="Z6" s="27"/>
      <c r="AA6" s="27"/>
      <c r="AB6" s="27"/>
      <c r="AC6" s="27"/>
      <c r="AD6" s="27">
        <f>IFERROR(VLOOKUP(E6,[1]批价!C:F,4,0),"")</f>
        <v>139</v>
      </c>
      <c r="AE6" s="3">
        <v>5.5</v>
      </c>
      <c r="AF6" s="32">
        <f>IFERROR(VLOOKUP(E6,[1]批价!C:H,6,0),"")</f>
        <v>64.218000000000004</v>
      </c>
      <c r="AG6" s="31">
        <f t="shared" si="0"/>
        <v>211.9194</v>
      </c>
      <c r="AH6" s="30"/>
      <c r="AI6" s="30">
        <f t="shared" si="1"/>
        <v>0</v>
      </c>
      <c r="AJ6" s="29"/>
      <c r="AK6" s="27"/>
      <c r="AL6" s="27"/>
      <c r="AM6" s="27"/>
      <c r="AN6" s="1" t="s">
        <v>113</v>
      </c>
      <c r="AO6" s="1" t="s">
        <v>112</v>
      </c>
      <c r="AP6" s="38">
        <v>0</v>
      </c>
      <c r="AQ6" s="26"/>
      <c r="AR6" s="8">
        <f t="shared" si="2"/>
        <v>0</v>
      </c>
    </row>
    <row r="7" spans="1:44" ht="48">
      <c r="A7" s="8">
        <v>6</v>
      </c>
      <c r="B7" s="25"/>
      <c r="C7" s="41" t="s">
        <v>114</v>
      </c>
      <c r="D7" s="2" t="s">
        <v>115</v>
      </c>
      <c r="E7" s="1" t="s">
        <v>529</v>
      </c>
      <c r="F7" s="1" t="s">
        <v>97</v>
      </c>
      <c r="G7" s="1" t="s">
        <v>3</v>
      </c>
      <c r="H7" s="1" t="s">
        <v>111</v>
      </c>
      <c r="I7" s="27"/>
      <c r="J7" s="1" t="s">
        <v>430</v>
      </c>
      <c r="K7" s="34">
        <v>10</v>
      </c>
      <c r="L7" s="27" t="str">
        <f>VLOOKUP(K7,[1]设计中类!F:G,2,0)</f>
        <v>梭织衬衫</v>
      </c>
      <c r="M7" s="27"/>
      <c r="N7" s="27"/>
      <c r="O7" s="27"/>
      <c r="P7" s="27"/>
      <c r="Q7" s="27"/>
      <c r="R7" s="27"/>
      <c r="S7" s="27"/>
      <c r="T7" s="27"/>
      <c r="U7" s="1" t="s">
        <v>40</v>
      </c>
      <c r="V7" s="2" t="s">
        <v>30</v>
      </c>
      <c r="W7" s="25"/>
      <c r="X7" s="27" t="str">
        <f>LOOKUP(W7,[1]设计中类!J:K)</f>
        <v>0-200</v>
      </c>
      <c r="Y7" s="27"/>
      <c r="Z7" s="27"/>
      <c r="AA7" s="27"/>
      <c r="AB7" s="27"/>
      <c r="AC7" s="27"/>
      <c r="AD7" s="27">
        <f>IFERROR(VLOOKUP(E7,[1]批价!C:F,4,0),"")</f>
        <v>159</v>
      </c>
      <c r="AE7" s="3">
        <v>5.5</v>
      </c>
      <c r="AF7" s="32">
        <f>IFERROR(VLOOKUP(E7,[1]批价!C:H,6,0),"")</f>
        <v>73.457999999999998</v>
      </c>
      <c r="AG7" s="31">
        <f t="shared" si="0"/>
        <v>242.41139999999999</v>
      </c>
      <c r="AH7" s="30"/>
      <c r="AI7" s="30">
        <f t="shared" si="1"/>
        <v>0</v>
      </c>
      <c r="AJ7" s="29"/>
      <c r="AK7" s="27"/>
      <c r="AL7" s="27"/>
      <c r="AM7" s="27"/>
      <c r="AN7" s="1" t="s">
        <v>16</v>
      </c>
      <c r="AO7" s="1" t="s">
        <v>15</v>
      </c>
      <c r="AP7" s="38" t="s">
        <v>14</v>
      </c>
      <c r="AQ7" s="26"/>
      <c r="AR7" s="8">
        <f t="shared" si="2"/>
        <v>0</v>
      </c>
    </row>
    <row r="8" spans="1:44" ht="48">
      <c r="A8" s="8">
        <v>7</v>
      </c>
      <c r="B8" s="25"/>
      <c r="C8" s="41" t="s">
        <v>116</v>
      </c>
      <c r="D8" s="2" t="s">
        <v>51</v>
      </c>
      <c r="E8" s="1" t="s">
        <v>528</v>
      </c>
      <c r="F8" s="1" t="s">
        <v>428</v>
      </c>
      <c r="G8" s="1" t="s">
        <v>3</v>
      </c>
      <c r="H8" s="1" t="s">
        <v>93</v>
      </c>
      <c r="I8" s="27"/>
      <c r="J8" s="1" t="s">
        <v>430</v>
      </c>
      <c r="K8" s="34">
        <v>14</v>
      </c>
      <c r="L8" s="27" t="str">
        <f>VLOOKUP(K8,[1]设计中类!F:G,2,0)</f>
        <v>梭织外套</v>
      </c>
      <c r="M8" s="27"/>
      <c r="N8" s="27"/>
      <c r="O8" s="27"/>
      <c r="P8" s="27"/>
      <c r="Q8" s="27"/>
      <c r="R8" s="27"/>
      <c r="S8" s="27"/>
      <c r="T8" s="27"/>
      <c r="U8" s="1" t="s">
        <v>40</v>
      </c>
      <c r="V8" s="2" t="s">
        <v>117</v>
      </c>
      <c r="W8" s="25"/>
      <c r="X8" s="27" t="str">
        <f>LOOKUP(W8,[1]设计中类!J:K)</f>
        <v>0-200</v>
      </c>
      <c r="Y8" s="27"/>
      <c r="Z8" s="27"/>
      <c r="AA8" s="27"/>
      <c r="AB8" s="27"/>
      <c r="AC8" s="27"/>
      <c r="AD8" s="27">
        <f>IFERROR(VLOOKUP(E8,[1]批价!C:F,4,0),"")</f>
        <v>339</v>
      </c>
      <c r="AE8" s="3">
        <v>5.5</v>
      </c>
      <c r="AF8" s="32">
        <f>IFERROR(VLOOKUP(E8,[1]批价!C:H,6,0),"")</f>
        <v>156.61799999999999</v>
      </c>
      <c r="AG8" s="31">
        <f t="shared" si="0"/>
        <v>516.83939999999996</v>
      </c>
      <c r="AH8" s="30"/>
      <c r="AI8" s="30">
        <f t="shared" si="1"/>
        <v>0</v>
      </c>
      <c r="AJ8" s="29"/>
      <c r="AK8" s="27"/>
      <c r="AL8" s="27"/>
      <c r="AM8" s="27"/>
      <c r="AN8" s="1" t="s">
        <v>119</v>
      </c>
      <c r="AO8" s="1" t="s">
        <v>118</v>
      </c>
      <c r="AP8" s="38">
        <v>0</v>
      </c>
      <c r="AQ8" s="26"/>
      <c r="AR8" s="8">
        <f t="shared" si="2"/>
        <v>0</v>
      </c>
    </row>
    <row r="9" spans="1:44" ht="48">
      <c r="A9" s="8">
        <v>8</v>
      </c>
      <c r="B9" s="25"/>
      <c r="C9" s="41" t="s">
        <v>120</v>
      </c>
      <c r="D9" s="2" t="s">
        <v>121</v>
      </c>
      <c r="E9" s="1" t="s">
        <v>527</v>
      </c>
      <c r="F9" s="1" t="s">
        <v>428</v>
      </c>
      <c r="G9" s="1" t="s">
        <v>3</v>
      </c>
      <c r="H9" s="1" t="s">
        <v>93</v>
      </c>
      <c r="I9" s="27"/>
      <c r="J9" s="1" t="s">
        <v>430</v>
      </c>
      <c r="K9" s="34">
        <v>14</v>
      </c>
      <c r="L9" s="27" t="str">
        <f>VLOOKUP(K9,[1]设计中类!F:G,2,0)</f>
        <v>梭织外套</v>
      </c>
      <c r="M9" s="27"/>
      <c r="N9" s="27"/>
      <c r="O9" s="27"/>
      <c r="P9" s="27"/>
      <c r="Q9" s="27"/>
      <c r="R9" s="27"/>
      <c r="S9" s="27"/>
      <c r="T9" s="27"/>
      <c r="U9" s="1" t="s">
        <v>40</v>
      </c>
      <c r="V9" s="2" t="s">
        <v>122</v>
      </c>
      <c r="W9" s="25"/>
      <c r="X9" s="27" t="str">
        <f>LOOKUP(W9,[1]设计中类!J:K)</f>
        <v>0-200</v>
      </c>
      <c r="Y9" s="27"/>
      <c r="Z9" s="27"/>
      <c r="AA9" s="27"/>
      <c r="AB9" s="27"/>
      <c r="AC9" s="27"/>
      <c r="AD9" s="27">
        <f>IFERROR(VLOOKUP(E9,[1]批价!C:F,4,0),"")</f>
        <v>369</v>
      </c>
      <c r="AE9" s="3">
        <v>5.5</v>
      </c>
      <c r="AF9" s="32">
        <f>IFERROR(VLOOKUP(E9,[1]批价!C:H,6,0),"")</f>
        <v>170.47800000000001</v>
      </c>
      <c r="AG9" s="31">
        <f t="shared" si="0"/>
        <v>562.57740000000001</v>
      </c>
      <c r="AH9" s="30"/>
      <c r="AI9" s="30">
        <f t="shared" si="1"/>
        <v>0</v>
      </c>
      <c r="AJ9" s="29"/>
      <c r="AK9" s="27"/>
      <c r="AL9" s="27"/>
      <c r="AM9" s="27"/>
      <c r="AN9" s="1" t="s">
        <v>12</v>
      </c>
      <c r="AO9" s="1" t="s">
        <v>11</v>
      </c>
      <c r="AP9" s="38" t="s">
        <v>13</v>
      </c>
      <c r="AQ9" s="26"/>
      <c r="AR9" s="8">
        <f t="shared" si="2"/>
        <v>0</v>
      </c>
    </row>
    <row r="10" spans="1:44" ht="48">
      <c r="A10" s="8">
        <v>9</v>
      </c>
      <c r="B10" s="25"/>
      <c r="C10" s="41" t="s">
        <v>123</v>
      </c>
      <c r="D10" s="2" t="s">
        <v>6</v>
      </c>
      <c r="E10" s="1" t="s">
        <v>526</v>
      </c>
      <c r="F10" s="1" t="s">
        <v>428</v>
      </c>
      <c r="G10" s="1" t="s">
        <v>3</v>
      </c>
      <c r="H10" s="1" t="s">
        <v>93</v>
      </c>
      <c r="I10" s="27"/>
      <c r="J10" s="1" t="s">
        <v>430</v>
      </c>
      <c r="K10" s="34">
        <v>14</v>
      </c>
      <c r="L10" s="27" t="str">
        <f>VLOOKUP(K10,[1]设计中类!F:G,2,0)</f>
        <v>梭织外套</v>
      </c>
      <c r="M10" s="27"/>
      <c r="N10" s="27"/>
      <c r="O10" s="27"/>
      <c r="P10" s="27"/>
      <c r="Q10" s="27"/>
      <c r="R10" s="27"/>
      <c r="S10" s="27"/>
      <c r="T10" s="27"/>
      <c r="U10" s="1" t="s">
        <v>40</v>
      </c>
      <c r="V10" s="2" t="s">
        <v>90</v>
      </c>
      <c r="W10" s="25"/>
      <c r="X10" s="27" t="str">
        <f>LOOKUP(W10,[1]设计中类!J:K)</f>
        <v>0-200</v>
      </c>
      <c r="Y10" s="27"/>
      <c r="Z10" s="27"/>
      <c r="AA10" s="27"/>
      <c r="AB10" s="27"/>
      <c r="AC10" s="27"/>
      <c r="AD10" s="27">
        <f>IFERROR(VLOOKUP(E10,[1]批价!C:F,4,0),"")</f>
        <v>299</v>
      </c>
      <c r="AE10" s="3">
        <v>5.5</v>
      </c>
      <c r="AF10" s="32">
        <f>IFERROR(VLOOKUP(E10,[1]批价!C:H,6,0),"")</f>
        <v>138.13800000000001</v>
      </c>
      <c r="AG10" s="31">
        <f t="shared" si="0"/>
        <v>455.85539999999997</v>
      </c>
      <c r="AH10" s="30"/>
      <c r="AI10" s="30">
        <f t="shared" si="1"/>
        <v>0</v>
      </c>
      <c r="AJ10" s="29"/>
      <c r="AK10" s="27"/>
      <c r="AL10" s="27"/>
      <c r="AM10" s="27"/>
      <c r="AN10" s="1" t="s">
        <v>17</v>
      </c>
      <c r="AO10" s="1" t="s">
        <v>124</v>
      </c>
      <c r="AP10" s="38" t="s">
        <v>21</v>
      </c>
      <c r="AQ10" s="26"/>
      <c r="AR10" s="8">
        <f t="shared" si="2"/>
        <v>0</v>
      </c>
    </row>
    <row r="11" spans="1:44" ht="48">
      <c r="A11" s="8">
        <v>10</v>
      </c>
      <c r="B11" s="25"/>
      <c r="C11" s="41" t="s">
        <v>125</v>
      </c>
      <c r="D11" s="2" t="s">
        <v>126</v>
      </c>
      <c r="E11" s="1" t="s">
        <v>525</v>
      </c>
      <c r="F11" s="1" t="s">
        <v>428</v>
      </c>
      <c r="G11" s="1" t="s">
        <v>3</v>
      </c>
      <c r="H11" s="1" t="s">
        <v>84</v>
      </c>
      <c r="I11" s="27"/>
      <c r="J11" s="1" t="s">
        <v>430</v>
      </c>
      <c r="K11" s="34">
        <v>14</v>
      </c>
      <c r="L11" s="27" t="str">
        <f>VLOOKUP(K11,[1]设计中类!F:G,2,0)</f>
        <v>梭织外套</v>
      </c>
      <c r="M11" s="27"/>
      <c r="N11" s="27"/>
      <c r="O11" s="27"/>
      <c r="P11" s="27"/>
      <c r="Q11" s="27"/>
      <c r="R11" s="27"/>
      <c r="S11" s="27"/>
      <c r="T11" s="27"/>
      <c r="U11" s="1" t="s">
        <v>40</v>
      </c>
      <c r="V11" s="2" t="s">
        <v>127</v>
      </c>
      <c r="W11" s="25"/>
      <c r="X11" s="27" t="str">
        <f>LOOKUP(W11,[1]设计中类!J:K)</f>
        <v>0-200</v>
      </c>
      <c r="Y11" s="27"/>
      <c r="Z11" s="27"/>
      <c r="AA11" s="27"/>
      <c r="AB11" s="27"/>
      <c r="AC11" s="27"/>
      <c r="AD11" s="27" t="str">
        <f>IFERROR(VLOOKUP(E11,[1]批价!C:F,4,0),"")</f>
        <v/>
      </c>
      <c r="AE11" s="3">
        <v>5.5</v>
      </c>
      <c r="AF11" s="32" t="str">
        <f>IFERROR(VLOOKUP(E11,[1]批价!C:H,6,0),"")</f>
        <v/>
      </c>
      <c r="AG11" s="31" t="str">
        <f t="shared" si="0"/>
        <v/>
      </c>
      <c r="AH11" s="30"/>
      <c r="AI11" s="30" t="str">
        <f t="shared" si="1"/>
        <v/>
      </c>
      <c r="AJ11" s="29"/>
      <c r="AK11" s="27"/>
      <c r="AL11" s="27"/>
      <c r="AM11" s="27"/>
      <c r="AN11" s="1" t="s">
        <v>129</v>
      </c>
      <c r="AO11" s="1" t="s">
        <v>128</v>
      </c>
      <c r="AP11" s="38">
        <v>0</v>
      </c>
      <c r="AQ11" s="26"/>
      <c r="AR11" s="8">
        <f t="shared" si="2"/>
        <v>0</v>
      </c>
    </row>
    <row r="12" spans="1:44" ht="48">
      <c r="A12" s="8">
        <v>11</v>
      </c>
      <c r="B12" s="25"/>
      <c r="C12" s="41" t="s">
        <v>130</v>
      </c>
      <c r="D12" s="2" t="s">
        <v>131</v>
      </c>
      <c r="E12" s="1" t="s">
        <v>524</v>
      </c>
      <c r="F12" s="1" t="s">
        <v>428</v>
      </c>
      <c r="G12" s="1" t="s">
        <v>3</v>
      </c>
      <c r="H12" s="1" t="s">
        <v>84</v>
      </c>
      <c r="I12" s="27"/>
      <c r="J12" s="1" t="s">
        <v>430</v>
      </c>
      <c r="K12" s="34">
        <v>14</v>
      </c>
      <c r="L12" s="27" t="str">
        <f>VLOOKUP(K12,[1]设计中类!F:G,2,0)</f>
        <v>梭织外套</v>
      </c>
      <c r="M12" s="27"/>
      <c r="N12" s="27"/>
      <c r="O12" s="27"/>
      <c r="P12" s="27"/>
      <c r="Q12" s="27"/>
      <c r="R12" s="27"/>
      <c r="S12" s="27"/>
      <c r="T12" s="27"/>
      <c r="U12" s="1" t="s">
        <v>40</v>
      </c>
      <c r="V12" s="2" t="s">
        <v>132</v>
      </c>
      <c r="W12" s="25"/>
      <c r="X12" s="27" t="str">
        <f>LOOKUP(W12,[1]设计中类!J:K)</f>
        <v>0-200</v>
      </c>
      <c r="Y12" s="27"/>
      <c r="Z12" s="27"/>
      <c r="AA12" s="27"/>
      <c r="AB12" s="27"/>
      <c r="AC12" s="27"/>
      <c r="AD12" s="27">
        <f>IFERROR(VLOOKUP(E12,[1]批价!C:F,4,0),"")</f>
        <v>229</v>
      </c>
      <c r="AE12" s="3">
        <v>5.5</v>
      </c>
      <c r="AF12" s="32">
        <f>IFERROR(VLOOKUP(E12,[1]批价!C:H,6,0),"")</f>
        <v>105.798</v>
      </c>
      <c r="AG12" s="31">
        <f t="shared" si="0"/>
        <v>349.13339999999999</v>
      </c>
      <c r="AH12" s="30"/>
      <c r="AI12" s="30">
        <f t="shared" si="1"/>
        <v>0</v>
      </c>
      <c r="AJ12" s="29"/>
      <c r="AK12" s="27"/>
      <c r="AL12" s="27"/>
      <c r="AM12" s="27"/>
      <c r="AN12" s="1" t="s">
        <v>134</v>
      </c>
      <c r="AO12" s="1" t="s">
        <v>133</v>
      </c>
      <c r="AP12" s="38">
        <v>0</v>
      </c>
      <c r="AQ12" s="26"/>
      <c r="AR12" s="8">
        <f t="shared" si="2"/>
        <v>0</v>
      </c>
    </row>
    <row r="13" spans="1:44" ht="48">
      <c r="A13" s="8">
        <v>12</v>
      </c>
      <c r="B13" s="25"/>
      <c r="C13" s="41" t="s">
        <v>135</v>
      </c>
      <c r="D13" s="2" t="s">
        <v>83</v>
      </c>
      <c r="E13" s="1" t="s">
        <v>523</v>
      </c>
      <c r="F13" s="1" t="s">
        <v>428</v>
      </c>
      <c r="G13" s="1" t="s">
        <v>3</v>
      </c>
      <c r="H13" s="1" t="s">
        <v>84</v>
      </c>
      <c r="I13" s="27"/>
      <c r="J13" s="1" t="s">
        <v>430</v>
      </c>
      <c r="K13" s="34">
        <v>14</v>
      </c>
      <c r="L13" s="27" t="str">
        <f>VLOOKUP(K13,[1]设计中类!F:G,2,0)</f>
        <v>梭织外套</v>
      </c>
      <c r="M13" s="27"/>
      <c r="N13" s="27"/>
      <c r="O13" s="27"/>
      <c r="P13" s="27"/>
      <c r="Q13" s="27"/>
      <c r="R13" s="27"/>
      <c r="S13" s="27"/>
      <c r="T13" s="27"/>
      <c r="U13" s="1" t="s">
        <v>40</v>
      </c>
      <c r="V13" s="2" t="s">
        <v>90</v>
      </c>
      <c r="W13" s="25"/>
      <c r="X13" s="27" t="str">
        <f>LOOKUP(W13,[1]设计中类!J:K)</f>
        <v>0-200</v>
      </c>
      <c r="Y13" s="27"/>
      <c r="Z13" s="27"/>
      <c r="AA13" s="27"/>
      <c r="AB13" s="27"/>
      <c r="AC13" s="27"/>
      <c r="AD13" s="27">
        <f>IFERROR(VLOOKUP(E13,[1]批价!C:F,4,0),"")</f>
        <v>469</v>
      </c>
      <c r="AE13" s="3">
        <v>5.5</v>
      </c>
      <c r="AF13" s="32">
        <f>IFERROR(VLOOKUP(E13,[1]批价!C:H,6,0),"")</f>
        <v>216.678</v>
      </c>
      <c r="AG13" s="31">
        <f t="shared" si="0"/>
        <v>715.03739999999993</v>
      </c>
      <c r="AH13" s="30"/>
      <c r="AI13" s="30">
        <f t="shared" si="1"/>
        <v>0</v>
      </c>
      <c r="AJ13" s="29"/>
      <c r="AK13" s="27"/>
      <c r="AL13" s="27"/>
      <c r="AM13" s="27"/>
      <c r="AN13" s="1" t="s">
        <v>137</v>
      </c>
      <c r="AO13" s="1" t="s">
        <v>136</v>
      </c>
      <c r="AP13" s="38" t="s">
        <v>138</v>
      </c>
      <c r="AQ13" s="26"/>
      <c r="AR13" s="8">
        <f t="shared" si="2"/>
        <v>0</v>
      </c>
    </row>
    <row r="14" spans="1:44" ht="48">
      <c r="A14" s="8">
        <v>13</v>
      </c>
      <c r="B14" s="25"/>
      <c r="C14" s="41" t="s">
        <v>139</v>
      </c>
      <c r="D14" s="2" t="s">
        <v>140</v>
      </c>
      <c r="E14" s="1" t="s">
        <v>522</v>
      </c>
      <c r="F14" s="1" t="s">
        <v>428</v>
      </c>
      <c r="G14" s="1" t="s">
        <v>3</v>
      </c>
      <c r="H14" s="1" t="s">
        <v>84</v>
      </c>
      <c r="I14" s="27"/>
      <c r="J14" s="1" t="s">
        <v>430</v>
      </c>
      <c r="K14" s="34">
        <v>14</v>
      </c>
      <c r="L14" s="27" t="str">
        <f>VLOOKUP(K14,[1]设计中类!F:G,2,0)</f>
        <v>梭织外套</v>
      </c>
      <c r="M14" s="27"/>
      <c r="N14" s="27"/>
      <c r="O14" s="27"/>
      <c r="P14" s="27"/>
      <c r="Q14" s="27"/>
      <c r="R14" s="27"/>
      <c r="S14" s="27"/>
      <c r="T14" s="27"/>
      <c r="U14" s="1" t="s">
        <v>40</v>
      </c>
      <c r="V14" s="2" t="s">
        <v>141</v>
      </c>
      <c r="W14" s="25"/>
      <c r="X14" s="27" t="str">
        <f>LOOKUP(W14,[1]设计中类!J:K)</f>
        <v>0-200</v>
      </c>
      <c r="Y14" s="27"/>
      <c r="Z14" s="27"/>
      <c r="AA14" s="27"/>
      <c r="AB14" s="27"/>
      <c r="AC14" s="27"/>
      <c r="AD14" s="27">
        <f>IFERROR(VLOOKUP(E14,[1]批价!C:F,4,0),"")</f>
        <v>299</v>
      </c>
      <c r="AE14" s="3">
        <v>5.5</v>
      </c>
      <c r="AF14" s="32">
        <f>IFERROR(VLOOKUP(E14,[1]批价!C:H,6,0),"")</f>
        <v>138.13800000000001</v>
      </c>
      <c r="AG14" s="31">
        <f t="shared" si="0"/>
        <v>455.85539999999997</v>
      </c>
      <c r="AH14" s="30"/>
      <c r="AI14" s="30">
        <f t="shared" si="1"/>
        <v>0</v>
      </c>
      <c r="AJ14" s="29"/>
      <c r="AK14" s="27"/>
      <c r="AL14" s="27"/>
      <c r="AM14" s="27"/>
      <c r="AN14" s="1" t="s">
        <v>137</v>
      </c>
      <c r="AO14" s="1" t="s">
        <v>136</v>
      </c>
      <c r="AP14" s="38" t="s">
        <v>138</v>
      </c>
      <c r="AQ14" s="26"/>
      <c r="AR14" s="8">
        <f t="shared" si="2"/>
        <v>0</v>
      </c>
    </row>
    <row r="15" spans="1:44" ht="48">
      <c r="A15" s="8">
        <v>14</v>
      </c>
      <c r="B15" s="25"/>
      <c r="C15" s="41" t="s">
        <v>142</v>
      </c>
      <c r="D15" s="2" t="s">
        <v>51</v>
      </c>
      <c r="E15" s="1" t="s">
        <v>521</v>
      </c>
      <c r="F15" s="1" t="s">
        <v>428</v>
      </c>
      <c r="G15" s="1" t="s">
        <v>3</v>
      </c>
      <c r="H15" s="1" t="s">
        <v>111</v>
      </c>
      <c r="I15" s="27"/>
      <c r="J15" s="1" t="s">
        <v>430</v>
      </c>
      <c r="K15" s="34">
        <v>14</v>
      </c>
      <c r="L15" s="27" t="str">
        <f>VLOOKUP(K15,[1]设计中类!F:G,2,0)</f>
        <v>梭织外套</v>
      </c>
      <c r="M15" s="27"/>
      <c r="N15" s="27"/>
      <c r="O15" s="27"/>
      <c r="P15" s="27"/>
      <c r="Q15" s="27"/>
      <c r="R15" s="27"/>
      <c r="S15" s="27"/>
      <c r="T15" s="27"/>
      <c r="U15" s="1" t="s">
        <v>40</v>
      </c>
      <c r="V15" s="2" t="s">
        <v>143</v>
      </c>
      <c r="W15" s="25"/>
      <c r="X15" s="27" t="str">
        <f>LOOKUP(W15,[1]设计中类!J:K)</f>
        <v>0-200</v>
      </c>
      <c r="Y15" s="27"/>
      <c r="Z15" s="27"/>
      <c r="AA15" s="27"/>
      <c r="AB15" s="27"/>
      <c r="AC15" s="27"/>
      <c r="AD15" s="27">
        <f>IFERROR(VLOOKUP(E15,[1]批价!C:F,4,0),"")</f>
        <v>269</v>
      </c>
      <c r="AE15" s="3">
        <v>5.5</v>
      </c>
      <c r="AF15" s="32">
        <f>IFERROR(VLOOKUP(E15,[1]批价!C:H,6,0),"")</f>
        <v>124.27800000000001</v>
      </c>
      <c r="AG15" s="31">
        <f t="shared" si="0"/>
        <v>410.11739999999998</v>
      </c>
      <c r="AH15" s="30"/>
      <c r="AI15" s="30">
        <f t="shared" si="1"/>
        <v>0</v>
      </c>
      <c r="AJ15" s="29"/>
      <c r="AK15" s="27"/>
      <c r="AL15" s="27"/>
      <c r="AM15" s="27"/>
      <c r="AN15" s="1" t="s">
        <v>134</v>
      </c>
      <c r="AO15" s="1" t="s">
        <v>144</v>
      </c>
      <c r="AP15" s="38">
        <v>0</v>
      </c>
      <c r="AQ15" s="26"/>
      <c r="AR15" s="8">
        <f t="shared" si="2"/>
        <v>0</v>
      </c>
    </row>
    <row r="16" spans="1:44" ht="48">
      <c r="A16" s="8">
        <v>15</v>
      </c>
      <c r="B16" s="25"/>
      <c r="C16" s="41" t="s">
        <v>145</v>
      </c>
      <c r="D16" s="2" t="s">
        <v>131</v>
      </c>
      <c r="E16" s="1" t="s">
        <v>520</v>
      </c>
      <c r="F16" s="1" t="s">
        <v>428</v>
      </c>
      <c r="G16" s="1" t="s">
        <v>3</v>
      </c>
      <c r="H16" s="1" t="s">
        <v>84</v>
      </c>
      <c r="I16" s="27"/>
      <c r="J16" s="1" t="s">
        <v>430</v>
      </c>
      <c r="K16" s="34">
        <v>14</v>
      </c>
      <c r="L16" s="27" t="str">
        <f>VLOOKUP(K16,[1]设计中类!F:G,2,0)</f>
        <v>梭织外套</v>
      </c>
      <c r="M16" s="27"/>
      <c r="N16" s="27"/>
      <c r="O16" s="27"/>
      <c r="P16" s="27"/>
      <c r="Q16" s="27"/>
      <c r="R16" s="27"/>
      <c r="S16" s="27"/>
      <c r="T16" s="27"/>
      <c r="U16" s="1" t="s">
        <v>40</v>
      </c>
      <c r="V16" s="2" t="s">
        <v>146</v>
      </c>
      <c r="W16" s="25"/>
      <c r="X16" s="27" t="str">
        <f>LOOKUP(W16,[1]设计中类!J:K)</f>
        <v>0-200</v>
      </c>
      <c r="Y16" s="27"/>
      <c r="Z16" s="27"/>
      <c r="AA16" s="27"/>
      <c r="AB16" s="27"/>
      <c r="AC16" s="27"/>
      <c r="AD16" s="27">
        <f>IFERROR(VLOOKUP(E16,[1]批价!C:F,4,0),"")</f>
        <v>299</v>
      </c>
      <c r="AE16" s="3">
        <v>5.5</v>
      </c>
      <c r="AF16" s="32">
        <f>IFERROR(VLOOKUP(E16,[1]批价!C:H,6,0),"")</f>
        <v>138.13800000000001</v>
      </c>
      <c r="AG16" s="31">
        <f t="shared" si="0"/>
        <v>455.85539999999997</v>
      </c>
      <c r="AH16" s="30"/>
      <c r="AI16" s="30">
        <f t="shared" si="1"/>
        <v>0</v>
      </c>
      <c r="AJ16" s="29"/>
      <c r="AK16" s="27"/>
      <c r="AL16" s="27"/>
      <c r="AM16" s="27"/>
      <c r="AN16" s="1" t="s">
        <v>148</v>
      </c>
      <c r="AO16" s="1" t="s">
        <v>147</v>
      </c>
      <c r="AP16" s="38" t="s">
        <v>149</v>
      </c>
      <c r="AQ16" s="26"/>
      <c r="AR16" s="8">
        <f t="shared" si="2"/>
        <v>0</v>
      </c>
    </row>
    <row r="17" spans="1:44" ht="48">
      <c r="A17" s="8">
        <v>16</v>
      </c>
      <c r="B17" s="25"/>
      <c r="C17" s="41" t="s">
        <v>150</v>
      </c>
      <c r="D17" s="2" t="s">
        <v>151</v>
      </c>
      <c r="E17" s="1" t="s">
        <v>519</v>
      </c>
      <c r="F17" s="1" t="s">
        <v>428</v>
      </c>
      <c r="G17" s="1" t="s">
        <v>3</v>
      </c>
      <c r="H17" s="1" t="s">
        <v>84</v>
      </c>
      <c r="I17" s="27"/>
      <c r="J17" s="1" t="s">
        <v>430</v>
      </c>
      <c r="K17" s="34">
        <v>14</v>
      </c>
      <c r="L17" s="27" t="str">
        <f>VLOOKUP(K17,[1]设计中类!F:G,2,0)</f>
        <v>梭织外套</v>
      </c>
      <c r="M17" s="27"/>
      <c r="N17" s="27"/>
      <c r="O17" s="27"/>
      <c r="P17" s="27"/>
      <c r="Q17" s="27"/>
      <c r="R17" s="27"/>
      <c r="S17" s="27"/>
      <c r="T17" s="27"/>
      <c r="U17" s="1" t="s">
        <v>40</v>
      </c>
      <c r="V17" s="2" t="s">
        <v>90</v>
      </c>
      <c r="W17" s="25"/>
      <c r="X17" s="27" t="str">
        <f>LOOKUP(W17,[1]设计中类!J:K)</f>
        <v>0-200</v>
      </c>
      <c r="Y17" s="27"/>
      <c r="Z17" s="27"/>
      <c r="AA17" s="27"/>
      <c r="AB17" s="27"/>
      <c r="AC17" s="27"/>
      <c r="AD17" s="27" t="str">
        <f>IFERROR(VLOOKUP(E17,[1]批价!C:F,4,0),"")</f>
        <v/>
      </c>
      <c r="AE17" s="3">
        <v>5.5</v>
      </c>
      <c r="AF17" s="32" t="str">
        <f>IFERROR(VLOOKUP(E17,[1]批价!C:H,6,0),"")</f>
        <v/>
      </c>
      <c r="AG17" s="31" t="str">
        <f t="shared" si="0"/>
        <v/>
      </c>
      <c r="AH17" s="30"/>
      <c r="AI17" s="30" t="str">
        <f t="shared" si="1"/>
        <v/>
      </c>
      <c r="AJ17" s="29"/>
      <c r="AK17" s="27"/>
      <c r="AL17" s="27"/>
      <c r="AM17" s="27"/>
      <c r="AN17" s="1" t="s">
        <v>153</v>
      </c>
      <c r="AO17" s="1" t="s">
        <v>152</v>
      </c>
      <c r="AP17" s="38">
        <v>0</v>
      </c>
      <c r="AQ17" s="26"/>
      <c r="AR17" s="8">
        <f t="shared" si="2"/>
        <v>0</v>
      </c>
    </row>
    <row r="18" spans="1:44" ht="48">
      <c r="A18" s="8">
        <v>17</v>
      </c>
      <c r="B18" s="25"/>
      <c r="C18" s="41" t="s">
        <v>154</v>
      </c>
      <c r="D18" s="2" t="s">
        <v>155</v>
      </c>
      <c r="E18" s="1" t="s">
        <v>518</v>
      </c>
      <c r="F18" s="1" t="s">
        <v>428</v>
      </c>
      <c r="G18" s="1" t="s">
        <v>3</v>
      </c>
      <c r="H18" s="1" t="s">
        <v>84</v>
      </c>
      <c r="I18" s="27"/>
      <c r="J18" s="1" t="s">
        <v>430</v>
      </c>
      <c r="K18" s="34">
        <v>14</v>
      </c>
      <c r="L18" s="27" t="str">
        <f>VLOOKUP(K18,[1]设计中类!F:G,2,0)</f>
        <v>梭织外套</v>
      </c>
      <c r="M18" s="27"/>
      <c r="N18" s="27"/>
      <c r="O18" s="27"/>
      <c r="P18" s="27"/>
      <c r="Q18" s="27"/>
      <c r="R18" s="27"/>
      <c r="S18" s="27"/>
      <c r="T18" s="27"/>
      <c r="U18" s="1" t="s">
        <v>40</v>
      </c>
      <c r="V18" s="2" t="s">
        <v>156</v>
      </c>
      <c r="W18" s="25"/>
      <c r="X18" s="27" t="str">
        <f>LOOKUP(W18,[1]设计中类!J:K)</f>
        <v>0-200</v>
      </c>
      <c r="Y18" s="27"/>
      <c r="Z18" s="27"/>
      <c r="AA18" s="27"/>
      <c r="AB18" s="27"/>
      <c r="AC18" s="27"/>
      <c r="AD18" s="27">
        <f>IFERROR(VLOOKUP(E18,[1]批价!C:F,4,0),"")</f>
        <v>339</v>
      </c>
      <c r="AE18" s="3">
        <v>5.5</v>
      </c>
      <c r="AF18" s="32">
        <f>IFERROR(VLOOKUP(E18,[1]批价!C:H,6,0),"")</f>
        <v>156.61799999999999</v>
      </c>
      <c r="AG18" s="31">
        <f t="shared" si="0"/>
        <v>516.83939999999996</v>
      </c>
      <c r="AH18" s="30"/>
      <c r="AI18" s="30">
        <f t="shared" si="1"/>
        <v>0</v>
      </c>
      <c r="AJ18" s="29"/>
      <c r="AK18" s="27"/>
      <c r="AL18" s="27"/>
      <c r="AM18" s="27"/>
      <c r="AN18" s="1" t="s">
        <v>158</v>
      </c>
      <c r="AO18" s="1" t="s">
        <v>157</v>
      </c>
      <c r="AP18" s="38" t="s">
        <v>159</v>
      </c>
      <c r="AQ18" s="26"/>
      <c r="AR18" s="8">
        <f t="shared" si="2"/>
        <v>0</v>
      </c>
    </row>
    <row r="19" spans="1:44" ht="48">
      <c r="A19" s="8">
        <v>18</v>
      </c>
      <c r="B19" s="25"/>
      <c r="C19" s="41" t="s">
        <v>160</v>
      </c>
      <c r="D19" s="2" t="s">
        <v>161</v>
      </c>
      <c r="E19" s="1" t="s">
        <v>517</v>
      </c>
      <c r="F19" s="1" t="s">
        <v>428</v>
      </c>
      <c r="G19" s="1" t="s">
        <v>3</v>
      </c>
      <c r="H19" s="1" t="s">
        <v>84</v>
      </c>
      <c r="I19" s="27"/>
      <c r="J19" s="1" t="s">
        <v>430</v>
      </c>
      <c r="K19" s="34">
        <v>14</v>
      </c>
      <c r="L19" s="27" t="str">
        <f>VLOOKUP(K19,[1]设计中类!F:G,2,0)</f>
        <v>梭织外套</v>
      </c>
      <c r="M19" s="27"/>
      <c r="N19" s="27"/>
      <c r="O19" s="27"/>
      <c r="P19" s="27"/>
      <c r="Q19" s="27"/>
      <c r="R19" s="27"/>
      <c r="S19" s="27"/>
      <c r="T19" s="27"/>
      <c r="U19" s="1" t="s">
        <v>40</v>
      </c>
      <c r="V19" s="2" t="s">
        <v>162</v>
      </c>
      <c r="W19" s="25"/>
      <c r="X19" s="27" t="str">
        <f>LOOKUP(W19,[1]设计中类!J:K)</f>
        <v>0-200</v>
      </c>
      <c r="Y19" s="27"/>
      <c r="Z19" s="27"/>
      <c r="AA19" s="27"/>
      <c r="AB19" s="27"/>
      <c r="AC19" s="27"/>
      <c r="AD19" s="27">
        <f>IFERROR(VLOOKUP(E19,[1]批价!C:F,4,0),"")</f>
        <v>259</v>
      </c>
      <c r="AE19" s="3">
        <v>5.5</v>
      </c>
      <c r="AF19" s="32">
        <f>IFERROR(VLOOKUP(E19,[1]批价!C:H,6,0),"")</f>
        <v>119.658</v>
      </c>
      <c r="AG19" s="31">
        <f t="shared" si="0"/>
        <v>394.87139999999999</v>
      </c>
      <c r="AH19" s="30"/>
      <c r="AI19" s="30">
        <f t="shared" si="1"/>
        <v>0</v>
      </c>
      <c r="AJ19" s="29"/>
      <c r="AK19" s="27"/>
      <c r="AL19" s="27"/>
      <c r="AM19" s="27"/>
      <c r="AN19" s="1" t="s">
        <v>164</v>
      </c>
      <c r="AO19" s="1" t="s">
        <v>163</v>
      </c>
      <c r="AP19" s="38">
        <v>0</v>
      </c>
      <c r="AQ19" s="26"/>
      <c r="AR19" s="8">
        <f t="shared" si="2"/>
        <v>0</v>
      </c>
    </row>
    <row r="20" spans="1:44" ht="48">
      <c r="A20" s="8">
        <v>19</v>
      </c>
      <c r="B20" s="25"/>
      <c r="C20" s="41" t="s">
        <v>165</v>
      </c>
      <c r="D20" s="2" t="s">
        <v>166</v>
      </c>
      <c r="E20" s="1" t="s">
        <v>516</v>
      </c>
      <c r="F20" s="1" t="s">
        <v>428</v>
      </c>
      <c r="G20" s="1" t="s">
        <v>3</v>
      </c>
      <c r="H20" s="1" t="s">
        <v>84</v>
      </c>
      <c r="I20" s="27"/>
      <c r="J20" s="1" t="s">
        <v>430</v>
      </c>
      <c r="K20" s="34">
        <v>14</v>
      </c>
      <c r="L20" s="27" t="str">
        <f>VLOOKUP(K20,[1]设计中类!F:G,2,0)</f>
        <v>梭织外套</v>
      </c>
      <c r="M20" s="27"/>
      <c r="N20" s="27"/>
      <c r="O20" s="27"/>
      <c r="P20" s="27"/>
      <c r="Q20" s="27"/>
      <c r="R20" s="27"/>
      <c r="S20" s="27"/>
      <c r="T20" s="27"/>
      <c r="U20" s="1" t="s">
        <v>40</v>
      </c>
      <c r="V20" s="2" t="s">
        <v>167</v>
      </c>
      <c r="W20" s="25"/>
      <c r="X20" s="27" t="str">
        <f>LOOKUP(W20,[1]设计中类!J:K)</f>
        <v>0-200</v>
      </c>
      <c r="Y20" s="27"/>
      <c r="Z20" s="27"/>
      <c r="AA20" s="27"/>
      <c r="AB20" s="27"/>
      <c r="AC20" s="27"/>
      <c r="AD20" s="27">
        <f>IFERROR(VLOOKUP(E20,[1]批价!C:F,4,0),"")</f>
        <v>339</v>
      </c>
      <c r="AE20" s="3">
        <v>5.5</v>
      </c>
      <c r="AF20" s="32">
        <f>IFERROR(VLOOKUP(E20,[1]批价!C:H,6,0),"")</f>
        <v>156.61799999999999</v>
      </c>
      <c r="AG20" s="31">
        <f t="shared" si="0"/>
        <v>516.83939999999996</v>
      </c>
      <c r="AH20" s="30"/>
      <c r="AI20" s="30">
        <f t="shared" si="1"/>
        <v>0</v>
      </c>
      <c r="AJ20" s="29"/>
      <c r="AK20" s="27"/>
      <c r="AL20" s="27"/>
      <c r="AM20" s="27"/>
      <c r="AN20" s="1" t="s">
        <v>169</v>
      </c>
      <c r="AO20" s="1" t="s">
        <v>168</v>
      </c>
      <c r="AP20" s="38" t="s">
        <v>170</v>
      </c>
      <c r="AQ20" s="26"/>
      <c r="AR20" s="8">
        <f t="shared" si="2"/>
        <v>0</v>
      </c>
    </row>
    <row r="21" spans="1:44" ht="48">
      <c r="A21" s="8">
        <v>20</v>
      </c>
      <c r="B21" s="25"/>
      <c r="C21" s="41" t="s">
        <v>171</v>
      </c>
      <c r="D21" s="2" t="s">
        <v>172</v>
      </c>
      <c r="E21" s="1" t="s">
        <v>515</v>
      </c>
      <c r="F21" s="1" t="s">
        <v>428</v>
      </c>
      <c r="G21" s="1" t="s">
        <v>3</v>
      </c>
      <c r="H21" s="1" t="s">
        <v>84</v>
      </c>
      <c r="I21" s="27"/>
      <c r="J21" s="1" t="s">
        <v>430</v>
      </c>
      <c r="K21" s="34">
        <v>14</v>
      </c>
      <c r="L21" s="27" t="str">
        <f>VLOOKUP(K21,[1]设计中类!F:G,2,0)</f>
        <v>梭织外套</v>
      </c>
      <c r="M21" s="27"/>
      <c r="N21" s="27"/>
      <c r="O21" s="27"/>
      <c r="P21" s="27"/>
      <c r="Q21" s="27"/>
      <c r="R21" s="27"/>
      <c r="S21" s="27"/>
      <c r="T21" s="27"/>
      <c r="U21" s="1" t="s">
        <v>40</v>
      </c>
      <c r="V21" s="2" t="s">
        <v>173</v>
      </c>
      <c r="W21" s="25"/>
      <c r="X21" s="27" t="str">
        <f>LOOKUP(W21,[1]设计中类!J:K)</f>
        <v>0-200</v>
      </c>
      <c r="Y21" s="27"/>
      <c r="Z21" s="27"/>
      <c r="AA21" s="27"/>
      <c r="AB21" s="27"/>
      <c r="AC21" s="27"/>
      <c r="AD21" s="27">
        <f>IFERROR(VLOOKUP(E21,[1]批价!C:F,4,0),"")</f>
        <v>399</v>
      </c>
      <c r="AE21" s="3">
        <v>5.5</v>
      </c>
      <c r="AF21" s="32">
        <f>IFERROR(VLOOKUP(E21,[1]批价!C:H,6,0),"")</f>
        <v>184.33800000000002</v>
      </c>
      <c r="AG21" s="31">
        <f t="shared" si="0"/>
        <v>608.31540000000007</v>
      </c>
      <c r="AH21" s="30"/>
      <c r="AI21" s="30">
        <f t="shared" si="1"/>
        <v>0</v>
      </c>
      <c r="AJ21" s="29"/>
      <c r="AK21" s="27"/>
      <c r="AL21" s="27"/>
      <c r="AM21" s="27"/>
      <c r="AN21" s="1" t="s">
        <v>137</v>
      </c>
      <c r="AO21" s="1" t="s">
        <v>136</v>
      </c>
      <c r="AP21" s="38" t="s">
        <v>138</v>
      </c>
      <c r="AQ21" s="26"/>
      <c r="AR21" s="8">
        <f t="shared" si="2"/>
        <v>0</v>
      </c>
    </row>
    <row r="22" spans="1:44" ht="48">
      <c r="A22" s="8">
        <v>21</v>
      </c>
      <c r="B22" s="25"/>
      <c r="C22" s="41" t="s">
        <v>174</v>
      </c>
      <c r="D22" s="2" t="s">
        <v>172</v>
      </c>
      <c r="E22" s="1" t="s">
        <v>514</v>
      </c>
      <c r="F22" s="1" t="s">
        <v>428</v>
      </c>
      <c r="G22" s="1" t="s">
        <v>3</v>
      </c>
      <c r="H22" s="1" t="s">
        <v>84</v>
      </c>
      <c r="I22" s="27"/>
      <c r="J22" s="1" t="s">
        <v>430</v>
      </c>
      <c r="K22" s="34">
        <v>14</v>
      </c>
      <c r="L22" s="27" t="str">
        <f>VLOOKUP(K22,[1]设计中类!F:G,2,0)</f>
        <v>梭织外套</v>
      </c>
      <c r="M22" s="27"/>
      <c r="N22" s="27"/>
      <c r="O22" s="27"/>
      <c r="P22" s="27"/>
      <c r="Q22" s="27"/>
      <c r="R22" s="27"/>
      <c r="S22" s="27"/>
      <c r="T22" s="27"/>
      <c r="U22" s="1" t="s">
        <v>40</v>
      </c>
      <c r="V22" s="2" t="s">
        <v>175</v>
      </c>
      <c r="W22" s="25"/>
      <c r="X22" s="27" t="str">
        <f>LOOKUP(W22,[1]设计中类!J:K)</f>
        <v>0-200</v>
      </c>
      <c r="Y22" s="27"/>
      <c r="Z22" s="27"/>
      <c r="AA22" s="27"/>
      <c r="AB22" s="27"/>
      <c r="AC22" s="27"/>
      <c r="AD22" s="27">
        <f>IFERROR(VLOOKUP(E22,[1]批价!C:F,4,0),"")</f>
        <v>399</v>
      </c>
      <c r="AE22" s="3">
        <v>5.5</v>
      </c>
      <c r="AF22" s="32">
        <f>IFERROR(VLOOKUP(E22,[1]批价!C:H,6,0),"")</f>
        <v>184.33800000000002</v>
      </c>
      <c r="AG22" s="31">
        <f t="shared" si="0"/>
        <v>608.31540000000007</v>
      </c>
      <c r="AH22" s="30"/>
      <c r="AI22" s="30">
        <f t="shared" si="1"/>
        <v>0</v>
      </c>
      <c r="AJ22" s="29"/>
      <c r="AK22" s="27"/>
      <c r="AL22" s="27"/>
      <c r="AM22" s="27"/>
      <c r="AN22" s="1" t="s">
        <v>119</v>
      </c>
      <c r="AO22" s="1" t="s">
        <v>176</v>
      </c>
      <c r="AP22" s="38">
        <v>0</v>
      </c>
      <c r="AQ22" s="26"/>
      <c r="AR22" s="8">
        <f t="shared" si="2"/>
        <v>0</v>
      </c>
    </row>
    <row r="23" spans="1:44" ht="48">
      <c r="A23" s="8">
        <v>22</v>
      </c>
      <c r="B23" s="25"/>
      <c r="C23" s="41" t="s">
        <v>177</v>
      </c>
      <c r="D23" s="2" t="s">
        <v>178</v>
      </c>
      <c r="E23" s="1" t="s">
        <v>513</v>
      </c>
      <c r="F23" s="1" t="s">
        <v>428</v>
      </c>
      <c r="G23" s="1" t="s">
        <v>180</v>
      </c>
      <c r="H23" s="1" t="s">
        <v>93</v>
      </c>
      <c r="I23" s="27"/>
      <c r="J23" s="1" t="s">
        <v>430</v>
      </c>
      <c r="K23" s="34">
        <v>15</v>
      </c>
      <c r="L23" s="27" t="str">
        <f>VLOOKUP(K23,[1]设计中类!F:G,2,0)</f>
        <v>梭织羽绒</v>
      </c>
      <c r="M23" s="27"/>
      <c r="N23" s="27"/>
      <c r="O23" s="27"/>
      <c r="P23" s="27"/>
      <c r="Q23" s="27"/>
      <c r="R23" s="27"/>
      <c r="S23" s="27"/>
      <c r="T23" s="27"/>
      <c r="U23" s="1" t="s">
        <v>40</v>
      </c>
      <c r="V23" s="2" t="s">
        <v>179</v>
      </c>
      <c r="W23" s="25"/>
      <c r="X23" s="27" t="str">
        <f>LOOKUP(W23,[1]设计中类!J:K)</f>
        <v>0-200</v>
      </c>
      <c r="Y23" s="27"/>
      <c r="Z23" s="27"/>
      <c r="AA23" s="27"/>
      <c r="AB23" s="27"/>
      <c r="AC23" s="27"/>
      <c r="AD23" s="27">
        <f>IFERROR(VLOOKUP(E23,[1]批价!C:F,4,0),"")</f>
        <v>499</v>
      </c>
      <c r="AE23" s="3">
        <v>5.5</v>
      </c>
      <c r="AF23" s="32">
        <f>IFERROR(VLOOKUP(E23,[1]批价!C:H,6,0),"")</f>
        <v>230.53800000000001</v>
      </c>
      <c r="AG23" s="31">
        <f t="shared" si="0"/>
        <v>760.77539999999999</v>
      </c>
      <c r="AH23" s="30"/>
      <c r="AI23" s="30">
        <f t="shared" si="1"/>
        <v>0</v>
      </c>
      <c r="AJ23" s="29"/>
      <c r="AK23" s="27"/>
      <c r="AL23" s="27"/>
      <c r="AM23" s="27"/>
      <c r="AN23" s="1" t="s">
        <v>137</v>
      </c>
      <c r="AO23" s="1" t="s">
        <v>136</v>
      </c>
      <c r="AP23" s="38" t="s">
        <v>138</v>
      </c>
      <c r="AQ23" s="26"/>
      <c r="AR23" s="8">
        <f t="shared" si="2"/>
        <v>0</v>
      </c>
    </row>
    <row r="24" spans="1:44" ht="48">
      <c r="A24" s="8">
        <v>23</v>
      </c>
      <c r="B24" s="25"/>
      <c r="C24" s="41" t="s">
        <v>181</v>
      </c>
      <c r="D24" s="2" t="s">
        <v>182</v>
      </c>
      <c r="E24" s="1" t="s">
        <v>512</v>
      </c>
      <c r="F24" s="1" t="s">
        <v>428</v>
      </c>
      <c r="G24" s="1" t="s">
        <v>180</v>
      </c>
      <c r="H24" s="1" t="s">
        <v>84</v>
      </c>
      <c r="I24" s="27"/>
      <c r="J24" s="1" t="s">
        <v>430</v>
      </c>
      <c r="K24" s="34">
        <v>15</v>
      </c>
      <c r="L24" s="27" t="str">
        <f>VLOOKUP(K24,[1]设计中类!F:G,2,0)</f>
        <v>梭织羽绒</v>
      </c>
      <c r="M24" s="27"/>
      <c r="N24" s="27"/>
      <c r="O24" s="27"/>
      <c r="P24" s="27"/>
      <c r="Q24" s="27"/>
      <c r="R24" s="27"/>
      <c r="S24" s="27"/>
      <c r="T24" s="27"/>
      <c r="U24" s="1" t="s">
        <v>40</v>
      </c>
      <c r="V24" s="2" t="s">
        <v>89</v>
      </c>
      <c r="W24" s="25"/>
      <c r="X24" s="27" t="str">
        <f>LOOKUP(W24,[1]设计中类!J:K)</f>
        <v>0-200</v>
      </c>
      <c r="Y24" s="27"/>
      <c r="Z24" s="27"/>
      <c r="AA24" s="27"/>
      <c r="AB24" s="27"/>
      <c r="AC24" s="27"/>
      <c r="AD24" s="27">
        <f>IFERROR(VLOOKUP(E24,[1]批价!C:F,4,0),"")</f>
        <v>399</v>
      </c>
      <c r="AE24" s="3">
        <v>5.5</v>
      </c>
      <c r="AF24" s="32">
        <f>IFERROR(VLOOKUP(E24,[1]批价!C:H,6,0),"")</f>
        <v>184.33800000000002</v>
      </c>
      <c r="AG24" s="31">
        <f t="shared" si="0"/>
        <v>608.31540000000007</v>
      </c>
      <c r="AH24" s="30"/>
      <c r="AI24" s="30">
        <f t="shared" si="1"/>
        <v>0</v>
      </c>
      <c r="AJ24" s="29"/>
      <c r="AK24" s="27"/>
      <c r="AL24" s="27"/>
      <c r="AM24" s="27"/>
      <c r="AN24" s="1" t="s">
        <v>184</v>
      </c>
      <c r="AO24" s="1" t="s">
        <v>183</v>
      </c>
      <c r="AP24" s="38" t="s">
        <v>138</v>
      </c>
      <c r="AQ24" s="26"/>
      <c r="AR24" s="8">
        <f t="shared" si="2"/>
        <v>0</v>
      </c>
    </row>
    <row r="25" spans="1:44" ht="48">
      <c r="A25" s="8">
        <v>24</v>
      </c>
      <c r="B25" s="25"/>
      <c r="C25" s="41" t="s">
        <v>185</v>
      </c>
      <c r="D25" s="2" t="s">
        <v>186</v>
      </c>
      <c r="E25" s="1" t="s">
        <v>511</v>
      </c>
      <c r="F25" s="1" t="s">
        <v>428</v>
      </c>
      <c r="G25" s="1" t="s">
        <v>180</v>
      </c>
      <c r="H25" s="1" t="s">
        <v>84</v>
      </c>
      <c r="I25" s="27"/>
      <c r="J25" s="1" t="s">
        <v>430</v>
      </c>
      <c r="K25" s="34">
        <v>15</v>
      </c>
      <c r="L25" s="27" t="str">
        <f>VLOOKUP(K25,[1]设计中类!F:G,2,0)</f>
        <v>梭织羽绒</v>
      </c>
      <c r="M25" s="27"/>
      <c r="N25" s="27"/>
      <c r="O25" s="27"/>
      <c r="P25" s="27"/>
      <c r="Q25" s="27"/>
      <c r="R25" s="27"/>
      <c r="S25" s="27"/>
      <c r="T25" s="27"/>
      <c r="U25" s="1" t="s">
        <v>40</v>
      </c>
      <c r="V25" s="2" t="s">
        <v>187</v>
      </c>
      <c r="W25" s="25"/>
      <c r="X25" s="27" t="str">
        <f>LOOKUP(W25,[1]设计中类!J:K)</f>
        <v>0-200</v>
      </c>
      <c r="Y25" s="27"/>
      <c r="Z25" s="27"/>
      <c r="AA25" s="27"/>
      <c r="AB25" s="27"/>
      <c r="AC25" s="27"/>
      <c r="AD25" s="27">
        <f>IFERROR(VLOOKUP(E25,[1]批价!C:F,4,0),"")</f>
        <v>549</v>
      </c>
      <c r="AE25" s="3">
        <v>5.5</v>
      </c>
      <c r="AF25" s="32">
        <f>IFERROR(VLOOKUP(E25,[1]批价!C:H,6,0),"")</f>
        <v>253.63800000000001</v>
      </c>
      <c r="AG25" s="31">
        <f t="shared" si="0"/>
        <v>837.00540000000001</v>
      </c>
      <c r="AH25" s="30"/>
      <c r="AI25" s="30">
        <f t="shared" si="1"/>
        <v>0</v>
      </c>
      <c r="AJ25" s="29"/>
      <c r="AK25" s="27"/>
      <c r="AL25" s="27"/>
      <c r="AM25" s="27"/>
      <c r="AN25" s="1" t="s">
        <v>189</v>
      </c>
      <c r="AO25" s="1" t="s">
        <v>188</v>
      </c>
      <c r="AP25" s="38">
        <v>0</v>
      </c>
      <c r="AQ25" s="26"/>
      <c r="AR25" s="8">
        <f t="shared" si="2"/>
        <v>0</v>
      </c>
    </row>
    <row r="26" spans="1:44" ht="48">
      <c r="A26" s="8">
        <v>25</v>
      </c>
      <c r="B26" s="25"/>
      <c r="C26" s="41" t="s">
        <v>190</v>
      </c>
      <c r="D26" s="2" t="s">
        <v>178</v>
      </c>
      <c r="E26" s="1" t="s">
        <v>510</v>
      </c>
      <c r="F26" s="1" t="s">
        <v>428</v>
      </c>
      <c r="G26" s="1" t="s">
        <v>180</v>
      </c>
      <c r="H26" s="1" t="s">
        <v>84</v>
      </c>
      <c r="I26" s="27"/>
      <c r="J26" s="1" t="s">
        <v>430</v>
      </c>
      <c r="K26" s="34">
        <v>15</v>
      </c>
      <c r="L26" s="27" t="str">
        <f>VLOOKUP(K26,[1]设计中类!F:G,2,0)</f>
        <v>梭织羽绒</v>
      </c>
      <c r="M26" s="27"/>
      <c r="N26" s="27"/>
      <c r="O26" s="27"/>
      <c r="P26" s="27"/>
      <c r="Q26" s="27"/>
      <c r="R26" s="27"/>
      <c r="S26" s="27"/>
      <c r="T26" s="27"/>
      <c r="U26" s="1" t="s">
        <v>40</v>
      </c>
      <c r="V26" s="2" t="s">
        <v>191</v>
      </c>
      <c r="W26" s="25"/>
      <c r="X26" s="27" t="str">
        <f>LOOKUP(W26,[1]设计中类!J:K)</f>
        <v>0-200</v>
      </c>
      <c r="Y26" s="27"/>
      <c r="Z26" s="27"/>
      <c r="AA26" s="27"/>
      <c r="AB26" s="27"/>
      <c r="AC26" s="27"/>
      <c r="AD26" s="27">
        <f>IFERROR(VLOOKUP(E26,[1]批价!C:F,4,0),"")</f>
        <v>599</v>
      </c>
      <c r="AE26" s="3">
        <v>5.5</v>
      </c>
      <c r="AF26" s="32">
        <f>IFERROR(VLOOKUP(E26,[1]批价!C:H,6,0),"")</f>
        <v>276.738</v>
      </c>
      <c r="AG26" s="31">
        <f t="shared" si="0"/>
        <v>913.23539999999991</v>
      </c>
      <c r="AH26" s="30"/>
      <c r="AI26" s="30">
        <f t="shared" si="1"/>
        <v>0</v>
      </c>
      <c r="AJ26" s="29"/>
      <c r="AK26" s="27"/>
      <c r="AL26" s="27"/>
      <c r="AM26" s="27"/>
      <c r="AN26" s="1" t="s">
        <v>184</v>
      </c>
      <c r="AO26" s="1" t="s">
        <v>183</v>
      </c>
      <c r="AP26" s="38" t="s">
        <v>138</v>
      </c>
      <c r="AQ26" s="26"/>
      <c r="AR26" s="8">
        <f t="shared" si="2"/>
        <v>0</v>
      </c>
    </row>
    <row r="27" spans="1:44" ht="48">
      <c r="A27" s="8">
        <v>26</v>
      </c>
      <c r="B27" s="25"/>
      <c r="C27" s="41" t="s">
        <v>192</v>
      </c>
      <c r="D27" s="2" t="s">
        <v>178</v>
      </c>
      <c r="E27" s="1" t="s">
        <v>509</v>
      </c>
      <c r="F27" s="1" t="s">
        <v>97</v>
      </c>
      <c r="G27" s="1" t="s">
        <v>180</v>
      </c>
      <c r="H27" s="1" t="s">
        <v>84</v>
      </c>
      <c r="I27" s="27"/>
      <c r="J27" s="1" t="s">
        <v>441</v>
      </c>
      <c r="K27" s="34">
        <v>15</v>
      </c>
      <c r="L27" s="27" t="str">
        <f>VLOOKUP(K27,[1]设计中类!F:G,2,0)</f>
        <v>梭织羽绒</v>
      </c>
      <c r="M27" s="27"/>
      <c r="N27" s="27"/>
      <c r="O27" s="27"/>
      <c r="P27" s="27"/>
      <c r="Q27" s="27"/>
      <c r="R27" s="27"/>
      <c r="S27" s="27"/>
      <c r="T27" s="27"/>
      <c r="U27" s="1" t="s">
        <v>40</v>
      </c>
      <c r="V27" s="2" t="s">
        <v>193</v>
      </c>
      <c r="W27" s="25"/>
      <c r="X27" s="27" t="str">
        <f>LOOKUP(W27,[1]设计中类!J:K)</f>
        <v>0-200</v>
      </c>
      <c r="Y27" s="27"/>
      <c r="Z27" s="27"/>
      <c r="AA27" s="27"/>
      <c r="AB27" s="27"/>
      <c r="AC27" s="27"/>
      <c r="AD27" s="27" t="str">
        <f>IFERROR(VLOOKUP(E27,[1]批价!C:F,4,0),"")</f>
        <v/>
      </c>
      <c r="AE27" s="3">
        <v>5.5</v>
      </c>
      <c r="AF27" s="32" t="str">
        <f>IFERROR(VLOOKUP(E27,[1]批价!C:H,6,0),"")</f>
        <v/>
      </c>
      <c r="AG27" s="31" t="str">
        <f t="shared" si="0"/>
        <v/>
      </c>
      <c r="AH27" s="30"/>
      <c r="AI27" s="30" t="str">
        <f t="shared" si="1"/>
        <v/>
      </c>
      <c r="AJ27" s="29"/>
      <c r="AK27" s="27"/>
      <c r="AL27" s="27"/>
      <c r="AM27" s="27"/>
      <c r="AN27" s="1" t="s">
        <v>184</v>
      </c>
      <c r="AO27" s="1" t="s">
        <v>183</v>
      </c>
      <c r="AP27" s="38" t="s">
        <v>138</v>
      </c>
      <c r="AQ27" s="26"/>
      <c r="AR27" s="8">
        <f t="shared" si="2"/>
        <v>0</v>
      </c>
    </row>
    <row r="28" spans="1:44" ht="48">
      <c r="A28" s="8">
        <v>27</v>
      </c>
      <c r="B28" s="25"/>
      <c r="C28" s="41" t="s">
        <v>194</v>
      </c>
      <c r="D28" s="2" t="s">
        <v>178</v>
      </c>
      <c r="E28" s="1" t="s">
        <v>508</v>
      </c>
      <c r="F28" s="1" t="s">
        <v>428</v>
      </c>
      <c r="G28" s="1" t="s">
        <v>180</v>
      </c>
      <c r="H28" s="1" t="s">
        <v>84</v>
      </c>
      <c r="I28" s="27"/>
      <c r="J28" s="1" t="s">
        <v>430</v>
      </c>
      <c r="K28" s="34">
        <v>15</v>
      </c>
      <c r="L28" s="27" t="str">
        <f>VLOOKUP(K28,[1]设计中类!F:G,2,0)</f>
        <v>梭织羽绒</v>
      </c>
      <c r="M28" s="27"/>
      <c r="N28" s="27"/>
      <c r="O28" s="27"/>
      <c r="P28" s="27"/>
      <c r="Q28" s="27"/>
      <c r="R28" s="27"/>
      <c r="S28" s="27"/>
      <c r="T28" s="27"/>
      <c r="U28" s="1" t="s">
        <v>40</v>
      </c>
      <c r="V28" s="2" t="s">
        <v>195</v>
      </c>
      <c r="W28" s="25"/>
      <c r="X28" s="27" t="str">
        <f>LOOKUP(W28,[1]设计中类!J:K)</f>
        <v>0-200</v>
      </c>
      <c r="Y28" s="27"/>
      <c r="Z28" s="27"/>
      <c r="AA28" s="27"/>
      <c r="AB28" s="27"/>
      <c r="AC28" s="27"/>
      <c r="AD28" s="27" t="str">
        <f>IFERROR(VLOOKUP(E28,[1]批价!C:F,4,0),"")</f>
        <v/>
      </c>
      <c r="AE28" s="3">
        <v>5.5</v>
      </c>
      <c r="AF28" s="32" t="str">
        <f>IFERROR(VLOOKUP(E28,[1]批价!C:H,6,0),"")</f>
        <v/>
      </c>
      <c r="AG28" s="31" t="str">
        <f t="shared" si="0"/>
        <v/>
      </c>
      <c r="AH28" s="30"/>
      <c r="AI28" s="30" t="str">
        <f t="shared" si="1"/>
        <v/>
      </c>
      <c r="AJ28" s="29"/>
      <c r="AK28" s="27"/>
      <c r="AL28" s="27"/>
      <c r="AM28" s="27"/>
      <c r="AN28" s="1" t="s">
        <v>85</v>
      </c>
      <c r="AO28" s="1" t="s">
        <v>196</v>
      </c>
      <c r="AP28" s="38" t="s">
        <v>21</v>
      </c>
      <c r="AQ28" s="26"/>
      <c r="AR28" s="8">
        <f t="shared" si="2"/>
        <v>0</v>
      </c>
    </row>
    <row r="29" spans="1:44" ht="36">
      <c r="A29" s="8">
        <v>28</v>
      </c>
      <c r="B29" s="25"/>
      <c r="C29" s="41" t="s">
        <v>197</v>
      </c>
      <c r="D29" s="2" t="s">
        <v>198</v>
      </c>
      <c r="E29" s="1" t="s">
        <v>507</v>
      </c>
      <c r="F29" s="1" t="s">
        <v>428</v>
      </c>
      <c r="G29" s="1" t="s">
        <v>2</v>
      </c>
      <c r="H29" s="1" t="s">
        <v>93</v>
      </c>
      <c r="I29" s="27"/>
      <c r="J29" s="1" t="s">
        <v>430</v>
      </c>
      <c r="K29" s="34">
        <v>16</v>
      </c>
      <c r="L29" s="27" t="str">
        <f>VLOOKUP(K29,[1]设计中类!F:G,2,0)</f>
        <v>梭织裤</v>
      </c>
      <c r="M29" s="27"/>
      <c r="N29" s="27"/>
      <c r="O29" s="27"/>
      <c r="P29" s="27"/>
      <c r="Q29" s="27"/>
      <c r="R29" s="27"/>
      <c r="S29" s="27"/>
      <c r="T29" s="27"/>
      <c r="U29" s="1" t="s">
        <v>41</v>
      </c>
      <c r="V29" s="2" t="s">
        <v>89</v>
      </c>
      <c r="W29" s="25"/>
      <c r="X29" s="27" t="str">
        <f>LOOKUP(W29,[1]设计中类!J:K)</f>
        <v>0-200</v>
      </c>
      <c r="Y29" s="27"/>
      <c r="Z29" s="27"/>
      <c r="AA29" s="27"/>
      <c r="AB29" s="27"/>
      <c r="AC29" s="27"/>
      <c r="AD29" s="27">
        <f>IFERROR(VLOOKUP(E29,[1]批价!C:F,4,0),"")</f>
        <v>149</v>
      </c>
      <c r="AE29" s="3">
        <v>5.5</v>
      </c>
      <c r="AF29" s="32">
        <f>IFERROR(VLOOKUP(E29,[1]批价!C:H,6,0),"")</f>
        <v>68.838000000000008</v>
      </c>
      <c r="AG29" s="31">
        <f t="shared" si="0"/>
        <v>227.16540000000001</v>
      </c>
      <c r="AH29" s="30"/>
      <c r="AI29" s="30">
        <f t="shared" si="1"/>
        <v>0</v>
      </c>
      <c r="AJ29" s="29"/>
      <c r="AK29" s="27"/>
      <c r="AL29" s="27"/>
      <c r="AM29" s="27"/>
      <c r="AN29" s="1" t="s">
        <v>12</v>
      </c>
      <c r="AO29" s="1" t="s">
        <v>11</v>
      </c>
      <c r="AP29" s="38" t="s">
        <v>13</v>
      </c>
      <c r="AQ29" s="26"/>
      <c r="AR29" s="8">
        <f t="shared" si="2"/>
        <v>0</v>
      </c>
    </row>
    <row r="30" spans="1:44" ht="36">
      <c r="A30" s="8">
        <v>29</v>
      </c>
      <c r="B30" s="25"/>
      <c r="C30" s="41" t="s">
        <v>199</v>
      </c>
      <c r="D30" s="2" t="s">
        <v>200</v>
      </c>
      <c r="E30" s="1" t="s">
        <v>506</v>
      </c>
      <c r="F30" s="1" t="s">
        <v>428</v>
      </c>
      <c r="G30" s="1" t="s">
        <v>2</v>
      </c>
      <c r="H30" s="1" t="s">
        <v>93</v>
      </c>
      <c r="I30" s="27"/>
      <c r="J30" s="1" t="s">
        <v>430</v>
      </c>
      <c r="K30" s="34">
        <v>16</v>
      </c>
      <c r="L30" s="27" t="str">
        <f>VLOOKUP(K30,[1]设计中类!F:G,2,0)</f>
        <v>梭织裤</v>
      </c>
      <c r="M30" s="27"/>
      <c r="N30" s="27"/>
      <c r="O30" s="27"/>
      <c r="P30" s="27"/>
      <c r="Q30" s="27"/>
      <c r="R30" s="27"/>
      <c r="S30" s="27"/>
      <c r="T30" s="27"/>
      <c r="U30" s="1" t="s">
        <v>40</v>
      </c>
      <c r="V30" s="2" t="s">
        <v>90</v>
      </c>
      <c r="W30" s="25"/>
      <c r="X30" s="27" t="str">
        <f>LOOKUP(W30,[1]设计中类!J:K)</f>
        <v>0-200</v>
      </c>
      <c r="Y30" s="27"/>
      <c r="Z30" s="27"/>
      <c r="AA30" s="27"/>
      <c r="AB30" s="27"/>
      <c r="AC30" s="27"/>
      <c r="AD30" s="27">
        <f>IFERROR(VLOOKUP(E30,[1]批价!C:F,4,0),"")</f>
        <v>139</v>
      </c>
      <c r="AE30" s="3">
        <v>5.5</v>
      </c>
      <c r="AF30" s="32">
        <f>IFERROR(VLOOKUP(E30,[1]批价!C:H,6,0),"")</f>
        <v>64.218000000000004</v>
      </c>
      <c r="AG30" s="31">
        <f t="shared" si="0"/>
        <v>211.9194</v>
      </c>
      <c r="AH30" s="30"/>
      <c r="AI30" s="30">
        <f t="shared" si="1"/>
        <v>0</v>
      </c>
      <c r="AJ30" s="29"/>
      <c r="AK30" s="27"/>
      <c r="AL30" s="27"/>
      <c r="AM30" s="27"/>
      <c r="AN30" s="1" t="s">
        <v>17</v>
      </c>
      <c r="AO30" s="1" t="s">
        <v>124</v>
      </c>
      <c r="AP30" s="38" t="s">
        <v>21</v>
      </c>
      <c r="AQ30" s="26"/>
      <c r="AR30" s="8">
        <f t="shared" si="2"/>
        <v>0</v>
      </c>
    </row>
    <row r="31" spans="1:44" ht="60">
      <c r="A31" s="8">
        <v>30</v>
      </c>
      <c r="B31" s="25"/>
      <c r="C31" s="41" t="s">
        <v>201</v>
      </c>
      <c r="D31" s="2" t="s">
        <v>202</v>
      </c>
      <c r="E31" s="1" t="s">
        <v>505</v>
      </c>
      <c r="F31" s="1" t="s">
        <v>428</v>
      </c>
      <c r="G31" s="1" t="s">
        <v>2</v>
      </c>
      <c r="H31" s="1" t="s">
        <v>84</v>
      </c>
      <c r="I31" s="27"/>
      <c r="J31" s="1" t="s">
        <v>430</v>
      </c>
      <c r="K31" s="34">
        <v>16</v>
      </c>
      <c r="L31" s="27" t="str">
        <f>VLOOKUP(K31,[1]设计中类!F:G,2,0)</f>
        <v>梭织裤</v>
      </c>
      <c r="M31" s="27"/>
      <c r="N31" s="27"/>
      <c r="O31" s="27"/>
      <c r="P31" s="27"/>
      <c r="Q31" s="27"/>
      <c r="R31" s="27"/>
      <c r="S31" s="27"/>
      <c r="T31" s="27"/>
      <c r="U31" s="1" t="s">
        <v>41</v>
      </c>
      <c r="V31" s="2" t="s">
        <v>203</v>
      </c>
      <c r="W31" s="25"/>
      <c r="X31" s="27" t="str">
        <f>LOOKUP(W31,[1]设计中类!J:K)</f>
        <v>0-200</v>
      </c>
      <c r="Y31" s="27"/>
      <c r="Z31" s="27"/>
      <c r="AA31" s="27"/>
      <c r="AB31" s="27"/>
      <c r="AC31" s="27"/>
      <c r="AD31" s="27">
        <f>IFERROR(VLOOKUP(E31,[1]批价!C:F,4,0),"")</f>
        <v>199</v>
      </c>
      <c r="AE31" s="3">
        <v>5.5</v>
      </c>
      <c r="AF31" s="32">
        <f>IFERROR(VLOOKUP(E31,[1]批价!C:H,6,0),"")</f>
        <v>91.938000000000002</v>
      </c>
      <c r="AG31" s="31">
        <f t="shared" si="0"/>
        <v>303.3954</v>
      </c>
      <c r="AH31" s="30"/>
      <c r="AI31" s="30">
        <f t="shared" si="1"/>
        <v>0</v>
      </c>
      <c r="AJ31" s="29"/>
      <c r="AK31" s="27"/>
      <c r="AL31" s="27"/>
      <c r="AM31" s="27"/>
      <c r="AN31" s="1" t="s">
        <v>205</v>
      </c>
      <c r="AO31" s="1" t="s">
        <v>204</v>
      </c>
      <c r="AP31" s="38" t="s">
        <v>14</v>
      </c>
      <c r="AQ31" s="26"/>
      <c r="AR31" s="8">
        <f t="shared" si="2"/>
        <v>0</v>
      </c>
    </row>
    <row r="32" spans="1:44" ht="36">
      <c r="A32" s="8">
        <v>31</v>
      </c>
      <c r="B32" s="25"/>
      <c r="C32" s="41" t="s">
        <v>206</v>
      </c>
      <c r="D32" s="2" t="s">
        <v>207</v>
      </c>
      <c r="E32" s="1" t="s">
        <v>504</v>
      </c>
      <c r="F32" s="1" t="s">
        <v>97</v>
      </c>
      <c r="G32" s="1" t="s">
        <v>2</v>
      </c>
      <c r="H32" s="1" t="s">
        <v>84</v>
      </c>
      <c r="I32" s="27"/>
      <c r="J32" s="1" t="s">
        <v>430</v>
      </c>
      <c r="K32" s="34">
        <v>16</v>
      </c>
      <c r="L32" s="27" t="str">
        <f>VLOOKUP(K32,[1]设计中类!F:G,2,0)</f>
        <v>梭织裤</v>
      </c>
      <c r="M32" s="27"/>
      <c r="N32" s="27"/>
      <c r="O32" s="27"/>
      <c r="P32" s="27"/>
      <c r="Q32" s="27"/>
      <c r="R32" s="27"/>
      <c r="S32" s="27"/>
      <c r="T32" s="27"/>
      <c r="U32" s="1" t="s">
        <v>40</v>
      </c>
      <c r="V32" s="2" t="s">
        <v>208</v>
      </c>
      <c r="W32" s="25"/>
      <c r="X32" s="27" t="str">
        <f>LOOKUP(W32,[1]设计中类!J:K)</f>
        <v>0-200</v>
      </c>
      <c r="Y32" s="27"/>
      <c r="Z32" s="27"/>
      <c r="AA32" s="27"/>
      <c r="AB32" s="27"/>
      <c r="AC32" s="27"/>
      <c r="AD32" s="27">
        <f>IFERROR(VLOOKUP(E32,[1]批价!C:F,4,0),"")</f>
        <v>139</v>
      </c>
      <c r="AE32" s="3">
        <v>5.5</v>
      </c>
      <c r="AF32" s="32">
        <f>IFERROR(VLOOKUP(E32,[1]批价!C:H,6,0),"")</f>
        <v>64.218000000000004</v>
      </c>
      <c r="AG32" s="31">
        <f t="shared" si="0"/>
        <v>211.9194</v>
      </c>
      <c r="AH32" s="30"/>
      <c r="AI32" s="30">
        <f t="shared" si="1"/>
        <v>0</v>
      </c>
      <c r="AJ32" s="29"/>
      <c r="AK32" s="27"/>
      <c r="AL32" s="27"/>
      <c r="AM32" s="27"/>
      <c r="AN32" s="1" t="s">
        <v>134</v>
      </c>
      <c r="AO32" s="1" t="s">
        <v>133</v>
      </c>
      <c r="AP32" s="38">
        <v>0</v>
      </c>
      <c r="AQ32" s="26"/>
      <c r="AR32" s="8">
        <f t="shared" si="2"/>
        <v>0</v>
      </c>
    </row>
    <row r="33" spans="1:44" ht="48">
      <c r="A33" s="8">
        <v>32</v>
      </c>
      <c r="B33" s="25"/>
      <c r="C33" s="41" t="s">
        <v>209</v>
      </c>
      <c r="D33" s="2" t="s">
        <v>210</v>
      </c>
      <c r="E33" s="1" t="s">
        <v>503</v>
      </c>
      <c r="F33" s="1" t="s">
        <v>428</v>
      </c>
      <c r="G33" s="1" t="s">
        <v>2</v>
      </c>
      <c r="H33" s="1" t="s">
        <v>111</v>
      </c>
      <c r="I33" s="27"/>
      <c r="J33" s="1" t="s">
        <v>430</v>
      </c>
      <c r="K33" s="34">
        <v>16</v>
      </c>
      <c r="L33" s="27" t="str">
        <f>VLOOKUP(K33,[1]设计中类!F:G,2,0)</f>
        <v>梭织裤</v>
      </c>
      <c r="M33" s="27"/>
      <c r="N33" s="27"/>
      <c r="O33" s="27"/>
      <c r="P33" s="27"/>
      <c r="Q33" s="27"/>
      <c r="R33" s="27"/>
      <c r="S33" s="27"/>
      <c r="T33" s="27"/>
      <c r="U33" s="1" t="s">
        <v>40</v>
      </c>
      <c r="V33" s="2" t="s">
        <v>167</v>
      </c>
      <c r="W33" s="25"/>
      <c r="X33" s="27" t="str">
        <f>LOOKUP(W33,[1]设计中类!J:K)</f>
        <v>0-200</v>
      </c>
      <c r="Y33" s="27"/>
      <c r="Z33" s="27"/>
      <c r="AA33" s="27"/>
      <c r="AB33" s="27"/>
      <c r="AC33" s="27"/>
      <c r="AD33" s="27">
        <f>IFERROR(VLOOKUP(E33,[1]批价!C:F,4,0),"")</f>
        <v>189</v>
      </c>
      <c r="AE33" s="3">
        <v>5.5</v>
      </c>
      <c r="AF33" s="32">
        <f>IFERROR(VLOOKUP(E33,[1]批价!C:H,6,0),"")</f>
        <v>87.317999999999998</v>
      </c>
      <c r="AG33" s="31">
        <f t="shared" si="0"/>
        <v>288.14939999999996</v>
      </c>
      <c r="AH33" s="30"/>
      <c r="AI33" s="30">
        <f t="shared" si="1"/>
        <v>0</v>
      </c>
      <c r="AJ33" s="29"/>
      <c r="AK33" s="27"/>
      <c r="AL33" s="27"/>
      <c r="AM33" s="27"/>
      <c r="AN33" s="1" t="s">
        <v>19</v>
      </c>
      <c r="AO33" s="1" t="s">
        <v>18</v>
      </c>
      <c r="AP33" s="38" t="s">
        <v>14</v>
      </c>
      <c r="AQ33" s="26"/>
      <c r="AR33" s="8">
        <f t="shared" si="2"/>
        <v>0</v>
      </c>
    </row>
    <row r="34" spans="1:44" ht="48">
      <c r="A34" s="8">
        <v>33</v>
      </c>
      <c r="B34" s="25"/>
      <c r="C34" s="41" t="s">
        <v>211</v>
      </c>
      <c r="D34" s="2" t="s">
        <v>212</v>
      </c>
      <c r="E34" s="1" t="s">
        <v>502</v>
      </c>
      <c r="F34" s="1" t="s">
        <v>428</v>
      </c>
      <c r="G34" s="1" t="s">
        <v>2</v>
      </c>
      <c r="H34" s="1" t="s">
        <v>93</v>
      </c>
      <c r="I34" s="27"/>
      <c r="J34" s="1" t="s">
        <v>430</v>
      </c>
      <c r="K34" s="34">
        <v>17</v>
      </c>
      <c r="L34" s="27" t="str">
        <f>VLOOKUP(K34,[1]设计中类!F:G,2,0)</f>
        <v>梭织裙</v>
      </c>
      <c r="M34" s="27"/>
      <c r="N34" s="27"/>
      <c r="O34" s="27"/>
      <c r="P34" s="27"/>
      <c r="Q34" s="27"/>
      <c r="R34" s="27"/>
      <c r="S34" s="27"/>
      <c r="T34" s="27"/>
      <c r="U34" s="1" t="s">
        <v>40</v>
      </c>
      <c r="V34" s="2" t="s">
        <v>32</v>
      </c>
      <c r="W34" s="25"/>
      <c r="X34" s="27" t="str">
        <f>LOOKUP(W34,[1]设计中类!J:K)</f>
        <v>0-200</v>
      </c>
      <c r="Y34" s="27"/>
      <c r="Z34" s="27"/>
      <c r="AA34" s="27"/>
      <c r="AB34" s="27"/>
      <c r="AC34" s="27"/>
      <c r="AD34" s="27">
        <f>IFERROR(VLOOKUP(E34,[1]批价!C:F,4,0),"")</f>
        <v>199</v>
      </c>
      <c r="AE34" s="3">
        <v>5.5</v>
      </c>
      <c r="AF34" s="32">
        <f>IFERROR(VLOOKUP(E34,[1]批价!C:H,6,0),"")</f>
        <v>91.938000000000002</v>
      </c>
      <c r="AG34" s="31">
        <f t="shared" si="0"/>
        <v>303.3954</v>
      </c>
      <c r="AH34" s="30"/>
      <c r="AI34" s="30">
        <f t="shared" si="1"/>
        <v>0</v>
      </c>
      <c r="AJ34" s="29"/>
      <c r="AK34" s="27"/>
      <c r="AL34" s="27"/>
      <c r="AM34" s="27"/>
      <c r="AN34" s="1" t="s">
        <v>99</v>
      </c>
      <c r="AO34" s="1" t="s">
        <v>98</v>
      </c>
      <c r="AP34" s="38">
        <v>0</v>
      </c>
      <c r="AQ34" s="26"/>
      <c r="AR34" s="8">
        <f t="shared" si="2"/>
        <v>0</v>
      </c>
    </row>
    <row r="35" spans="1:44" ht="48">
      <c r="A35" s="8">
        <v>34</v>
      </c>
      <c r="B35" s="25"/>
      <c r="C35" s="41" t="s">
        <v>213</v>
      </c>
      <c r="D35" s="2" t="s">
        <v>214</v>
      </c>
      <c r="E35" s="1" t="s">
        <v>501</v>
      </c>
      <c r="F35" s="1" t="s">
        <v>97</v>
      </c>
      <c r="G35" s="1" t="s">
        <v>2</v>
      </c>
      <c r="H35" s="1" t="s">
        <v>93</v>
      </c>
      <c r="I35" s="27"/>
      <c r="J35" s="1" t="s">
        <v>430</v>
      </c>
      <c r="K35" s="34">
        <v>17</v>
      </c>
      <c r="L35" s="27" t="str">
        <f>VLOOKUP(K35,[1]设计中类!F:G,2,0)</f>
        <v>梭织裙</v>
      </c>
      <c r="M35" s="27"/>
      <c r="N35" s="27"/>
      <c r="O35" s="27"/>
      <c r="P35" s="27"/>
      <c r="Q35" s="27"/>
      <c r="R35" s="27"/>
      <c r="S35" s="27"/>
      <c r="T35" s="27"/>
      <c r="U35" s="1" t="s">
        <v>40</v>
      </c>
      <c r="V35" s="2" t="s">
        <v>215</v>
      </c>
      <c r="W35" s="25"/>
      <c r="X35" s="27" t="str">
        <f>LOOKUP(W35,[1]设计中类!J:K)</f>
        <v>0-200</v>
      </c>
      <c r="Y35" s="27"/>
      <c r="Z35" s="27"/>
      <c r="AA35" s="27"/>
      <c r="AB35" s="27"/>
      <c r="AC35" s="27"/>
      <c r="AD35" s="27">
        <f>IFERROR(VLOOKUP(E35,[1]批价!C:F,4,0),"")</f>
        <v>229</v>
      </c>
      <c r="AE35" s="3">
        <v>5.5</v>
      </c>
      <c r="AF35" s="32">
        <f>IFERROR(VLOOKUP(E35,[1]批价!C:H,6,0),"")</f>
        <v>105.798</v>
      </c>
      <c r="AG35" s="31">
        <f t="shared" si="0"/>
        <v>349.13339999999999</v>
      </c>
      <c r="AH35" s="30"/>
      <c r="AI35" s="30">
        <f t="shared" si="1"/>
        <v>0</v>
      </c>
      <c r="AJ35" s="29"/>
      <c r="AK35" s="27"/>
      <c r="AL35" s="27"/>
      <c r="AM35" s="27"/>
      <c r="AN35" s="1" t="s">
        <v>103</v>
      </c>
      <c r="AO35" s="1" t="s">
        <v>216</v>
      </c>
      <c r="AP35" s="38">
        <v>0</v>
      </c>
      <c r="AQ35" s="26"/>
      <c r="AR35" s="8">
        <f t="shared" si="2"/>
        <v>0</v>
      </c>
    </row>
    <row r="36" spans="1:44" ht="36">
      <c r="A36" s="8">
        <v>35</v>
      </c>
      <c r="B36" s="25"/>
      <c r="C36" s="41" t="s">
        <v>217</v>
      </c>
      <c r="D36" s="2" t="s">
        <v>218</v>
      </c>
      <c r="E36" s="1" t="s">
        <v>500</v>
      </c>
      <c r="F36" s="1" t="s">
        <v>428</v>
      </c>
      <c r="G36" s="1" t="s">
        <v>2</v>
      </c>
      <c r="H36" s="1" t="s">
        <v>93</v>
      </c>
      <c r="I36" s="27"/>
      <c r="J36" s="1" t="s">
        <v>430</v>
      </c>
      <c r="K36" s="34">
        <v>17</v>
      </c>
      <c r="L36" s="27" t="str">
        <f>VLOOKUP(K36,[1]设计中类!F:G,2,0)</f>
        <v>梭织裙</v>
      </c>
      <c r="M36" s="27"/>
      <c r="N36" s="27"/>
      <c r="O36" s="27"/>
      <c r="P36" s="27"/>
      <c r="Q36" s="27"/>
      <c r="R36" s="27"/>
      <c r="S36" s="27"/>
      <c r="T36" s="27"/>
      <c r="U36" s="1" t="s">
        <v>40</v>
      </c>
      <c r="V36" s="2" t="s">
        <v>90</v>
      </c>
      <c r="W36" s="25"/>
      <c r="X36" s="27" t="str">
        <f>LOOKUP(W36,[1]设计中类!J:K)</f>
        <v>0-200</v>
      </c>
      <c r="Y36" s="27"/>
      <c r="Z36" s="27"/>
      <c r="AA36" s="27"/>
      <c r="AB36" s="27"/>
      <c r="AC36" s="27"/>
      <c r="AD36" s="27">
        <f>IFERROR(VLOOKUP(E36,[1]批价!C:F,4,0),"")</f>
        <v>159</v>
      </c>
      <c r="AE36" s="3">
        <v>5.5</v>
      </c>
      <c r="AF36" s="32">
        <f>IFERROR(VLOOKUP(E36,[1]批价!C:H,6,0),"")</f>
        <v>73.457999999999998</v>
      </c>
      <c r="AG36" s="31">
        <f t="shared" si="0"/>
        <v>242.41139999999999</v>
      </c>
      <c r="AH36" s="30"/>
      <c r="AI36" s="30">
        <f t="shared" si="1"/>
        <v>0</v>
      </c>
      <c r="AJ36" s="29"/>
      <c r="AK36" s="27"/>
      <c r="AL36" s="27"/>
      <c r="AM36" s="27"/>
      <c r="AN36" s="1" t="s">
        <v>17</v>
      </c>
      <c r="AO36" s="1" t="s">
        <v>124</v>
      </c>
      <c r="AP36" s="38" t="s">
        <v>21</v>
      </c>
      <c r="AQ36" s="26"/>
      <c r="AR36" s="8">
        <f t="shared" si="2"/>
        <v>0</v>
      </c>
    </row>
    <row r="37" spans="1:44" ht="48">
      <c r="A37" s="8">
        <v>36</v>
      </c>
      <c r="B37" s="25"/>
      <c r="C37" s="41" t="s">
        <v>219</v>
      </c>
      <c r="D37" s="2" t="s">
        <v>220</v>
      </c>
      <c r="E37" s="1" t="s">
        <v>499</v>
      </c>
      <c r="F37" s="1" t="s">
        <v>428</v>
      </c>
      <c r="G37" s="1" t="s">
        <v>2</v>
      </c>
      <c r="H37" s="1" t="s">
        <v>84</v>
      </c>
      <c r="I37" s="27"/>
      <c r="J37" s="1" t="s">
        <v>430</v>
      </c>
      <c r="K37" s="34">
        <v>17</v>
      </c>
      <c r="L37" s="27" t="str">
        <f>VLOOKUP(K37,[1]设计中类!F:G,2,0)</f>
        <v>梭织裙</v>
      </c>
      <c r="M37" s="27"/>
      <c r="N37" s="27"/>
      <c r="O37" s="27"/>
      <c r="P37" s="27"/>
      <c r="Q37" s="27"/>
      <c r="R37" s="27"/>
      <c r="S37" s="27"/>
      <c r="T37" s="27"/>
      <c r="U37" s="1" t="s">
        <v>40</v>
      </c>
      <c r="V37" s="2" t="s">
        <v>31</v>
      </c>
      <c r="W37" s="25"/>
      <c r="X37" s="27" t="str">
        <f>LOOKUP(W37,[1]设计中类!J:K)</f>
        <v>0-200</v>
      </c>
      <c r="Y37" s="27"/>
      <c r="Z37" s="27"/>
      <c r="AA37" s="27"/>
      <c r="AB37" s="27"/>
      <c r="AC37" s="27"/>
      <c r="AD37" s="27">
        <f>IFERROR(VLOOKUP(E37,[1]批价!C:F,4,0),"")</f>
        <v>229</v>
      </c>
      <c r="AE37" s="3">
        <v>5.5</v>
      </c>
      <c r="AF37" s="32">
        <f>IFERROR(VLOOKUP(E37,[1]批价!C:H,6,0),"")</f>
        <v>105.798</v>
      </c>
      <c r="AG37" s="31">
        <f t="shared" si="0"/>
        <v>349.13339999999999</v>
      </c>
      <c r="AH37" s="30"/>
      <c r="AI37" s="30">
        <f t="shared" si="1"/>
        <v>0</v>
      </c>
      <c r="AJ37" s="29"/>
      <c r="AK37" s="27"/>
      <c r="AL37" s="27"/>
      <c r="AM37" s="27"/>
      <c r="AN37" s="1" t="s">
        <v>17</v>
      </c>
      <c r="AO37" s="1" t="s">
        <v>20</v>
      </c>
      <c r="AP37" s="38" t="s">
        <v>14</v>
      </c>
      <c r="AQ37" s="26"/>
      <c r="AR37" s="8">
        <f t="shared" si="2"/>
        <v>0</v>
      </c>
    </row>
    <row r="38" spans="1:44" ht="36">
      <c r="A38" s="8">
        <v>37</v>
      </c>
      <c r="B38" s="25"/>
      <c r="C38" s="41" t="s">
        <v>221</v>
      </c>
      <c r="D38" s="2" t="s">
        <v>222</v>
      </c>
      <c r="E38" s="1" t="s">
        <v>498</v>
      </c>
      <c r="F38" s="1" t="s">
        <v>428</v>
      </c>
      <c r="G38" s="1" t="s">
        <v>2</v>
      </c>
      <c r="H38" s="1" t="s">
        <v>111</v>
      </c>
      <c r="I38" s="27"/>
      <c r="J38" s="1" t="s">
        <v>430</v>
      </c>
      <c r="K38" s="34">
        <v>17</v>
      </c>
      <c r="L38" s="27" t="str">
        <f>VLOOKUP(K38,[1]设计中类!F:G,2,0)</f>
        <v>梭织裙</v>
      </c>
      <c r="M38" s="27"/>
      <c r="N38" s="27"/>
      <c r="O38" s="27"/>
      <c r="P38" s="27"/>
      <c r="Q38" s="27"/>
      <c r="R38" s="27"/>
      <c r="S38" s="27"/>
      <c r="T38" s="27"/>
      <c r="U38" s="1" t="s">
        <v>40</v>
      </c>
      <c r="V38" s="2" t="s">
        <v>143</v>
      </c>
      <c r="W38" s="25"/>
      <c r="X38" s="27" t="str">
        <f>LOOKUP(W38,[1]设计中类!J:K)</f>
        <v>0-200</v>
      </c>
      <c r="Y38" s="27"/>
      <c r="Z38" s="27"/>
      <c r="AA38" s="27"/>
      <c r="AB38" s="27"/>
      <c r="AC38" s="27"/>
      <c r="AD38" s="27">
        <f>IFERROR(VLOOKUP(E38,[1]批价!C:F,4,0),"")</f>
        <v>159</v>
      </c>
      <c r="AE38" s="3">
        <v>5.5</v>
      </c>
      <c r="AF38" s="32">
        <f>IFERROR(VLOOKUP(E38,[1]批价!C:H,6,0),"")</f>
        <v>73.457999999999998</v>
      </c>
      <c r="AG38" s="31">
        <f t="shared" si="0"/>
        <v>242.41139999999999</v>
      </c>
      <c r="AH38" s="30"/>
      <c r="AI38" s="30">
        <f t="shared" si="1"/>
        <v>0</v>
      </c>
      <c r="AJ38" s="29"/>
      <c r="AK38" s="27"/>
      <c r="AL38" s="27"/>
      <c r="AM38" s="27"/>
      <c r="AN38" s="1" t="s">
        <v>134</v>
      </c>
      <c r="AO38" s="1" t="s">
        <v>144</v>
      </c>
      <c r="AP38" s="38">
        <v>0</v>
      </c>
      <c r="AQ38" s="26"/>
      <c r="AR38" s="8">
        <f t="shared" si="2"/>
        <v>0</v>
      </c>
    </row>
    <row r="39" spans="1:44" ht="24">
      <c r="A39" s="8">
        <v>38</v>
      </c>
      <c r="B39" s="25"/>
      <c r="C39" s="41" t="s">
        <v>223</v>
      </c>
      <c r="D39" s="2" t="s">
        <v>224</v>
      </c>
      <c r="E39" s="1" t="s">
        <v>497</v>
      </c>
      <c r="F39" s="1" t="s">
        <v>428</v>
      </c>
      <c r="G39" s="1" t="s">
        <v>2</v>
      </c>
      <c r="H39" s="1" t="s">
        <v>111</v>
      </c>
      <c r="I39" s="27"/>
      <c r="J39" s="1" t="s">
        <v>430</v>
      </c>
      <c r="K39" s="34">
        <v>17</v>
      </c>
      <c r="L39" s="27" t="str">
        <f>VLOOKUP(K39,[1]设计中类!F:G,2,0)</f>
        <v>梭织裙</v>
      </c>
      <c r="M39" s="27"/>
      <c r="N39" s="27"/>
      <c r="O39" s="27"/>
      <c r="P39" s="27"/>
      <c r="Q39" s="27"/>
      <c r="R39" s="27"/>
      <c r="S39" s="27"/>
      <c r="T39" s="27"/>
      <c r="U39" s="1" t="s">
        <v>40</v>
      </c>
      <c r="V39" s="2" t="s">
        <v>162</v>
      </c>
      <c r="W39" s="25"/>
      <c r="X39" s="27" t="str">
        <f>LOOKUP(W39,[1]设计中类!J:K)</f>
        <v>0-200</v>
      </c>
      <c r="Y39" s="27"/>
      <c r="Z39" s="27"/>
      <c r="AA39" s="27"/>
      <c r="AB39" s="27"/>
      <c r="AC39" s="27"/>
      <c r="AD39" s="27">
        <f>IFERROR(VLOOKUP(E39,[1]批价!C:F,4,0),"")</f>
        <v>139</v>
      </c>
      <c r="AE39" s="3">
        <v>5.5</v>
      </c>
      <c r="AF39" s="32">
        <f>IFERROR(VLOOKUP(E39,[1]批价!C:H,6,0),"")</f>
        <v>64.218000000000004</v>
      </c>
      <c r="AG39" s="31">
        <f t="shared" si="0"/>
        <v>211.9194</v>
      </c>
      <c r="AH39" s="30"/>
      <c r="AI39" s="30">
        <f t="shared" si="1"/>
        <v>0</v>
      </c>
      <c r="AJ39" s="29"/>
      <c r="AK39" s="27"/>
      <c r="AL39" s="27"/>
      <c r="AM39" s="27"/>
      <c r="AN39" s="1" t="s">
        <v>164</v>
      </c>
      <c r="AO39" s="1" t="s">
        <v>163</v>
      </c>
      <c r="AP39" s="38">
        <v>0</v>
      </c>
      <c r="AQ39" s="26"/>
      <c r="AR39" s="8">
        <f t="shared" si="2"/>
        <v>0</v>
      </c>
    </row>
    <row r="40" spans="1:44" ht="48">
      <c r="A40" s="8">
        <v>39</v>
      </c>
      <c r="B40" s="25"/>
      <c r="C40" s="41" t="s">
        <v>225</v>
      </c>
      <c r="D40" s="2" t="s">
        <v>226</v>
      </c>
      <c r="E40" s="1" t="s">
        <v>496</v>
      </c>
      <c r="F40" s="1" t="s">
        <v>97</v>
      </c>
      <c r="G40" s="1" t="s">
        <v>39</v>
      </c>
      <c r="H40" s="1" t="s">
        <v>93</v>
      </c>
      <c r="I40" s="27"/>
      <c r="J40" s="1" t="s">
        <v>430</v>
      </c>
      <c r="K40" s="34">
        <v>20</v>
      </c>
      <c r="L40" s="27" t="str">
        <f>VLOOKUP(K40,[1]设计中类!F:G,2,0)</f>
        <v>牛仔衬衫</v>
      </c>
      <c r="M40" s="27"/>
      <c r="N40" s="27"/>
      <c r="O40" s="27"/>
      <c r="P40" s="27"/>
      <c r="Q40" s="27"/>
      <c r="R40" s="27"/>
      <c r="S40" s="27"/>
      <c r="T40" s="27"/>
      <c r="U40" s="1" t="s">
        <v>40</v>
      </c>
      <c r="V40" s="2" t="s">
        <v>47</v>
      </c>
      <c r="W40" s="25"/>
      <c r="X40" s="27" t="str">
        <f>LOOKUP(W40,[1]设计中类!J:K)</f>
        <v>0-200</v>
      </c>
      <c r="Y40" s="27"/>
      <c r="Z40" s="27"/>
      <c r="AA40" s="27"/>
      <c r="AB40" s="27"/>
      <c r="AC40" s="27"/>
      <c r="AD40" s="27">
        <f>IFERROR(VLOOKUP(E40,[1]批价!C:F,4,0),"")</f>
        <v>299</v>
      </c>
      <c r="AE40" s="3">
        <v>5.5</v>
      </c>
      <c r="AF40" s="32">
        <f>IFERROR(VLOOKUP(E40,[1]批价!C:H,6,0),"")</f>
        <v>138.13800000000001</v>
      </c>
      <c r="AG40" s="31">
        <f t="shared" si="0"/>
        <v>455.85539999999997</v>
      </c>
      <c r="AH40" s="30"/>
      <c r="AI40" s="30">
        <f t="shared" si="1"/>
        <v>0</v>
      </c>
      <c r="AJ40" s="29"/>
      <c r="AK40" s="27"/>
      <c r="AL40" s="27"/>
      <c r="AM40" s="27"/>
      <c r="AN40" s="1" t="s">
        <v>228</v>
      </c>
      <c r="AO40" s="1" t="s">
        <v>227</v>
      </c>
      <c r="AP40" s="38" t="s">
        <v>14</v>
      </c>
      <c r="AQ40" s="26"/>
      <c r="AR40" s="8">
        <f t="shared" si="2"/>
        <v>0</v>
      </c>
    </row>
    <row r="41" spans="1:44" ht="48">
      <c r="A41" s="8">
        <v>40</v>
      </c>
      <c r="B41" s="25"/>
      <c r="C41" s="41" t="s">
        <v>229</v>
      </c>
      <c r="D41" s="2" t="s">
        <v>230</v>
      </c>
      <c r="E41" s="1" t="s">
        <v>495</v>
      </c>
      <c r="F41" s="1" t="s">
        <v>428</v>
      </c>
      <c r="G41" s="1" t="s">
        <v>39</v>
      </c>
      <c r="H41" s="1" t="s">
        <v>84</v>
      </c>
      <c r="I41" s="27"/>
      <c r="J41" s="1" t="s">
        <v>430</v>
      </c>
      <c r="K41" s="34">
        <v>24</v>
      </c>
      <c r="L41" s="27" t="str">
        <f>VLOOKUP(K41,[1]设计中类!F:G,2,0)</f>
        <v>牛仔外套</v>
      </c>
      <c r="M41" s="27"/>
      <c r="N41" s="27"/>
      <c r="O41" s="27"/>
      <c r="P41" s="27"/>
      <c r="Q41" s="27"/>
      <c r="R41" s="27"/>
      <c r="S41" s="27"/>
      <c r="T41" s="27"/>
      <c r="U41" s="1" t="s">
        <v>40</v>
      </c>
      <c r="V41" s="2" t="s">
        <v>48</v>
      </c>
      <c r="W41" s="25"/>
      <c r="X41" s="27" t="str">
        <f>LOOKUP(W41,[1]设计中类!J:K)</f>
        <v>0-200</v>
      </c>
      <c r="Y41" s="27"/>
      <c r="Z41" s="27"/>
      <c r="AA41" s="27"/>
      <c r="AB41" s="27"/>
      <c r="AC41" s="27"/>
      <c r="AD41" s="27">
        <f>IFERROR(VLOOKUP(E41,[1]批价!C:F,4,0),"")</f>
        <v>399</v>
      </c>
      <c r="AE41" s="3">
        <v>5.5</v>
      </c>
      <c r="AF41" s="32">
        <f>IFERROR(VLOOKUP(E41,[1]批价!C:H,6,0),"")</f>
        <v>184.33800000000002</v>
      </c>
      <c r="AG41" s="31">
        <f t="shared" si="0"/>
        <v>608.31540000000007</v>
      </c>
      <c r="AH41" s="30"/>
      <c r="AI41" s="30">
        <f t="shared" si="1"/>
        <v>0</v>
      </c>
      <c r="AJ41" s="29"/>
      <c r="AK41" s="27"/>
      <c r="AL41" s="27"/>
      <c r="AM41" s="27"/>
      <c r="AN41" s="1" t="s">
        <v>43</v>
      </c>
      <c r="AO41" s="1" t="s">
        <v>42</v>
      </c>
      <c r="AP41" s="38" t="s">
        <v>14</v>
      </c>
      <c r="AQ41" s="26"/>
      <c r="AR41" s="8">
        <f t="shared" si="2"/>
        <v>0</v>
      </c>
    </row>
    <row r="42" spans="1:44" ht="48">
      <c r="A42" s="8">
        <v>41</v>
      </c>
      <c r="B42" s="25"/>
      <c r="C42" s="41" t="s">
        <v>231</v>
      </c>
      <c r="D42" s="2" t="s">
        <v>232</v>
      </c>
      <c r="E42" s="1" t="s">
        <v>494</v>
      </c>
      <c r="F42" s="1" t="s">
        <v>428</v>
      </c>
      <c r="G42" s="1" t="s">
        <v>39</v>
      </c>
      <c r="H42" s="1" t="s">
        <v>93</v>
      </c>
      <c r="I42" s="27"/>
      <c r="J42" s="1" t="s">
        <v>430</v>
      </c>
      <c r="K42" s="34">
        <v>24</v>
      </c>
      <c r="L42" s="27" t="str">
        <f>VLOOKUP(K42,[1]设计中类!F:G,2,0)</f>
        <v>牛仔外套</v>
      </c>
      <c r="M42" s="27"/>
      <c r="N42" s="27"/>
      <c r="O42" s="27"/>
      <c r="P42" s="27"/>
      <c r="Q42" s="27"/>
      <c r="R42" s="27"/>
      <c r="S42" s="27"/>
      <c r="T42" s="27"/>
      <c r="U42" s="1" t="s">
        <v>40</v>
      </c>
      <c r="V42" s="2" t="s">
        <v>48</v>
      </c>
      <c r="W42" s="25"/>
      <c r="X42" s="27" t="str">
        <f>LOOKUP(W42,[1]设计中类!J:K)</f>
        <v>0-200</v>
      </c>
      <c r="Y42" s="27"/>
      <c r="Z42" s="27"/>
      <c r="AA42" s="27"/>
      <c r="AB42" s="27"/>
      <c r="AC42" s="27"/>
      <c r="AD42" s="27">
        <f>IFERROR(VLOOKUP(E42,[1]批价!C:F,4,0),"")</f>
        <v>219</v>
      </c>
      <c r="AE42" s="3">
        <v>5.5</v>
      </c>
      <c r="AF42" s="32">
        <f>IFERROR(VLOOKUP(E42,[1]批价!C:H,6,0),"")</f>
        <v>101.17800000000001</v>
      </c>
      <c r="AG42" s="31">
        <f t="shared" si="0"/>
        <v>333.88740000000001</v>
      </c>
      <c r="AH42" s="30"/>
      <c r="AI42" s="30">
        <f t="shared" si="1"/>
        <v>0</v>
      </c>
      <c r="AJ42" s="29"/>
      <c r="AK42" s="27"/>
      <c r="AL42" s="27"/>
      <c r="AM42" s="27"/>
      <c r="AN42" s="1" t="s">
        <v>234</v>
      </c>
      <c r="AO42" s="1" t="s">
        <v>233</v>
      </c>
      <c r="AP42" s="38">
        <v>0</v>
      </c>
      <c r="AQ42" s="26"/>
      <c r="AR42" s="8">
        <f t="shared" si="2"/>
        <v>0</v>
      </c>
    </row>
    <row r="43" spans="1:44" ht="36">
      <c r="A43" s="8">
        <v>42</v>
      </c>
      <c r="B43" s="25"/>
      <c r="C43" s="41" t="s">
        <v>235</v>
      </c>
      <c r="D43" s="2" t="s">
        <v>236</v>
      </c>
      <c r="E43" s="1" t="s">
        <v>493</v>
      </c>
      <c r="F43" s="1" t="s">
        <v>428</v>
      </c>
      <c r="G43" s="1" t="s">
        <v>38</v>
      </c>
      <c r="H43" s="1" t="s">
        <v>93</v>
      </c>
      <c r="I43" s="27"/>
      <c r="J43" s="1" t="s">
        <v>430</v>
      </c>
      <c r="K43" s="34">
        <v>26</v>
      </c>
      <c r="L43" s="27" t="str">
        <f>VLOOKUP(K43,[1]设计中类!F:G,2,0)</f>
        <v>牛仔裤</v>
      </c>
      <c r="M43" s="27"/>
      <c r="N43" s="27"/>
      <c r="O43" s="27"/>
      <c r="P43" s="27"/>
      <c r="Q43" s="27"/>
      <c r="R43" s="27"/>
      <c r="S43" s="27"/>
      <c r="T43" s="27"/>
      <c r="U43" s="1" t="s">
        <v>41</v>
      </c>
      <c r="V43" s="2" t="s">
        <v>33</v>
      </c>
      <c r="W43" s="25"/>
      <c r="X43" s="27" t="str">
        <f>LOOKUP(W43,[1]设计中类!J:K)</f>
        <v>0-200</v>
      </c>
      <c r="Y43" s="27"/>
      <c r="Z43" s="27"/>
      <c r="AA43" s="27"/>
      <c r="AB43" s="27"/>
      <c r="AC43" s="27"/>
      <c r="AD43" s="27">
        <f>IFERROR(VLOOKUP(E43,[1]批价!C:F,4,0),"")</f>
        <v>189</v>
      </c>
      <c r="AE43" s="3">
        <v>5.5</v>
      </c>
      <c r="AF43" s="32">
        <f>IFERROR(VLOOKUP(E43,[1]批价!C:H,6,0),"")</f>
        <v>87.317999999999998</v>
      </c>
      <c r="AG43" s="31">
        <f t="shared" si="0"/>
        <v>288.14939999999996</v>
      </c>
      <c r="AH43" s="30"/>
      <c r="AI43" s="30">
        <f t="shared" si="1"/>
        <v>0</v>
      </c>
      <c r="AJ43" s="29"/>
      <c r="AK43" s="27"/>
      <c r="AL43" s="27"/>
      <c r="AM43" s="27"/>
      <c r="AN43" s="1" t="s">
        <v>238</v>
      </c>
      <c r="AO43" s="1" t="s">
        <v>237</v>
      </c>
      <c r="AP43" s="38" t="s">
        <v>239</v>
      </c>
      <c r="AQ43" s="26"/>
      <c r="AR43" s="8">
        <f t="shared" si="2"/>
        <v>0</v>
      </c>
    </row>
    <row r="44" spans="1:44" ht="48">
      <c r="A44" s="8">
        <v>43</v>
      </c>
      <c r="B44" s="25"/>
      <c r="C44" s="41" t="s">
        <v>240</v>
      </c>
      <c r="D44" s="2" t="s">
        <v>35</v>
      </c>
      <c r="E44" s="1" t="s">
        <v>492</v>
      </c>
      <c r="F44" s="1" t="s">
        <v>428</v>
      </c>
      <c r="G44" s="1" t="s">
        <v>38</v>
      </c>
      <c r="H44" s="1" t="s">
        <v>93</v>
      </c>
      <c r="I44" s="27"/>
      <c r="J44" s="1" t="s">
        <v>430</v>
      </c>
      <c r="K44" s="34">
        <v>26</v>
      </c>
      <c r="L44" s="27" t="str">
        <f>VLOOKUP(K44,[1]设计中类!F:G,2,0)</f>
        <v>牛仔裤</v>
      </c>
      <c r="M44" s="27"/>
      <c r="N44" s="27"/>
      <c r="O44" s="27"/>
      <c r="P44" s="27"/>
      <c r="Q44" s="27"/>
      <c r="R44" s="27"/>
      <c r="S44" s="27"/>
      <c r="T44" s="27"/>
      <c r="U44" s="1" t="s">
        <v>41</v>
      </c>
      <c r="V44" s="2" t="s">
        <v>49</v>
      </c>
      <c r="W44" s="25"/>
      <c r="X44" s="27" t="str">
        <f>LOOKUP(W44,[1]设计中类!J:K)</f>
        <v>0-200</v>
      </c>
      <c r="Y44" s="27"/>
      <c r="Z44" s="27"/>
      <c r="AA44" s="27"/>
      <c r="AB44" s="27"/>
      <c r="AC44" s="27"/>
      <c r="AD44" s="27">
        <f>IFERROR(VLOOKUP(E44,[1]批价!C:F,4,0),"")</f>
        <v>169</v>
      </c>
      <c r="AE44" s="3">
        <v>5.5</v>
      </c>
      <c r="AF44" s="32">
        <f>IFERROR(VLOOKUP(E44,[1]批价!C:H,6,0),"")</f>
        <v>78.078000000000003</v>
      </c>
      <c r="AG44" s="31">
        <f t="shared" si="0"/>
        <v>257.6574</v>
      </c>
      <c r="AH44" s="30"/>
      <c r="AI44" s="30">
        <f t="shared" si="1"/>
        <v>0</v>
      </c>
      <c r="AJ44" s="29"/>
      <c r="AK44" s="27"/>
      <c r="AL44" s="27"/>
      <c r="AM44" s="27"/>
      <c r="AN44" s="1" t="s">
        <v>242</v>
      </c>
      <c r="AO44" s="1" t="s">
        <v>241</v>
      </c>
      <c r="AP44" s="38" t="s">
        <v>243</v>
      </c>
      <c r="AQ44" s="26"/>
      <c r="AR44" s="8">
        <f t="shared" si="2"/>
        <v>0</v>
      </c>
    </row>
    <row r="45" spans="1:44" ht="24">
      <c r="A45" s="8">
        <v>44</v>
      </c>
      <c r="B45" s="25"/>
      <c r="C45" s="41" t="s">
        <v>244</v>
      </c>
      <c r="D45" s="2" t="s">
        <v>36</v>
      </c>
      <c r="E45" s="1" t="s">
        <v>491</v>
      </c>
      <c r="F45" s="1" t="s">
        <v>428</v>
      </c>
      <c r="G45" s="1" t="s">
        <v>38</v>
      </c>
      <c r="H45" s="1" t="s">
        <v>93</v>
      </c>
      <c r="I45" s="27"/>
      <c r="J45" s="1" t="s">
        <v>430</v>
      </c>
      <c r="K45" s="34">
        <v>26</v>
      </c>
      <c r="L45" s="27" t="str">
        <f>VLOOKUP(K45,[1]设计中类!F:G,2,0)</f>
        <v>牛仔裤</v>
      </c>
      <c r="M45" s="27"/>
      <c r="N45" s="27"/>
      <c r="O45" s="27"/>
      <c r="P45" s="27"/>
      <c r="Q45" s="27"/>
      <c r="R45" s="27"/>
      <c r="S45" s="27"/>
      <c r="T45" s="27"/>
      <c r="U45" s="1" t="s">
        <v>41</v>
      </c>
      <c r="V45" s="2" t="s">
        <v>245</v>
      </c>
      <c r="W45" s="25"/>
      <c r="X45" s="27" t="str">
        <f>LOOKUP(W45,[1]设计中类!J:K)</f>
        <v>0-200</v>
      </c>
      <c r="Y45" s="27"/>
      <c r="Z45" s="27"/>
      <c r="AA45" s="27"/>
      <c r="AB45" s="27"/>
      <c r="AC45" s="27"/>
      <c r="AD45" s="27">
        <f>IFERROR(VLOOKUP(E45,[1]批价!C:F,4,0),"")</f>
        <v>169</v>
      </c>
      <c r="AE45" s="3">
        <v>5.5</v>
      </c>
      <c r="AF45" s="32">
        <f>IFERROR(VLOOKUP(E45,[1]批价!C:H,6,0),"")</f>
        <v>78.078000000000003</v>
      </c>
      <c r="AG45" s="31">
        <f t="shared" si="0"/>
        <v>257.6574</v>
      </c>
      <c r="AH45" s="30"/>
      <c r="AI45" s="30">
        <f t="shared" si="1"/>
        <v>0</v>
      </c>
      <c r="AJ45" s="29"/>
      <c r="AK45" s="27"/>
      <c r="AL45" s="27"/>
      <c r="AM45" s="27"/>
      <c r="AN45" s="1" t="s">
        <v>247</v>
      </c>
      <c r="AO45" s="1" t="s">
        <v>246</v>
      </c>
      <c r="AP45" s="38" t="s">
        <v>14</v>
      </c>
      <c r="AQ45" s="26"/>
      <c r="AR45" s="8">
        <f t="shared" si="2"/>
        <v>0</v>
      </c>
    </row>
    <row r="46" spans="1:44" ht="36">
      <c r="A46" s="8">
        <v>45</v>
      </c>
      <c r="B46" s="25"/>
      <c r="C46" s="41" t="s">
        <v>248</v>
      </c>
      <c r="D46" s="2" t="s">
        <v>249</v>
      </c>
      <c r="E46" s="1" t="s">
        <v>490</v>
      </c>
      <c r="F46" s="1" t="s">
        <v>428</v>
      </c>
      <c r="G46" s="1" t="s">
        <v>38</v>
      </c>
      <c r="H46" s="1" t="s">
        <v>111</v>
      </c>
      <c r="I46" s="27"/>
      <c r="J46" s="1" t="s">
        <v>430</v>
      </c>
      <c r="K46" s="34">
        <v>26</v>
      </c>
      <c r="L46" s="27" t="str">
        <f>VLOOKUP(K46,[1]设计中类!F:G,2,0)</f>
        <v>牛仔裤</v>
      </c>
      <c r="M46" s="27"/>
      <c r="N46" s="27"/>
      <c r="O46" s="27"/>
      <c r="P46" s="27"/>
      <c r="Q46" s="27"/>
      <c r="R46" s="27"/>
      <c r="S46" s="27"/>
      <c r="T46" s="27"/>
      <c r="U46" s="1" t="s">
        <v>40</v>
      </c>
      <c r="V46" s="2" t="s">
        <v>53</v>
      </c>
      <c r="W46" s="25"/>
      <c r="X46" s="27" t="str">
        <f>LOOKUP(W46,[1]设计中类!J:K)</f>
        <v>0-200</v>
      </c>
      <c r="Y46" s="27"/>
      <c r="Z46" s="27"/>
      <c r="AA46" s="27"/>
      <c r="AB46" s="27"/>
      <c r="AC46" s="27"/>
      <c r="AD46" s="27">
        <f>IFERROR(VLOOKUP(E46,[1]批价!C:F,4,0),"")</f>
        <v>229</v>
      </c>
      <c r="AE46" s="3">
        <v>5.5</v>
      </c>
      <c r="AF46" s="32">
        <f>IFERROR(VLOOKUP(E46,[1]批价!C:H,6,0),"")</f>
        <v>105.798</v>
      </c>
      <c r="AG46" s="31">
        <f t="shared" si="0"/>
        <v>349.13339999999999</v>
      </c>
      <c r="AH46" s="30"/>
      <c r="AI46" s="30">
        <f t="shared" si="1"/>
        <v>0</v>
      </c>
      <c r="AJ46" s="29"/>
      <c r="AK46" s="27"/>
      <c r="AL46" s="27"/>
      <c r="AM46" s="27"/>
      <c r="AN46" s="1" t="s">
        <v>251</v>
      </c>
      <c r="AO46" s="1" t="s">
        <v>250</v>
      </c>
      <c r="AP46" s="38" t="s">
        <v>252</v>
      </c>
      <c r="AQ46" s="26"/>
      <c r="AR46" s="8">
        <f t="shared" si="2"/>
        <v>0</v>
      </c>
    </row>
    <row r="47" spans="1:44" ht="36">
      <c r="A47" s="8">
        <v>46</v>
      </c>
      <c r="B47" s="25"/>
      <c r="C47" s="41" t="s">
        <v>253</v>
      </c>
      <c r="D47" s="2" t="s">
        <v>35</v>
      </c>
      <c r="E47" s="1" t="s">
        <v>489</v>
      </c>
      <c r="F47" s="1" t="s">
        <v>428</v>
      </c>
      <c r="G47" s="1" t="s">
        <v>38</v>
      </c>
      <c r="H47" s="1" t="s">
        <v>84</v>
      </c>
      <c r="I47" s="27"/>
      <c r="J47" s="1" t="s">
        <v>441</v>
      </c>
      <c r="K47" s="34">
        <v>26</v>
      </c>
      <c r="L47" s="27" t="str">
        <f>VLOOKUP(K47,[1]设计中类!F:G,2,0)</f>
        <v>牛仔裤</v>
      </c>
      <c r="M47" s="27"/>
      <c r="N47" s="27"/>
      <c r="O47" s="27"/>
      <c r="P47" s="27"/>
      <c r="Q47" s="27"/>
      <c r="R47" s="27"/>
      <c r="S47" s="27"/>
      <c r="T47" s="27"/>
      <c r="U47" s="1" t="s">
        <v>41</v>
      </c>
      <c r="V47" s="2" t="s">
        <v>254</v>
      </c>
      <c r="W47" s="25"/>
      <c r="X47" s="27" t="str">
        <f>LOOKUP(W47,[1]设计中类!J:K)</f>
        <v>0-200</v>
      </c>
      <c r="Y47" s="27"/>
      <c r="Z47" s="27"/>
      <c r="AA47" s="27"/>
      <c r="AB47" s="27"/>
      <c r="AC47" s="27"/>
      <c r="AD47" s="27">
        <f>IFERROR(VLOOKUP(E47,[1]批价!C:F,4,0),"")</f>
        <v>169</v>
      </c>
      <c r="AE47" s="3">
        <v>5.5</v>
      </c>
      <c r="AF47" s="32">
        <f>IFERROR(VLOOKUP(E47,[1]批价!C:H,6,0),"")</f>
        <v>78.078000000000003</v>
      </c>
      <c r="AG47" s="31">
        <f t="shared" si="0"/>
        <v>257.6574</v>
      </c>
      <c r="AH47" s="30"/>
      <c r="AI47" s="30">
        <f t="shared" si="1"/>
        <v>0</v>
      </c>
      <c r="AJ47" s="29"/>
      <c r="AK47" s="27"/>
      <c r="AL47" s="27"/>
      <c r="AM47" s="27"/>
      <c r="AN47" s="1" t="s">
        <v>256</v>
      </c>
      <c r="AO47" s="1" t="s">
        <v>255</v>
      </c>
      <c r="AP47" s="38">
        <v>0</v>
      </c>
      <c r="AQ47" s="26"/>
      <c r="AR47" s="8">
        <f t="shared" si="2"/>
        <v>0</v>
      </c>
    </row>
    <row r="48" spans="1:44" ht="36">
      <c r="A48" s="8">
        <v>47</v>
      </c>
      <c r="B48" s="25"/>
      <c r="C48" s="41" t="s">
        <v>257</v>
      </c>
      <c r="D48" s="2" t="s">
        <v>258</v>
      </c>
      <c r="E48" s="1" t="s">
        <v>488</v>
      </c>
      <c r="F48" s="1" t="s">
        <v>97</v>
      </c>
      <c r="G48" s="1" t="s">
        <v>38</v>
      </c>
      <c r="H48" s="1" t="s">
        <v>84</v>
      </c>
      <c r="I48" s="27"/>
      <c r="J48" s="1" t="s">
        <v>430</v>
      </c>
      <c r="K48" s="34">
        <v>26</v>
      </c>
      <c r="L48" s="27" t="str">
        <f>VLOOKUP(K48,[1]设计中类!F:G,2,0)</f>
        <v>牛仔裤</v>
      </c>
      <c r="M48" s="27"/>
      <c r="N48" s="27"/>
      <c r="O48" s="27"/>
      <c r="P48" s="27"/>
      <c r="Q48" s="27"/>
      <c r="R48" s="27"/>
      <c r="S48" s="27"/>
      <c r="T48" s="27"/>
      <c r="U48" s="1" t="s">
        <v>41</v>
      </c>
      <c r="V48" s="2" t="s">
        <v>259</v>
      </c>
      <c r="W48" s="25"/>
      <c r="X48" s="27" t="str">
        <f>LOOKUP(W48,[1]设计中类!J:K)</f>
        <v>0-200</v>
      </c>
      <c r="Y48" s="27"/>
      <c r="Z48" s="27"/>
      <c r="AA48" s="27"/>
      <c r="AB48" s="27"/>
      <c r="AC48" s="27"/>
      <c r="AD48" s="27">
        <f>IFERROR(VLOOKUP(E48,[1]批价!C:F,4,0),"")</f>
        <v>169</v>
      </c>
      <c r="AE48" s="3">
        <v>5.5</v>
      </c>
      <c r="AF48" s="32">
        <f>IFERROR(VLOOKUP(E48,[1]批价!C:H,6,0),"")</f>
        <v>78.078000000000003</v>
      </c>
      <c r="AG48" s="31">
        <f t="shared" si="0"/>
        <v>257.6574</v>
      </c>
      <c r="AH48" s="30"/>
      <c r="AI48" s="30">
        <f t="shared" si="1"/>
        <v>0</v>
      </c>
      <c r="AJ48" s="29"/>
      <c r="AK48" s="27"/>
      <c r="AL48" s="27"/>
      <c r="AM48" s="27"/>
      <c r="AN48" s="1" t="s">
        <v>43</v>
      </c>
      <c r="AO48" s="1" t="s">
        <v>42</v>
      </c>
      <c r="AP48" s="38" t="s">
        <v>14</v>
      </c>
      <c r="AQ48" s="26"/>
      <c r="AR48" s="8">
        <f t="shared" si="2"/>
        <v>0</v>
      </c>
    </row>
    <row r="49" spans="1:44" ht="36">
      <c r="A49" s="8">
        <v>48</v>
      </c>
      <c r="B49" s="25"/>
      <c r="C49" s="41" t="s">
        <v>260</v>
      </c>
      <c r="D49" s="2" t="s">
        <v>36</v>
      </c>
      <c r="E49" s="1" t="s">
        <v>487</v>
      </c>
      <c r="F49" s="1" t="s">
        <v>428</v>
      </c>
      <c r="G49" s="1" t="s">
        <v>38</v>
      </c>
      <c r="H49" s="1" t="s">
        <v>84</v>
      </c>
      <c r="I49" s="27"/>
      <c r="J49" s="1" t="s">
        <v>430</v>
      </c>
      <c r="K49" s="34">
        <v>26</v>
      </c>
      <c r="L49" s="27" t="str">
        <f>VLOOKUP(K49,[1]设计中类!F:G,2,0)</f>
        <v>牛仔裤</v>
      </c>
      <c r="M49" s="27"/>
      <c r="N49" s="27"/>
      <c r="O49" s="27"/>
      <c r="P49" s="27"/>
      <c r="Q49" s="27"/>
      <c r="R49" s="27"/>
      <c r="S49" s="27"/>
      <c r="T49" s="27"/>
      <c r="U49" s="1" t="s">
        <v>41</v>
      </c>
      <c r="V49" s="2" t="s">
        <v>261</v>
      </c>
      <c r="W49" s="25"/>
      <c r="X49" s="27" t="str">
        <f>LOOKUP(W49,[1]设计中类!J:K)</f>
        <v>0-200</v>
      </c>
      <c r="Y49" s="27"/>
      <c r="Z49" s="27"/>
      <c r="AA49" s="27"/>
      <c r="AB49" s="27"/>
      <c r="AC49" s="27"/>
      <c r="AD49" s="27" t="str">
        <f>IFERROR(VLOOKUP(E49,[1]批价!C:F,4,0),"")</f>
        <v/>
      </c>
      <c r="AE49" s="3">
        <v>5.5</v>
      </c>
      <c r="AF49" s="32" t="str">
        <f>IFERROR(VLOOKUP(E49,[1]批价!C:H,6,0),"")</f>
        <v/>
      </c>
      <c r="AG49" s="31" t="str">
        <f t="shared" si="0"/>
        <v/>
      </c>
      <c r="AH49" s="30"/>
      <c r="AI49" s="30" t="str">
        <f t="shared" si="1"/>
        <v/>
      </c>
      <c r="AJ49" s="29"/>
      <c r="AK49" s="27"/>
      <c r="AL49" s="27"/>
      <c r="AM49" s="27"/>
      <c r="AN49" s="1" t="s">
        <v>263</v>
      </c>
      <c r="AO49" s="1" t="s">
        <v>262</v>
      </c>
      <c r="AP49" s="38">
        <v>0</v>
      </c>
      <c r="AQ49" s="26"/>
      <c r="AR49" s="8">
        <f t="shared" si="2"/>
        <v>0</v>
      </c>
    </row>
    <row r="50" spans="1:44" ht="36">
      <c r="A50" s="8">
        <v>49</v>
      </c>
      <c r="B50" s="25"/>
      <c r="C50" s="41" t="s">
        <v>264</v>
      </c>
      <c r="D50" s="2" t="s">
        <v>265</v>
      </c>
      <c r="E50" s="1" t="s">
        <v>486</v>
      </c>
      <c r="F50" s="1" t="s">
        <v>428</v>
      </c>
      <c r="G50" s="1" t="s">
        <v>38</v>
      </c>
      <c r="H50" s="1" t="s">
        <v>84</v>
      </c>
      <c r="I50" s="27"/>
      <c r="J50" s="1" t="s">
        <v>430</v>
      </c>
      <c r="K50" s="34">
        <v>26</v>
      </c>
      <c r="L50" s="27" t="str">
        <f>VLOOKUP(K50,[1]设计中类!F:G,2,0)</f>
        <v>牛仔裤</v>
      </c>
      <c r="M50" s="27"/>
      <c r="N50" s="27"/>
      <c r="O50" s="27"/>
      <c r="P50" s="27"/>
      <c r="Q50" s="27"/>
      <c r="R50" s="27"/>
      <c r="S50" s="27"/>
      <c r="T50" s="27"/>
      <c r="U50" s="1" t="s">
        <v>41</v>
      </c>
      <c r="V50" s="2" t="s">
        <v>54</v>
      </c>
      <c r="W50" s="25"/>
      <c r="X50" s="27" t="str">
        <f>LOOKUP(W50,[1]设计中类!J:K)</f>
        <v>0-200</v>
      </c>
      <c r="Y50" s="27"/>
      <c r="Z50" s="27"/>
      <c r="AA50" s="27"/>
      <c r="AB50" s="27"/>
      <c r="AC50" s="27"/>
      <c r="AD50" s="27">
        <f>IFERROR(VLOOKUP(E50,[1]批价!C:F,4,0),"")</f>
        <v>169</v>
      </c>
      <c r="AE50" s="3">
        <v>5.5</v>
      </c>
      <c r="AF50" s="32">
        <f>IFERROR(VLOOKUP(E50,[1]批价!C:H,6,0),"")</f>
        <v>78.078000000000003</v>
      </c>
      <c r="AG50" s="31">
        <f t="shared" si="0"/>
        <v>257.6574</v>
      </c>
      <c r="AH50" s="30"/>
      <c r="AI50" s="30">
        <f t="shared" si="1"/>
        <v>0</v>
      </c>
      <c r="AJ50" s="29"/>
      <c r="AK50" s="27"/>
      <c r="AL50" s="27"/>
      <c r="AM50" s="27"/>
      <c r="AN50" s="1" t="s">
        <v>267</v>
      </c>
      <c r="AO50" s="1" t="s">
        <v>266</v>
      </c>
      <c r="AP50" s="38" t="s">
        <v>268</v>
      </c>
      <c r="AQ50" s="26"/>
      <c r="AR50" s="8">
        <f t="shared" si="2"/>
        <v>0</v>
      </c>
    </row>
    <row r="51" spans="1:44" ht="36">
      <c r="A51" s="8">
        <v>50</v>
      </c>
      <c r="B51" s="25"/>
      <c r="C51" s="41" t="s">
        <v>269</v>
      </c>
      <c r="D51" s="2" t="s">
        <v>37</v>
      </c>
      <c r="E51" s="1" t="s">
        <v>485</v>
      </c>
      <c r="F51" s="1" t="s">
        <v>428</v>
      </c>
      <c r="G51" s="1" t="s">
        <v>38</v>
      </c>
      <c r="H51" s="1" t="s">
        <v>93</v>
      </c>
      <c r="I51" s="27"/>
      <c r="J51" s="1" t="s">
        <v>430</v>
      </c>
      <c r="K51" s="34">
        <v>26</v>
      </c>
      <c r="L51" s="27" t="str">
        <f>VLOOKUP(K51,[1]设计中类!F:G,2,0)</f>
        <v>牛仔裤</v>
      </c>
      <c r="M51" s="27"/>
      <c r="N51" s="27"/>
      <c r="O51" s="27"/>
      <c r="P51" s="27"/>
      <c r="Q51" s="27"/>
      <c r="R51" s="27"/>
      <c r="S51" s="27"/>
      <c r="T51" s="27"/>
      <c r="U51" s="1" t="s">
        <v>41</v>
      </c>
      <c r="V51" s="2" t="s">
        <v>270</v>
      </c>
      <c r="W51" s="25"/>
      <c r="X51" s="27" t="str">
        <f>LOOKUP(W51,[1]设计中类!J:K)</f>
        <v>0-200</v>
      </c>
      <c r="Y51" s="27"/>
      <c r="Z51" s="27"/>
      <c r="AA51" s="27"/>
      <c r="AB51" s="27"/>
      <c r="AC51" s="27"/>
      <c r="AD51" s="27">
        <f>IFERROR(VLOOKUP(E51,[1]批价!C:F,4,0),"")</f>
        <v>179</v>
      </c>
      <c r="AE51" s="3">
        <v>5.5</v>
      </c>
      <c r="AF51" s="32">
        <f>IFERROR(VLOOKUP(E51,[1]批价!C:H,6,0),"")</f>
        <v>82.698000000000008</v>
      </c>
      <c r="AG51" s="31">
        <f t="shared" si="0"/>
        <v>272.90340000000003</v>
      </c>
      <c r="AH51" s="30"/>
      <c r="AI51" s="30">
        <f t="shared" si="1"/>
        <v>0</v>
      </c>
      <c r="AJ51" s="29"/>
      <c r="AK51" s="27"/>
      <c r="AL51" s="27"/>
      <c r="AM51" s="27"/>
      <c r="AN51" s="1" t="s">
        <v>272</v>
      </c>
      <c r="AO51" s="1" t="s">
        <v>271</v>
      </c>
      <c r="AP51" s="38">
        <v>0</v>
      </c>
      <c r="AQ51" s="26"/>
      <c r="AR51" s="8">
        <f t="shared" si="2"/>
        <v>0</v>
      </c>
    </row>
    <row r="52" spans="1:44" ht="36">
      <c r="A52" s="8">
        <v>51</v>
      </c>
      <c r="B52" s="25"/>
      <c r="C52" s="41" t="s">
        <v>273</v>
      </c>
      <c r="D52" s="2" t="s">
        <v>274</v>
      </c>
      <c r="E52" s="1" t="s">
        <v>484</v>
      </c>
      <c r="F52" s="1" t="s">
        <v>428</v>
      </c>
      <c r="G52" s="1" t="s">
        <v>38</v>
      </c>
      <c r="H52" s="1" t="s">
        <v>93</v>
      </c>
      <c r="I52" s="27"/>
      <c r="J52" s="1" t="s">
        <v>430</v>
      </c>
      <c r="K52" s="34">
        <v>26</v>
      </c>
      <c r="L52" s="27" t="str">
        <f>VLOOKUP(K52,[1]设计中类!F:G,2,0)</f>
        <v>牛仔裤</v>
      </c>
      <c r="M52" s="27"/>
      <c r="N52" s="27"/>
      <c r="O52" s="27"/>
      <c r="P52" s="27"/>
      <c r="Q52" s="27"/>
      <c r="R52" s="27"/>
      <c r="S52" s="27"/>
      <c r="T52" s="27"/>
      <c r="U52" s="1" t="s">
        <v>41</v>
      </c>
      <c r="V52" s="2" t="s">
        <v>46</v>
      </c>
      <c r="W52" s="25"/>
      <c r="X52" s="27" t="str">
        <f>LOOKUP(W52,[1]设计中类!J:K)</f>
        <v>0-200</v>
      </c>
      <c r="Y52" s="27"/>
      <c r="Z52" s="27"/>
      <c r="AA52" s="27"/>
      <c r="AB52" s="27"/>
      <c r="AC52" s="27"/>
      <c r="AD52" s="27">
        <f>IFERROR(VLOOKUP(E52,[1]批价!C:F,4,0),"")</f>
        <v>189</v>
      </c>
      <c r="AE52" s="3">
        <v>5.5</v>
      </c>
      <c r="AF52" s="32">
        <f>IFERROR(VLOOKUP(E52,[1]批价!C:H,6,0),"")</f>
        <v>87.317999999999998</v>
      </c>
      <c r="AG52" s="31">
        <f t="shared" si="0"/>
        <v>288.14939999999996</v>
      </c>
      <c r="AH52" s="30"/>
      <c r="AI52" s="30">
        <f t="shared" si="1"/>
        <v>0</v>
      </c>
      <c r="AJ52" s="29"/>
      <c r="AK52" s="27"/>
      <c r="AL52" s="27"/>
      <c r="AM52" s="27"/>
      <c r="AN52" s="1" t="s">
        <v>45</v>
      </c>
      <c r="AO52" s="1" t="s">
        <v>44</v>
      </c>
      <c r="AP52" s="38" t="s">
        <v>14</v>
      </c>
      <c r="AQ52" s="26"/>
      <c r="AR52" s="8">
        <f t="shared" si="2"/>
        <v>0</v>
      </c>
    </row>
    <row r="53" spans="1:44" ht="36">
      <c r="A53" s="8">
        <v>52</v>
      </c>
      <c r="B53" s="25"/>
      <c r="C53" s="41" t="s">
        <v>275</v>
      </c>
      <c r="D53" s="2" t="s">
        <v>276</v>
      </c>
      <c r="E53" s="1" t="s">
        <v>483</v>
      </c>
      <c r="F53" s="1" t="s">
        <v>428</v>
      </c>
      <c r="G53" s="1" t="s">
        <v>38</v>
      </c>
      <c r="H53" s="1" t="s">
        <v>93</v>
      </c>
      <c r="I53" s="27"/>
      <c r="J53" s="1" t="s">
        <v>430</v>
      </c>
      <c r="K53" s="34">
        <v>26</v>
      </c>
      <c r="L53" s="27" t="str">
        <f>VLOOKUP(K53,[1]设计中类!F:G,2,0)</f>
        <v>牛仔裤</v>
      </c>
      <c r="M53" s="27"/>
      <c r="N53" s="27"/>
      <c r="O53" s="27"/>
      <c r="P53" s="27"/>
      <c r="Q53" s="27"/>
      <c r="R53" s="27"/>
      <c r="S53" s="27"/>
      <c r="T53" s="27"/>
      <c r="U53" s="1" t="s">
        <v>41</v>
      </c>
      <c r="V53" s="2" t="s">
        <v>47</v>
      </c>
      <c r="W53" s="25"/>
      <c r="X53" s="27" t="str">
        <f>LOOKUP(W53,[1]设计中类!J:K)</f>
        <v>0-200</v>
      </c>
      <c r="Y53" s="27"/>
      <c r="Z53" s="27"/>
      <c r="AA53" s="27"/>
      <c r="AB53" s="27"/>
      <c r="AC53" s="27"/>
      <c r="AD53" s="27">
        <f>IFERROR(VLOOKUP(E53,[1]批价!C:F,4,0),"")</f>
        <v>199</v>
      </c>
      <c r="AE53" s="3">
        <v>5.5</v>
      </c>
      <c r="AF53" s="32">
        <f>IFERROR(VLOOKUP(E53,[1]批价!C:H,6,0),"")</f>
        <v>91.938000000000002</v>
      </c>
      <c r="AG53" s="31">
        <f t="shared" si="0"/>
        <v>303.3954</v>
      </c>
      <c r="AH53" s="30"/>
      <c r="AI53" s="30">
        <f t="shared" si="1"/>
        <v>0</v>
      </c>
      <c r="AJ53" s="29"/>
      <c r="AK53" s="27"/>
      <c r="AL53" s="27"/>
      <c r="AM53" s="27"/>
      <c r="AN53" s="1" t="s">
        <v>278</v>
      </c>
      <c r="AO53" s="1" t="s">
        <v>277</v>
      </c>
      <c r="AP53" s="38" t="s">
        <v>14</v>
      </c>
      <c r="AQ53" s="26"/>
      <c r="AR53" s="8">
        <f t="shared" si="2"/>
        <v>0</v>
      </c>
    </row>
    <row r="54" spans="1:44" ht="36">
      <c r="A54" s="8">
        <v>53</v>
      </c>
      <c r="B54" s="25"/>
      <c r="C54" s="41" t="s">
        <v>279</v>
      </c>
      <c r="D54" s="2" t="s">
        <v>258</v>
      </c>
      <c r="E54" s="1" t="s">
        <v>482</v>
      </c>
      <c r="F54" s="1" t="s">
        <v>428</v>
      </c>
      <c r="G54" s="1" t="s">
        <v>38</v>
      </c>
      <c r="H54" s="1" t="s">
        <v>93</v>
      </c>
      <c r="I54" s="27"/>
      <c r="J54" s="1" t="s">
        <v>430</v>
      </c>
      <c r="K54" s="34">
        <v>26</v>
      </c>
      <c r="L54" s="27" t="str">
        <f>VLOOKUP(K54,[1]设计中类!F:G,2,0)</f>
        <v>牛仔裤</v>
      </c>
      <c r="M54" s="27"/>
      <c r="N54" s="27"/>
      <c r="O54" s="27"/>
      <c r="P54" s="27"/>
      <c r="Q54" s="27"/>
      <c r="R54" s="27"/>
      <c r="S54" s="27"/>
      <c r="T54" s="27"/>
      <c r="U54" s="1" t="s">
        <v>41</v>
      </c>
      <c r="V54" s="2" t="s">
        <v>88</v>
      </c>
      <c r="W54" s="25"/>
      <c r="X54" s="27" t="str">
        <f>LOOKUP(W54,[1]设计中类!J:K)</f>
        <v>0-200</v>
      </c>
      <c r="Y54" s="27"/>
      <c r="Z54" s="27"/>
      <c r="AA54" s="27"/>
      <c r="AB54" s="27"/>
      <c r="AC54" s="27"/>
      <c r="AD54" s="27">
        <f>IFERROR(VLOOKUP(E54,[1]批价!C:F,4,0),"")</f>
        <v>189</v>
      </c>
      <c r="AE54" s="3">
        <v>5.5</v>
      </c>
      <c r="AF54" s="32">
        <f>IFERROR(VLOOKUP(E54,[1]批价!C:H,6,0),"")</f>
        <v>87.317999999999998</v>
      </c>
      <c r="AG54" s="31">
        <f t="shared" si="0"/>
        <v>288.14939999999996</v>
      </c>
      <c r="AH54" s="30"/>
      <c r="AI54" s="30">
        <f t="shared" si="1"/>
        <v>0</v>
      </c>
      <c r="AJ54" s="29"/>
      <c r="AK54" s="27"/>
      <c r="AL54" s="27"/>
      <c r="AM54" s="27"/>
      <c r="AN54" s="1" t="s">
        <v>278</v>
      </c>
      <c r="AO54" s="1" t="s">
        <v>277</v>
      </c>
      <c r="AP54" s="38" t="s">
        <v>14</v>
      </c>
      <c r="AQ54" s="26"/>
      <c r="AR54" s="8">
        <f t="shared" si="2"/>
        <v>0</v>
      </c>
    </row>
    <row r="55" spans="1:44" ht="48">
      <c r="A55" s="8">
        <v>54</v>
      </c>
      <c r="B55" s="25"/>
      <c r="C55" s="41" t="s">
        <v>280</v>
      </c>
      <c r="D55" s="2" t="s">
        <v>281</v>
      </c>
      <c r="E55" s="1" t="s">
        <v>481</v>
      </c>
      <c r="F55" s="1" t="s">
        <v>428</v>
      </c>
      <c r="G55" s="1" t="s">
        <v>38</v>
      </c>
      <c r="H55" s="1" t="s">
        <v>93</v>
      </c>
      <c r="I55" s="27"/>
      <c r="J55" s="1" t="s">
        <v>430</v>
      </c>
      <c r="K55" s="34">
        <v>26</v>
      </c>
      <c r="L55" s="27" t="str">
        <f>VLOOKUP(K55,[1]设计中类!F:G,2,0)</f>
        <v>牛仔裤</v>
      </c>
      <c r="M55" s="27"/>
      <c r="N55" s="27"/>
      <c r="O55" s="27"/>
      <c r="P55" s="27"/>
      <c r="Q55" s="27"/>
      <c r="R55" s="27"/>
      <c r="S55" s="27"/>
      <c r="T55" s="27"/>
      <c r="U55" s="1" t="s">
        <v>41</v>
      </c>
      <c r="V55" s="2" t="s">
        <v>48</v>
      </c>
      <c r="W55" s="25"/>
      <c r="X55" s="27" t="str">
        <f>LOOKUP(W55,[1]设计中类!J:K)</f>
        <v>0-200</v>
      </c>
      <c r="Y55" s="27"/>
      <c r="Z55" s="27"/>
      <c r="AA55" s="27"/>
      <c r="AB55" s="27"/>
      <c r="AC55" s="27"/>
      <c r="AD55" s="27" t="str">
        <f>IFERROR(VLOOKUP(E55,[1]批价!C:F,4,0),"")</f>
        <v/>
      </c>
      <c r="AE55" s="3">
        <v>5.5</v>
      </c>
      <c r="AF55" s="32" t="str">
        <f>IFERROR(VLOOKUP(E55,[1]批价!C:H,6,0),"")</f>
        <v/>
      </c>
      <c r="AG55" s="31" t="str">
        <f t="shared" si="0"/>
        <v/>
      </c>
      <c r="AH55" s="30"/>
      <c r="AI55" s="30" t="str">
        <f t="shared" si="1"/>
        <v/>
      </c>
      <c r="AJ55" s="29"/>
      <c r="AK55" s="27"/>
      <c r="AL55" s="27"/>
      <c r="AM55" s="27"/>
      <c r="AN55" s="1" t="s">
        <v>283</v>
      </c>
      <c r="AO55" s="1" t="s">
        <v>282</v>
      </c>
      <c r="AP55" s="38" t="s">
        <v>284</v>
      </c>
      <c r="AQ55" s="26"/>
      <c r="AR55" s="8">
        <f t="shared" si="2"/>
        <v>0</v>
      </c>
    </row>
    <row r="56" spans="1:44" ht="36">
      <c r="A56" s="8">
        <v>55</v>
      </c>
      <c r="B56" s="25"/>
      <c r="C56" s="41" t="s">
        <v>285</v>
      </c>
      <c r="D56" s="2" t="s">
        <v>37</v>
      </c>
      <c r="E56" s="1" t="s">
        <v>480</v>
      </c>
      <c r="F56" s="1" t="s">
        <v>428</v>
      </c>
      <c r="G56" s="1" t="s">
        <v>38</v>
      </c>
      <c r="H56" s="1" t="s">
        <v>93</v>
      </c>
      <c r="I56" s="27"/>
      <c r="J56" s="1" t="s">
        <v>430</v>
      </c>
      <c r="K56" s="34">
        <v>26</v>
      </c>
      <c r="L56" s="27" t="str">
        <f>VLOOKUP(K56,[1]设计中类!F:G,2,0)</f>
        <v>牛仔裤</v>
      </c>
      <c r="M56" s="27"/>
      <c r="N56" s="27"/>
      <c r="O56" s="27"/>
      <c r="P56" s="27"/>
      <c r="Q56" s="27"/>
      <c r="R56" s="27"/>
      <c r="S56" s="27"/>
      <c r="T56" s="27"/>
      <c r="U56" s="1" t="s">
        <v>41</v>
      </c>
      <c r="V56" s="2" t="s">
        <v>286</v>
      </c>
      <c r="W56" s="25"/>
      <c r="X56" s="27" t="str">
        <f>LOOKUP(W56,[1]设计中类!J:K)</f>
        <v>0-200</v>
      </c>
      <c r="Y56" s="27"/>
      <c r="Z56" s="27"/>
      <c r="AA56" s="27"/>
      <c r="AB56" s="27"/>
      <c r="AC56" s="27"/>
      <c r="AD56" s="27">
        <f>IFERROR(VLOOKUP(E56,[1]批价!C:F,4,0),"")</f>
        <v>179</v>
      </c>
      <c r="AE56" s="3">
        <v>5.5</v>
      </c>
      <c r="AF56" s="32">
        <f>IFERROR(VLOOKUP(E56,[1]批价!C:H,6,0),"")</f>
        <v>82.698000000000008</v>
      </c>
      <c r="AG56" s="31">
        <f t="shared" si="0"/>
        <v>272.90340000000003</v>
      </c>
      <c r="AH56" s="30"/>
      <c r="AI56" s="30">
        <f t="shared" si="1"/>
        <v>0</v>
      </c>
      <c r="AJ56" s="29"/>
      <c r="AK56" s="27"/>
      <c r="AL56" s="27"/>
      <c r="AM56" s="27"/>
      <c r="AN56" s="1" t="s">
        <v>263</v>
      </c>
      <c r="AO56" s="1" t="s">
        <v>262</v>
      </c>
      <c r="AP56" s="38">
        <v>0</v>
      </c>
      <c r="AQ56" s="26"/>
      <c r="AR56" s="8">
        <f t="shared" si="2"/>
        <v>0</v>
      </c>
    </row>
    <row r="57" spans="1:44" ht="36">
      <c r="A57" s="8">
        <v>56</v>
      </c>
      <c r="B57" s="25"/>
      <c r="C57" s="41" t="s">
        <v>287</v>
      </c>
      <c r="D57" s="2" t="s">
        <v>288</v>
      </c>
      <c r="E57" s="1" t="s">
        <v>479</v>
      </c>
      <c r="F57" s="1" t="s">
        <v>428</v>
      </c>
      <c r="G57" s="1" t="s">
        <v>38</v>
      </c>
      <c r="H57" s="1" t="s">
        <v>84</v>
      </c>
      <c r="I57" s="27"/>
      <c r="J57" s="1" t="s">
        <v>441</v>
      </c>
      <c r="K57" s="34">
        <v>27</v>
      </c>
      <c r="L57" s="27" t="str">
        <f>VLOOKUP(K57,[1]设计中类!F:G,2,0)</f>
        <v>牛仔裙</v>
      </c>
      <c r="M57" s="27"/>
      <c r="N57" s="27"/>
      <c r="O57" s="27"/>
      <c r="P57" s="27"/>
      <c r="Q57" s="27"/>
      <c r="R57" s="27"/>
      <c r="S57" s="27"/>
      <c r="T57" s="27"/>
      <c r="U57" s="1" t="s">
        <v>40</v>
      </c>
      <c r="V57" s="2" t="s">
        <v>49</v>
      </c>
      <c r="W57" s="25"/>
      <c r="X57" s="27" t="str">
        <f>LOOKUP(W57,[1]设计中类!J:K)</f>
        <v>0-200</v>
      </c>
      <c r="Y57" s="27"/>
      <c r="Z57" s="27"/>
      <c r="AA57" s="27"/>
      <c r="AB57" s="27"/>
      <c r="AC57" s="27"/>
      <c r="AD57" s="27">
        <f>IFERROR(VLOOKUP(E57,[1]批价!C:F,4,0),"")</f>
        <v>169</v>
      </c>
      <c r="AE57" s="3">
        <v>5.5</v>
      </c>
      <c r="AF57" s="32">
        <f>IFERROR(VLOOKUP(E57,[1]批价!C:H,6,0),"")</f>
        <v>78.078000000000003</v>
      </c>
      <c r="AG57" s="31">
        <f t="shared" si="0"/>
        <v>257.6574</v>
      </c>
      <c r="AH57" s="30"/>
      <c r="AI57" s="30">
        <f t="shared" si="1"/>
        <v>0</v>
      </c>
      <c r="AJ57" s="29"/>
      <c r="AK57" s="27"/>
      <c r="AL57" s="27"/>
      <c r="AM57" s="27"/>
      <c r="AN57" s="1" t="s">
        <v>278</v>
      </c>
      <c r="AO57" s="1" t="s">
        <v>277</v>
      </c>
      <c r="AP57" s="38" t="s">
        <v>14</v>
      </c>
      <c r="AQ57" s="26"/>
      <c r="AR57" s="8">
        <f t="shared" si="2"/>
        <v>0</v>
      </c>
    </row>
    <row r="58" spans="1:44" ht="24">
      <c r="A58" s="8">
        <v>57</v>
      </c>
      <c r="B58" s="25"/>
      <c r="C58" s="41" t="s">
        <v>289</v>
      </c>
      <c r="D58" s="2" t="s">
        <v>290</v>
      </c>
      <c r="E58" s="1" t="s">
        <v>478</v>
      </c>
      <c r="F58" s="1" t="s">
        <v>428</v>
      </c>
      <c r="G58" s="1" t="s">
        <v>38</v>
      </c>
      <c r="H58" s="1" t="s">
        <v>93</v>
      </c>
      <c r="I58" s="27"/>
      <c r="J58" s="1" t="s">
        <v>430</v>
      </c>
      <c r="K58" s="34">
        <v>27</v>
      </c>
      <c r="L58" s="27" t="str">
        <f>VLOOKUP(K58,[1]设计中类!F:G,2,0)</f>
        <v>牛仔裙</v>
      </c>
      <c r="M58" s="27"/>
      <c r="N58" s="27"/>
      <c r="O58" s="27"/>
      <c r="P58" s="27"/>
      <c r="Q58" s="27"/>
      <c r="R58" s="27"/>
      <c r="S58" s="27"/>
      <c r="T58" s="27"/>
      <c r="U58" s="1" t="s">
        <v>40</v>
      </c>
      <c r="V58" s="2" t="s">
        <v>48</v>
      </c>
      <c r="W58" s="25"/>
      <c r="X58" s="27" t="str">
        <f>LOOKUP(W58,[1]设计中类!J:K)</f>
        <v>0-200</v>
      </c>
      <c r="Y58" s="27"/>
      <c r="Z58" s="27"/>
      <c r="AA58" s="27"/>
      <c r="AB58" s="27"/>
      <c r="AC58" s="27"/>
      <c r="AD58" s="27" t="str">
        <f>IFERROR(VLOOKUP(E58,[1]批价!C:F,4,0),"")</f>
        <v/>
      </c>
      <c r="AE58" s="3">
        <v>5.5</v>
      </c>
      <c r="AF58" s="32" t="str">
        <f>IFERROR(VLOOKUP(E58,[1]批价!C:H,6,0),"")</f>
        <v/>
      </c>
      <c r="AG58" s="31" t="str">
        <f t="shared" si="0"/>
        <v/>
      </c>
      <c r="AH58" s="30"/>
      <c r="AI58" s="30" t="str">
        <f t="shared" si="1"/>
        <v/>
      </c>
      <c r="AJ58" s="29"/>
      <c r="AK58" s="27"/>
      <c r="AL58" s="27"/>
      <c r="AM58" s="27"/>
      <c r="AN58" s="1" t="s">
        <v>292</v>
      </c>
      <c r="AO58" s="1" t="s">
        <v>291</v>
      </c>
      <c r="AP58" s="38">
        <v>0</v>
      </c>
      <c r="AQ58" s="26"/>
      <c r="AR58" s="8">
        <f t="shared" si="2"/>
        <v>0</v>
      </c>
    </row>
    <row r="59" spans="1:44" ht="36">
      <c r="A59" s="8">
        <v>58</v>
      </c>
      <c r="B59" s="25"/>
      <c r="C59" s="41" t="s">
        <v>293</v>
      </c>
      <c r="D59" s="2" t="s">
        <v>294</v>
      </c>
      <c r="E59" s="1" t="s">
        <v>477</v>
      </c>
      <c r="F59" s="1" t="s">
        <v>428</v>
      </c>
      <c r="G59" s="1" t="s">
        <v>38</v>
      </c>
      <c r="H59" s="1" t="s">
        <v>93</v>
      </c>
      <c r="I59" s="27"/>
      <c r="J59" s="1" t="s">
        <v>94</v>
      </c>
      <c r="K59" s="34">
        <v>27</v>
      </c>
      <c r="L59" s="27" t="str">
        <f>VLOOKUP(K59,[1]设计中类!F:G,2,0)</f>
        <v>牛仔裙</v>
      </c>
      <c r="M59" s="27"/>
      <c r="N59" s="27"/>
      <c r="O59" s="27"/>
      <c r="P59" s="27"/>
      <c r="Q59" s="27"/>
      <c r="R59" s="27"/>
      <c r="S59" s="27"/>
      <c r="T59" s="27"/>
      <c r="U59" s="1" t="s">
        <v>40</v>
      </c>
      <c r="V59" s="2" t="s">
        <v>48</v>
      </c>
      <c r="W59" s="25"/>
      <c r="X59" s="27" t="str">
        <f>LOOKUP(W59,[1]设计中类!J:K)</f>
        <v>0-200</v>
      </c>
      <c r="Y59" s="27"/>
      <c r="Z59" s="27"/>
      <c r="AA59" s="27"/>
      <c r="AB59" s="27"/>
      <c r="AC59" s="27"/>
      <c r="AD59" s="27" t="str">
        <f>IFERROR(VLOOKUP(E59,[1]批价!C:F,4,0),"")</f>
        <v/>
      </c>
      <c r="AE59" s="3">
        <v>5.5</v>
      </c>
      <c r="AF59" s="32" t="str">
        <f>IFERROR(VLOOKUP(E59,[1]批价!C:H,6,0),"")</f>
        <v/>
      </c>
      <c r="AG59" s="31" t="str">
        <f t="shared" si="0"/>
        <v/>
      </c>
      <c r="AH59" s="30"/>
      <c r="AI59" s="30" t="str">
        <f t="shared" si="1"/>
        <v/>
      </c>
      <c r="AJ59" s="29"/>
      <c r="AK59" s="27"/>
      <c r="AL59" s="27"/>
      <c r="AM59" s="27"/>
      <c r="AN59" s="1" t="s">
        <v>234</v>
      </c>
      <c r="AO59" s="1" t="s">
        <v>233</v>
      </c>
      <c r="AP59" s="38">
        <v>0</v>
      </c>
      <c r="AQ59" s="26"/>
      <c r="AR59" s="8">
        <f t="shared" si="2"/>
        <v>0</v>
      </c>
    </row>
    <row r="60" spans="1:44" ht="48">
      <c r="A60" s="8">
        <v>59</v>
      </c>
      <c r="B60" s="25"/>
      <c r="C60" s="41" t="s">
        <v>295</v>
      </c>
      <c r="D60" s="2" t="s">
        <v>296</v>
      </c>
      <c r="E60" s="1" t="s">
        <v>476</v>
      </c>
      <c r="F60" s="1" t="s">
        <v>428</v>
      </c>
      <c r="G60" s="1" t="s">
        <v>5</v>
      </c>
      <c r="H60" s="1" t="s">
        <v>93</v>
      </c>
      <c r="I60" s="27"/>
      <c r="J60" s="1" t="s">
        <v>430</v>
      </c>
      <c r="K60" s="34">
        <v>31</v>
      </c>
      <c r="L60" s="27" t="str">
        <f>VLOOKUP(K60,[1]设计中类!F:G,2,0)</f>
        <v>针织T恤</v>
      </c>
      <c r="M60" s="27"/>
      <c r="N60" s="27"/>
      <c r="O60" s="27"/>
      <c r="P60" s="27"/>
      <c r="Q60" s="27"/>
      <c r="R60" s="27"/>
      <c r="S60" s="27"/>
      <c r="T60" s="27"/>
      <c r="U60" s="1" t="s">
        <v>40</v>
      </c>
      <c r="V60" s="2" t="s">
        <v>297</v>
      </c>
      <c r="W60" s="25"/>
      <c r="X60" s="27" t="str">
        <f>LOOKUP(W60,[1]设计中类!J:K)</f>
        <v>0-200</v>
      </c>
      <c r="Y60" s="27"/>
      <c r="Z60" s="27"/>
      <c r="AA60" s="27"/>
      <c r="AB60" s="27"/>
      <c r="AC60" s="27"/>
      <c r="AD60" s="27">
        <f>IFERROR(VLOOKUP(E60,[1]批价!C:F,4,0),"")</f>
        <v>129</v>
      </c>
      <c r="AE60" s="3">
        <v>5.5</v>
      </c>
      <c r="AF60" s="32">
        <f>IFERROR(VLOOKUP(E60,[1]批价!C:H,6,0),"")</f>
        <v>59.598000000000006</v>
      </c>
      <c r="AG60" s="31">
        <f t="shared" si="0"/>
        <v>196.67340000000002</v>
      </c>
      <c r="AH60" s="30"/>
      <c r="AI60" s="30">
        <f t="shared" si="1"/>
        <v>0</v>
      </c>
      <c r="AJ60" s="29"/>
      <c r="AK60" s="27"/>
      <c r="AL60" s="27"/>
      <c r="AM60" s="27"/>
      <c r="AN60" s="1" t="s">
        <v>299</v>
      </c>
      <c r="AO60" s="1" t="s">
        <v>298</v>
      </c>
      <c r="AP60" s="38" t="s">
        <v>300</v>
      </c>
      <c r="AQ60" s="26"/>
      <c r="AR60" s="8">
        <f t="shared" si="2"/>
        <v>0</v>
      </c>
    </row>
    <row r="61" spans="1:44" ht="36">
      <c r="A61" s="8">
        <v>60</v>
      </c>
      <c r="B61" s="39"/>
      <c r="C61" s="41" t="s">
        <v>301</v>
      </c>
      <c r="D61" s="2" t="s">
        <v>8</v>
      </c>
      <c r="E61" s="1" t="s">
        <v>475</v>
      </c>
      <c r="F61" s="1" t="s">
        <v>428</v>
      </c>
      <c r="G61" s="1" t="s">
        <v>5</v>
      </c>
      <c r="H61" s="1" t="s">
        <v>93</v>
      </c>
      <c r="I61" s="27"/>
      <c r="J61" s="1" t="s">
        <v>430</v>
      </c>
      <c r="K61" s="34">
        <v>31</v>
      </c>
      <c r="L61" s="27" t="str">
        <f>VLOOKUP(K61,[1]设计中类!F:G,2,0)</f>
        <v>针织T恤</v>
      </c>
      <c r="M61" s="27"/>
      <c r="N61" s="27"/>
      <c r="O61" s="27"/>
      <c r="P61" s="27"/>
      <c r="Q61" s="27"/>
      <c r="R61" s="27"/>
      <c r="S61" s="27"/>
      <c r="T61" s="27"/>
      <c r="U61" s="1" t="s">
        <v>40</v>
      </c>
      <c r="V61" s="2" t="s">
        <v>302</v>
      </c>
      <c r="W61" s="40"/>
      <c r="X61" s="27" t="str">
        <f>LOOKUP(W61,[1]设计中类!J:K)</f>
        <v>0-200</v>
      </c>
      <c r="Y61" s="39"/>
      <c r="Z61" s="39"/>
      <c r="AA61" s="39"/>
      <c r="AB61" s="39"/>
      <c r="AC61" s="39"/>
      <c r="AD61" s="27">
        <f>IFERROR(VLOOKUP(E61,[1]批价!C:F,4,0),"")</f>
        <v>99</v>
      </c>
      <c r="AE61" s="3">
        <v>5.5</v>
      </c>
      <c r="AF61" s="32">
        <f>IFERROR(VLOOKUP(E61,[1]批价!C:H,6,0),"")</f>
        <v>45.738</v>
      </c>
      <c r="AG61" s="31">
        <f t="shared" si="0"/>
        <v>150.93539999999999</v>
      </c>
      <c r="AH61" s="43"/>
      <c r="AI61" s="30">
        <f t="shared" si="1"/>
        <v>0</v>
      </c>
      <c r="AJ61" s="40"/>
      <c r="AK61" s="39"/>
      <c r="AL61" s="39"/>
      <c r="AM61" s="39"/>
      <c r="AN61" s="1" t="s">
        <v>29</v>
      </c>
      <c r="AO61" s="1" t="s">
        <v>28</v>
      </c>
      <c r="AP61" s="38" t="s">
        <v>14</v>
      </c>
      <c r="AQ61" s="37"/>
      <c r="AR61" s="8">
        <f t="shared" si="2"/>
        <v>0</v>
      </c>
    </row>
    <row r="62" spans="1:44" ht="36">
      <c r="A62" s="8">
        <v>61</v>
      </c>
      <c r="B62" s="25"/>
      <c r="C62" s="41" t="s">
        <v>303</v>
      </c>
      <c r="D62" s="2" t="s">
        <v>8</v>
      </c>
      <c r="E62" s="1" t="s">
        <v>474</v>
      </c>
      <c r="F62" s="1" t="s">
        <v>428</v>
      </c>
      <c r="G62" s="1" t="s">
        <v>5</v>
      </c>
      <c r="H62" s="1" t="s">
        <v>84</v>
      </c>
      <c r="I62" s="27"/>
      <c r="J62" s="1" t="s">
        <v>430</v>
      </c>
      <c r="K62" s="34">
        <v>31</v>
      </c>
      <c r="L62" s="27" t="str">
        <f>VLOOKUP(K62,[1]设计中类!F:G,2,0)</f>
        <v>针织T恤</v>
      </c>
      <c r="M62" s="27"/>
      <c r="N62" s="27"/>
      <c r="O62" s="27"/>
      <c r="P62" s="27"/>
      <c r="Q62" s="27"/>
      <c r="R62" s="27"/>
      <c r="S62" s="27"/>
      <c r="T62" s="27"/>
      <c r="U62" s="1" t="s">
        <v>40</v>
      </c>
      <c r="V62" s="2" t="s">
        <v>304</v>
      </c>
      <c r="W62" s="25"/>
      <c r="X62" s="27" t="str">
        <f>LOOKUP(W62,[1]设计中类!J:K)</f>
        <v>0-200</v>
      </c>
      <c r="Y62" s="27"/>
      <c r="Z62" s="27"/>
      <c r="AA62" s="36"/>
      <c r="AB62" s="36"/>
      <c r="AC62" s="42"/>
      <c r="AD62" s="27">
        <f>IFERROR(VLOOKUP(E62,[1]批价!C:F,4,0),"")</f>
        <v>119</v>
      </c>
      <c r="AE62" s="3">
        <v>5.5</v>
      </c>
      <c r="AF62" s="32">
        <f>IFERROR(VLOOKUP(E62,[1]批价!C:H,6,0),"")</f>
        <v>54.978000000000002</v>
      </c>
      <c r="AG62" s="31">
        <f t="shared" si="0"/>
        <v>181.42740000000001</v>
      </c>
      <c r="AH62" s="30"/>
      <c r="AI62" s="30">
        <f t="shared" si="1"/>
        <v>0</v>
      </c>
      <c r="AJ62" s="29"/>
      <c r="AK62" s="27"/>
      <c r="AL62" s="27"/>
      <c r="AM62" s="27"/>
      <c r="AN62" s="1" t="s">
        <v>29</v>
      </c>
      <c r="AO62" s="1" t="s">
        <v>28</v>
      </c>
      <c r="AP62" s="38" t="s">
        <v>14</v>
      </c>
      <c r="AQ62" s="26"/>
      <c r="AR62" s="8">
        <f t="shared" si="2"/>
        <v>0</v>
      </c>
    </row>
    <row r="63" spans="1:44" ht="48">
      <c r="A63" s="8">
        <v>62</v>
      </c>
      <c r="B63" s="25"/>
      <c r="C63" s="41" t="s">
        <v>305</v>
      </c>
      <c r="D63" s="2" t="s">
        <v>306</v>
      </c>
      <c r="E63" s="1" t="s">
        <v>473</v>
      </c>
      <c r="F63" s="1" t="s">
        <v>428</v>
      </c>
      <c r="G63" s="1" t="s">
        <v>5</v>
      </c>
      <c r="H63" s="1" t="s">
        <v>93</v>
      </c>
      <c r="I63" s="27"/>
      <c r="J63" s="1" t="s">
        <v>430</v>
      </c>
      <c r="K63" s="34">
        <v>31</v>
      </c>
      <c r="L63" s="27" t="str">
        <f>VLOOKUP(K63,[1]设计中类!F:G,2,0)</f>
        <v>针织T恤</v>
      </c>
      <c r="M63" s="27"/>
      <c r="N63" s="27"/>
      <c r="O63" s="27"/>
      <c r="P63" s="27"/>
      <c r="Q63" s="27"/>
      <c r="R63" s="27"/>
      <c r="S63" s="27"/>
      <c r="T63" s="27"/>
      <c r="U63" s="1" t="s">
        <v>40</v>
      </c>
      <c r="V63" s="2" t="s">
        <v>34</v>
      </c>
      <c r="W63" s="25"/>
      <c r="X63" s="27" t="str">
        <f>LOOKUP(W63,[1]设计中类!J:K)</f>
        <v>0-200</v>
      </c>
      <c r="Y63" s="27"/>
      <c r="Z63" s="27"/>
      <c r="AA63" s="27"/>
      <c r="AB63" s="27"/>
      <c r="AC63" s="27"/>
      <c r="AD63" s="27">
        <f>IFERROR(VLOOKUP(E63,[1]批价!C:F,4,0),"")</f>
        <v>99</v>
      </c>
      <c r="AE63" s="3">
        <v>5.5</v>
      </c>
      <c r="AF63" s="32">
        <f>IFERROR(VLOOKUP(E63,[1]批价!C:H,6,0),"")</f>
        <v>45.738</v>
      </c>
      <c r="AG63" s="31">
        <f t="shared" si="0"/>
        <v>150.93539999999999</v>
      </c>
      <c r="AH63" s="30"/>
      <c r="AI63" s="30">
        <f t="shared" si="1"/>
        <v>0</v>
      </c>
      <c r="AJ63" s="29"/>
      <c r="AK63" s="27"/>
      <c r="AL63" s="27"/>
      <c r="AM63" s="27"/>
      <c r="AN63" s="1" t="s">
        <v>29</v>
      </c>
      <c r="AO63" s="1" t="s">
        <v>28</v>
      </c>
      <c r="AP63" s="38" t="s">
        <v>14</v>
      </c>
      <c r="AQ63" s="26"/>
      <c r="AR63" s="8">
        <f t="shared" si="2"/>
        <v>0</v>
      </c>
    </row>
    <row r="64" spans="1:44" ht="36">
      <c r="A64" s="8">
        <v>63</v>
      </c>
      <c r="B64" s="39"/>
      <c r="C64" s="41" t="s">
        <v>307</v>
      </c>
      <c r="D64" s="2" t="s">
        <v>308</v>
      </c>
      <c r="E64" s="1" t="s">
        <v>472</v>
      </c>
      <c r="F64" s="1" t="s">
        <v>428</v>
      </c>
      <c r="G64" s="1" t="s">
        <v>5</v>
      </c>
      <c r="H64" s="1" t="s">
        <v>93</v>
      </c>
      <c r="I64" s="27"/>
      <c r="J64" s="1" t="s">
        <v>430</v>
      </c>
      <c r="K64" s="34">
        <v>31</v>
      </c>
      <c r="L64" s="27" t="str">
        <f>VLOOKUP(K64,[1]设计中类!F:G,2,0)</f>
        <v>针织T恤</v>
      </c>
      <c r="M64" s="27"/>
      <c r="N64" s="27"/>
      <c r="O64" s="27"/>
      <c r="P64" s="27"/>
      <c r="Q64" s="27"/>
      <c r="R64" s="27"/>
      <c r="S64" s="27"/>
      <c r="T64" s="27"/>
      <c r="U64" s="1" t="s">
        <v>40</v>
      </c>
      <c r="V64" s="2" t="s">
        <v>309</v>
      </c>
      <c r="W64" s="40"/>
      <c r="X64" s="27" t="str">
        <f>LOOKUP(W64,[1]设计中类!J:K)</f>
        <v>0-200</v>
      </c>
      <c r="Y64" s="39"/>
      <c r="Z64" s="39"/>
      <c r="AA64" s="39"/>
      <c r="AB64" s="39"/>
      <c r="AC64" s="39"/>
      <c r="AD64" s="27">
        <f>IFERROR(VLOOKUP(E64,[1]批价!C:F,4,0),"")</f>
        <v>89</v>
      </c>
      <c r="AE64" s="3">
        <v>5.5</v>
      </c>
      <c r="AF64" s="32">
        <f>IFERROR(VLOOKUP(E64,[1]批价!C:H,6,0),"")</f>
        <v>41.118000000000002</v>
      </c>
      <c r="AG64" s="31">
        <f t="shared" si="0"/>
        <v>135.68940000000001</v>
      </c>
      <c r="AH64" s="30"/>
      <c r="AI64" s="30">
        <f t="shared" si="1"/>
        <v>0</v>
      </c>
      <c r="AJ64" s="40"/>
      <c r="AK64" s="39"/>
      <c r="AL64" s="39"/>
      <c r="AM64" s="39"/>
      <c r="AN64" s="1" t="s">
        <v>311</v>
      </c>
      <c r="AO64" s="1" t="s">
        <v>310</v>
      </c>
      <c r="AP64" s="38" t="s">
        <v>14</v>
      </c>
      <c r="AQ64" s="37"/>
      <c r="AR64" s="8">
        <f t="shared" si="2"/>
        <v>0</v>
      </c>
    </row>
    <row r="65" spans="1:44" ht="36">
      <c r="A65" s="8">
        <v>64</v>
      </c>
      <c r="B65" s="25"/>
      <c r="C65" s="41" t="s">
        <v>312</v>
      </c>
      <c r="D65" s="2" t="s">
        <v>87</v>
      </c>
      <c r="E65" s="1" t="s">
        <v>471</v>
      </c>
      <c r="F65" s="1" t="s">
        <v>428</v>
      </c>
      <c r="G65" s="1" t="s">
        <v>5</v>
      </c>
      <c r="H65" s="1" t="s">
        <v>93</v>
      </c>
      <c r="I65" s="27"/>
      <c r="J65" s="1" t="s">
        <v>430</v>
      </c>
      <c r="K65" s="34">
        <v>31</v>
      </c>
      <c r="L65" s="27" t="str">
        <f>VLOOKUP(K65,[1]设计中类!F:G,2,0)</f>
        <v>针织T恤</v>
      </c>
      <c r="M65" s="27"/>
      <c r="N65" s="27"/>
      <c r="O65" s="27"/>
      <c r="P65" s="27"/>
      <c r="Q65" s="27"/>
      <c r="R65" s="27"/>
      <c r="S65" s="27"/>
      <c r="T65" s="27"/>
      <c r="U65" s="1" t="s">
        <v>40</v>
      </c>
      <c r="V65" s="2" t="s">
        <v>309</v>
      </c>
      <c r="W65" s="25"/>
      <c r="X65" s="27" t="str">
        <f>LOOKUP(W65,[1]设计中类!J:K)</f>
        <v>0-200</v>
      </c>
      <c r="Y65" s="27"/>
      <c r="Z65" s="27"/>
      <c r="AA65" s="36"/>
      <c r="AB65" s="36"/>
      <c r="AC65" s="36"/>
      <c r="AD65" s="27">
        <f>IFERROR(VLOOKUP(E65,[1]批价!C:F,4,0),"")</f>
        <v>99</v>
      </c>
      <c r="AE65" s="3">
        <v>5.5</v>
      </c>
      <c r="AF65" s="32">
        <f>IFERROR(VLOOKUP(E65,[1]批价!C:H,6,0),"")</f>
        <v>45.738</v>
      </c>
      <c r="AG65" s="31">
        <f t="shared" si="0"/>
        <v>150.93539999999999</v>
      </c>
      <c r="AH65" s="30"/>
      <c r="AI65" s="30">
        <f t="shared" si="1"/>
        <v>0</v>
      </c>
      <c r="AJ65" s="29"/>
      <c r="AK65" s="27"/>
      <c r="AL65" s="27"/>
      <c r="AM65" s="27"/>
      <c r="AN65" s="1" t="s">
        <v>29</v>
      </c>
      <c r="AO65" s="1" t="s">
        <v>28</v>
      </c>
      <c r="AP65" s="38" t="s">
        <v>14</v>
      </c>
      <c r="AQ65" s="26"/>
      <c r="AR65" s="8">
        <f t="shared" si="2"/>
        <v>0</v>
      </c>
    </row>
    <row r="66" spans="1:44" ht="48">
      <c r="A66" s="8">
        <v>65</v>
      </c>
      <c r="B66" s="39"/>
      <c r="C66" s="41" t="s">
        <v>313</v>
      </c>
      <c r="D66" s="2" t="s">
        <v>50</v>
      </c>
      <c r="E66" s="1" t="s">
        <v>470</v>
      </c>
      <c r="F66" s="1" t="s">
        <v>428</v>
      </c>
      <c r="G66" s="1" t="s">
        <v>5</v>
      </c>
      <c r="H66" s="1" t="s">
        <v>84</v>
      </c>
      <c r="I66" s="27"/>
      <c r="J66" s="1" t="s">
        <v>430</v>
      </c>
      <c r="K66" s="34">
        <v>31</v>
      </c>
      <c r="L66" s="27" t="str">
        <f>VLOOKUP(K66,[1]设计中类!F:G,2,0)</f>
        <v>针织T恤</v>
      </c>
      <c r="M66" s="27"/>
      <c r="N66" s="27"/>
      <c r="O66" s="27"/>
      <c r="P66" s="27"/>
      <c r="Q66" s="27"/>
      <c r="R66" s="27"/>
      <c r="S66" s="27"/>
      <c r="T66" s="27"/>
      <c r="U66" s="1" t="s">
        <v>40</v>
      </c>
      <c r="V66" s="2" t="s">
        <v>314</v>
      </c>
      <c r="W66" s="40"/>
      <c r="X66" s="27" t="str">
        <f>LOOKUP(W66,[1]设计中类!J:K)</f>
        <v>0-200</v>
      </c>
      <c r="Y66" s="39"/>
      <c r="Z66" s="39"/>
      <c r="AA66" s="39"/>
      <c r="AB66" s="39"/>
      <c r="AC66" s="39"/>
      <c r="AD66" s="27">
        <f>IFERROR(VLOOKUP(E66,[1]批价!C:F,4,0),"")</f>
        <v>79</v>
      </c>
      <c r="AE66" s="3">
        <v>5.5</v>
      </c>
      <c r="AF66" s="32">
        <f>IFERROR(VLOOKUP(E66,[1]批价!C:H,6,0),"")</f>
        <v>36.498000000000005</v>
      </c>
      <c r="AG66" s="31">
        <f t="shared" ref="AG66:AG105" si="3">IFERROR(AF66*3.3,"")</f>
        <v>120.44340000000001</v>
      </c>
      <c r="AH66" s="30"/>
      <c r="AI66" s="30">
        <f t="shared" ref="AI66:AI105" si="4">IFERROR(AG66*W66,"")</f>
        <v>0</v>
      </c>
      <c r="AJ66" s="40"/>
      <c r="AK66" s="39"/>
      <c r="AL66" s="39"/>
      <c r="AM66" s="39"/>
      <c r="AN66" s="1" t="s">
        <v>316</v>
      </c>
      <c r="AO66" s="1" t="s">
        <v>315</v>
      </c>
      <c r="AP66" s="38" t="s">
        <v>317</v>
      </c>
      <c r="AQ66" s="37"/>
      <c r="AR66" s="8">
        <f t="shared" ref="AR66:AR105" si="5">IF(W66=0,0,1)</f>
        <v>0</v>
      </c>
    </row>
    <row r="67" spans="1:44" ht="72">
      <c r="A67" s="8">
        <v>66</v>
      </c>
      <c r="B67" s="25"/>
      <c r="C67" s="41" t="s">
        <v>318</v>
      </c>
      <c r="D67" s="2" t="s">
        <v>10</v>
      </c>
      <c r="E67" s="1" t="s">
        <v>469</v>
      </c>
      <c r="F67" s="1" t="s">
        <v>428</v>
      </c>
      <c r="G67" s="1" t="s">
        <v>5</v>
      </c>
      <c r="H67" s="1" t="s">
        <v>93</v>
      </c>
      <c r="I67" s="27"/>
      <c r="J67" s="1" t="s">
        <v>430</v>
      </c>
      <c r="K67" s="34">
        <v>32</v>
      </c>
      <c r="L67" s="27" t="str">
        <f>VLOOKUP(K67,[1]设计中类!F:G,2,0)</f>
        <v>针织卫衣</v>
      </c>
      <c r="M67" s="27"/>
      <c r="N67" s="27"/>
      <c r="O67" s="27"/>
      <c r="P67" s="27"/>
      <c r="Q67" s="27"/>
      <c r="R67" s="27"/>
      <c r="S67" s="27"/>
      <c r="T67" s="27"/>
      <c r="U67" s="1" t="s">
        <v>40</v>
      </c>
      <c r="V67" s="2" t="s">
        <v>90</v>
      </c>
      <c r="W67" s="25"/>
      <c r="X67" s="27" t="str">
        <f>LOOKUP(W67,[1]设计中类!J:K)</f>
        <v>0-200</v>
      </c>
      <c r="Y67" s="27"/>
      <c r="Z67" s="27"/>
      <c r="AA67" s="36"/>
      <c r="AB67" s="27"/>
      <c r="AC67" s="36"/>
      <c r="AD67" s="27">
        <f>IFERROR(VLOOKUP(E67,[1]批价!C:F,4,0),"")</f>
        <v>139</v>
      </c>
      <c r="AE67" s="3">
        <v>5.5</v>
      </c>
      <c r="AF67" s="32">
        <f>IFERROR(VLOOKUP(E67,[1]批价!C:H,6,0),"")</f>
        <v>64.218000000000004</v>
      </c>
      <c r="AG67" s="31">
        <f t="shared" si="3"/>
        <v>211.9194</v>
      </c>
      <c r="AH67" s="30"/>
      <c r="AI67" s="30">
        <f t="shared" si="4"/>
        <v>0</v>
      </c>
      <c r="AJ67" s="29"/>
      <c r="AK67" s="27"/>
      <c r="AL67" s="27"/>
      <c r="AM67" s="27"/>
      <c r="AN67" s="1" t="s">
        <v>23</v>
      </c>
      <c r="AO67" s="1" t="s">
        <v>22</v>
      </c>
      <c r="AP67" s="38" t="s">
        <v>24</v>
      </c>
      <c r="AQ67" s="26"/>
      <c r="AR67" s="8">
        <f t="shared" si="5"/>
        <v>0</v>
      </c>
    </row>
    <row r="68" spans="1:44" ht="60">
      <c r="A68" s="8">
        <v>67</v>
      </c>
      <c r="B68" s="39"/>
      <c r="C68" s="41" t="s">
        <v>319</v>
      </c>
      <c r="D68" s="2" t="s">
        <v>10</v>
      </c>
      <c r="E68" s="1" t="s">
        <v>468</v>
      </c>
      <c r="F68" s="1" t="s">
        <v>97</v>
      </c>
      <c r="G68" s="1" t="s">
        <v>5</v>
      </c>
      <c r="H68" s="1" t="s">
        <v>93</v>
      </c>
      <c r="I68" s="27"/>
      <c r="J68" s="1" t="s">
        <v>441</v>
      </c>
      <c r="K68" s="34">
        <v>32</v>
      </c>
      <c r="L68" s="27" t="str">
        <f>VLOOKUP(K68,[1]设计中类!F:G,2,0)</f>
        <v>针织卫衣</v>
      </c>
      <c r="M68" s="27"/>
      <c r="N68" s="27"/>
      <c r="O68" s="27"/>
      <c r="P68" s="27"/>
      <c r="Q68" s="27"/>
      <c r="R68" s="27"/>
      <c r="S68" s="27"/>
      <c r="T68" s="27"/>
      <c r="U68" s="1" t="s">
        <v>40</v>
      </c>
      <c r="V68" s="2" t="s">
        <v>90</v>
      </c>
      <c r="W68" s="40"/>
      <c r="X68" s="27" t="str">
        <f>LOOKUP(W68,[1]设计中类!J:K)</f>
        <v>0-200</v>
      </c>
      <c r="Y68" s="39"/>
      <c r="Z68" s="39"/>
      <c r="AA68" s="39"/>
      <c r="AB68" s="39"/>
      <c r="AC68" s="39"/>
      <c r="AD68" s="27">
        <f>IFERROR(VLOOKUP(E68,[1]批价!C:F,4,0),"")</f>
        <v>169</v>
      </c>
      <c r="AE68" s="3">
        <v>5.5</v>
      </c>
      <c r="AF68" s="32">
        <f>IFERROR(VLOOKUP(E68,[1]批价!C:H,6,0),"")</f>
        <v>78.078000000000003</v>
      </c>
      <c r="AG68" s="31">
        <f t="shared" si="3"/>
        <v>257.6574</v>
      </c>
      <c r="AH68" s="30"/>
      <c r="AI68" s="30">
        <f t="shared" si="4"/>
        <v>0</v>
      </c>
      <c r="AJ68" s="40"/>
      <c r="AK68" s="39"/>
      <c r="AL68" s="39"/>
      <c r="AM68" s="39"/>
      <c r="AN68" s="1" t="s">
        <v>26</v>
      </c>
      <c r="AO68" s="1" t="s">
        <v>25</v>
      </c>
      <c r="AP68" s="38" t="s">
        <v>27</v>
      </c>
      <c r="AQ68" s="37"/>
      <c r="AR68" s="8">
        <f t="shared" si="5"/>
        <v>0</v>
      </c>
    </row>
    <row r="69" spans="1:44" ht="72">
      <c r="A69" s="8">
        <v>68</v>
      </c>
      <c r="B69" s="25"/>
      <c r="C69" s="41" t="s">
        <v>320</v>
      </c>
      <c r="D69" s="2" t="s">
        <v>9</v>
      </c>
      <c r="E69" s="1" t="s">
        <v>467</v>
      </c>
      <c r="F69" s="1" t="s">
        <v>428</v>
      </c>
      <c r="G69" s="1" t="s">
        <v>5</v>
      </c>
      <c r="H69" s="1" t="s">
        <v>93</v>
      </c>
      <c r="I69" s="27"/>
      <c r="J69" s="1" t="s">
        <v>94</v>
      </c>
      <c r="K69" s="34">
        <v>32</v>
      </c>
      <c r="L69" s="27" t="str">
        <f>VLOOKUP(K69,[1]设计中类!F:G,2,0)</f>
        <v>针织卫衣</v>
      </c>
      <c r="M69" s="27"/>
      <c r="N69" s="27"/>
      <c r="O69" s="27"/>
      <c r="P69" s="27"/>
      <c r="Q69" s="27"/>
      <c r="R69" s="27"/>
      <c r="S69" s="27"/>
      <c r="T69" s="27"/>
      <c r="U69" s="1" t="s">
        <v>40</v>
      </c>
      <c r="V69" s="2" t="s">
        <v>321</v>
      </c>
      <c r="W69" s="25"/>
      <c r="X69" s="27" t="str">
        <f>LOOKUP(W69,[1]设计中类!J:K)</f>
        <v>0-200</v>
      </c>
      <c r="Y69" s="27"/>
      <c r="Z69" s="27"/>
      <c r="AA69" s="36"/>
      <c r="AB69" s="36"/>
      <c r="AC69" s="36"/>
      <c r="AD69" s="27">
        <f>IFERROR(VLOOKUP(E69,[1]批价!C:F,4,0),"")</f>
        <v>119</v>
      </c>
      <c r="AE69" s="3">
        <v>5.5</v>
      </c>
      <c r="AF69" s="32">
        <f>IFERROR(VLOOKUP(E69,[1]批价!C:H,6,0),"")</f>
        <v>54.978000000000002</v>
      </c>
      <c r="AG69" s="31">
        <f t="shared" si="3"/>
        <v>181.42740000000001</v>
      </c>
      <c r="AH69" s="30"/>
      <c r="AI69" s="30">
        <f t="shared" si="4"/>
        <v>0</v>
      </c>
      <c r="AJ69" s="29"/>
      <c r="AK69" s="27"/>
      <c r="AL69" s="27"/>
      <c r="AM69" s="27"/>
      <c r="AN69" s="1" t="s">
        <v>23</v>
      </c>
      <c r="AO69" s="1" t="s">
        <v>22</v>
      </c>
      <c r="AP69" s="38" t="s">
        <v>24</v>
      </c>
      <c r="AQ69" s="26"/>
      <c r="AR69" s="8">
        <f t="shared" si="5"/>
        <v>0</v>
      </c>
    </row>
    <row r="70" spans="1:44" ht="60">
      <c r="A70" s="8">
        <v>69</v>
      </c>
      <c r="B70" s="39"/>
      <c r="C70" s="41" t="s">
        <v>322</v>
      </c>
      <c r="D70" s="2" t="s">
        <v>7</v>
      </c>
      <c r="E70" s="1" t="s">
        <v>466</v>
      </c>
      <c r="F70" s="1" t="s">
        <v>428</v>
      </c>
      <c r="G70" s="1" t="s">
        <v>5</v>
      </c>
      <c r="H70" s="1" t="s">
        <v>93</v>
      </c>
      <c r="I70" s="27"/>
      <c r="J70" s="1" t="s">
        <v>430</v>
      </c>
      <c r="K70" s="34">
        <v>32</v>
      </c>
      <c r="L70" s="27" t="str">
        <f>VLOOKUP(K70,[1]设计中类!F:G,2,0)</f>
        <v>针织卫衣</v>
      </c>
      <c r="M70" s="27"/>
      <c r="N70" s="27"/>
      <c r="O70" s="27"/>
      <c r="P70" s="27"/>
      <c r="Q70" s="27"/>
      <c r="R70" s="27"/>
      <c r="S70" s="27"/>
      <c r="T70" s="27"/>
      <c r="U70" s="1" t="s">
        <v>40</v>
      </c>
      <c r="V70" s="2" t="s">
        <v>90</v>
      </c>
      <c r="W70" s="40"/>
      <c r="X70" s="27" t="str">
        <f>LOOKUP(W70,[1]设计中类!J:K)</f>
        <v>0-200</v>
      </c>
      <c r="Y70" s="39"/>
      <c r="Z70" s="39"/>
      <c r="AA70" s="39"/>
      <c r="AB70" s="39"/>
      <c r="AC70" s="39"/>
      <c r="AD70" s="27">
        <f>IFERROR(VLOOKUP(E70,[1]批价!C:F,4,0),"")</f>
        <v>199</v>
      </c>
      <c r="AE70" s="3">
        <v>5.5</v>
      </c>
      <c r="AF70" s="32">
        <f>IFERROR(VLOOKUP(E70,[1]批价!C:H,6,0),"")</f>
        <v>91.938000000000002</v>
      </c>
      <c r="AG70" s="31">
        <f t="shared" si="3"/>
        <v>303.3954</v>
      </c>
      <c r="AH70" s="30"/>
      <c r="AI70" s="30">
        <f t="shared" si="4"/>
        <v>0</v>
      </c>
      <c r="AJ70" s="40"/>
      <c r="AK70" s="39"/>
      <c r="AL70" s="39"/>
      <c r="AM70" s="39"/>
      <c r="AN70" s="1" t="s">
        <v>26</v>
      </c>
      <c r="AO70" s="1" t="s">
        <v>25</v>
      </c>
      <c r="AP70" s="38" t="s">
        <v>27</v>
      </c>
      <c r="AQ70" s="37"/>
      <c r="AR70" s="8">
        <f t="shared" si="5"/>
        <v>0</v>
      </c>
    </row>
    <row r="71" spans="1:44" ht="60">
      <c r="A71" s="8">
        <v>70</v>
      </c>
      <c r="B71" s="25"/>
      <c r="C71" s="41" t="s">
        <v>323</v>
      </c>
      <c r="D71" s="2" t="s">
        <v>10</v>
      </c>
      <c r="E71" s="1" t="s">
        <v>465</v>
      </c>
      <c r="F71" s="1" t="s">
        <v>428</v>
      </c>
      <c r="G71" s="1" t="s">
        <v>5</v>
      </c>
      <c r="H71" s="1" t="s">
        <v>93</v>
      </c>
      <c r="I71" s="27"/>
      <c r="J71" s="1" t="s">
        <v>430</v>
      </c>
      <c r="K71" s="34">
        <v>32</v>
      </c>
      <c r="L71" s="27" t="str">
        <f>VLOOKUP(K71,[1]设计中类!F:G,2,0)</f>
        <v>针织卫衣</v>
      </c>
      <c r="M71" s="27"/>
      <c r="N71" s="27"/>
      <c r="O71" s="27"/>
      <c r="P71" s="27"/>
      <c r="Q71" s="27"/>
      <c r="R71" s="27"/>
      <c r="S71" s="27"/>
      <c r="T71" s="27"/>
      <c r="U71" s="1" t="s">
        <v>40</v>
      </c>
      <c r="V71" s="2" t="s">
        <v>107</v>
      </c>
      <c r="W71" s="25"/>
      <c r="X71" s="27" t="str">
        <f>LOOKUP(W71,[1]设计中类!J:K)</f>
        <v>0-200</v>
      </c>
      <c r="Y71" s="27"/>
      <c r="Z71" s="27"/>
      <c r="AA71" s="27"/>
      <c r="AB71" s="27"/>
      <c r="AC71" s="27"/>
      <c r="AD71" s="27">
        <f>IFERROR(VLOOKUP(E71,[1]批价!C:F,4,0),"")</f>
        <v>139</v>
      </c>
      <c r="AE71" s="3">
        <v>5.5</v>
      </c>
      <c r="AF71" s="32">
        <f>IFERROR(VLOOKUP(E71,[1]批价!C:H,6,0),"")</f>
        <v>64.218000000000004</v>
      </c>
      <c r="AG71" s="31">
        <f t="shared" si="3"/>
        <v>211.9194</v>
      </c>
      <c r="AH71" s="30"/>
      <c r="AI71" s="30">
        <f t="shared" si="4"/>
        <v>0</v>
      </c>
      <c r="AJ71" s="29"/>
      <c r="AK71" s="27"/>
      <c r="AL71" s="27"/>
      <c r="AM71" s="27"/>
      <c r="AN71" s="1" t="s">
        <v>26</v>
      </c>
      <c r="AO71" s="1" t="s">
        <v>25</v>
      </c>
      <c r="AP71" s="38" t="s">
        <v>27</v>
      </c>
      <c r="AQ71" s="26"/>
      <c r="AR71" s="8">
        <f t="shared" si="5"/>
        <v>0</v>
      </c>
    </row>
    <row r="72" spans="1:44" ht="48">
      <c r="A72" s="8">
        <v>71</v>
      </c>
      <c r="B72" s="25"/>
      <c r="C72" s="41" t="s">
        <v>324</v>
      </c>
      <c r="D72" s="2" t="s">
        <v>10</v>
      </c>
      <c r="E72" s="1" t="s">
        <v>464</v>
      </c>
      <c r="F72" s="1" t="s">
        <v>428</v>
      </c>
      <c r="G72" s="1" t="s">
        <v>5</v>
      </c>
      <c r="H72" s="1" t="s">
        <v>84</v>
      </c>
      <c r="I72" s="27"/>
      <c r="J72" s="1" t="s">
        <v>430</v>
      </c>
      <c r="K72" s="34">
        <v>32</v>
      </c>
      <c r="L72" s="27" t="str">
        <f>VLOOKUP(K72,[1]设计中类!F:G,2,0)</f>
        <v>针织卫衣</v>
      </c>
      <c r="M72" s="27"/>
      <c r="N72" s="27"/>
      <c r="O72" s="27"/>
      <c r="P72" s="27"/>
      <c r="Q72" s="27"/>
      <c r="R72" s="27"/>
      <c r="S72" s="27"/>
      <c r="T72" s="27"/>
      <c r="U72" s="1" t="s">
        <v>40</v>
      </c>
      <c r="V72" s="2" t="s">
        <v>325</v>
      </c>
      <c r="W72" s="25"/>
      <c r="X72" s="27" t="str">
        <f>LOOKUP(W72,[1]设计中类!J:K)</f>
        <v>0-200</v>
      </c>
      <c r="Y72" s="27"/>
      <c r="Z72" s="27"/>
      <c r="AA72" s="27"/>
      <c r="AB72" s="27"/>
      <c r="AC72" s="27"/>
      <c r="AD72" s="27">
        <f>IFERROR(VLOOKUP(E72,[1]批价!C:F,4,0),"")</f>
        <v>199</v>
      </c>
      <c r="AE72" s="3">
        <v>5.5</v>
      </c>
      <c r="AF72" s="32">
        <f>IFERROR(VLOOKUP(E72,[1]批价!C:H,6,0),"")</f>
        <v>91.938000000000002</v>
      </c>
      <c r="AG72" s="31">
        <f t="shared" si="3"/>
        <v>303.3954</v>
      </c>
      <c r="AH72" s="30"/>
      <c r="AI72" s="30">
        <f t="shared" si="4"/>
        <v>0</v>
      </c>
      <c r="AJ72" s="29"/>
      <c r="AK72" s="27"/>
      <c r="AL72" s="27"/>
      <c r="AM72" s="27"/>
      <c r="AN72" s="1" t="s">
        <v>327</v>
      </c>
      <c r="AO72" s="1" t="s">
        <v>326</v>
      </c>
      <c r="AP72" s="38" t="s">
        <v>14</v>
      </c>
      <c r="AQ72" s="26"/>
      <c r="AR72" s="8">
        <f t="shared" si="5"/>
        <v>0</v>
      </c>
    </row>
    <row r="73" spans="1:44" ht="72">
      <c r="A73" s="8">
        <v>72</v>
      </c>
      <c r="B73" s="39"/>
      <c r="C73" s="41" t="s">
        <v>328</v>
      </c>
      <c r="D73" s="2" t="s">
        <v>329</v>
      </c>
      <c r="E73" s="1" t="s">
        <v>463</v>
      </c>
      <c r="F73" s="1" t="s">
        <v>428</v>
      </c>
      <c r="G73" s="1" t="s">
        <v>5</v>
      </c>
      <c r="H73" s="1" t="s">
        <v>84</v>
      </c>
      <c r="I73" s="27"/>
      <c r="J73" s="1" t="s">
        <v>430</v>
      </c>
      <c r="K73" s="34">
        <v>32</v>
      </c>
      <c r="L73" s="27" t="str">
        <f>VLOOKUP(K73,[1]设计中类!F:G,2,0)</f>
        <v>针织卫衣</v>
      </c>
      <c r="M73" s="27"/>
      <c r="N73" s="27"/>
      <c r="O73" s="27"/>
      <c r="P73" s="27"/>
      <c r="Q73" s="27"/>
      <c r="R73" s="27"/>
      <c r="S73" s="27"/>
      <c r="T73" s="27"/>
      <c r="U73" s="1" t="s">
        <v>40</v>
      </c>
      <c r="V73" s="2" t="s">
        <v>330</v>
      </c>
      <c r="W73" s="40"/>
      <c r="X73" s="27" t="str">
        <f>LOOKUP(W73,[1]设计中类!J:K)</f>
        <v>0-200</v>
      </c>
      <c r="Y73" s="39"/>
      <c r="Z73" s="39"/>
      <c r="AA73" s="39"/>
      <c r="AB73" s="39"/>
      <c r="AC73" s="39"/>
      <c r="AD73" s="27">
        <f>IFERROR(VLOOKUP(E73,[1]批价!C:F,4,0),"")</f>
        <v>159</v>
      </c>
      <c r="AE73" s="3">
        <v>5.5</v>
      </c>
      <c r="AF73" s="32">
        <f>IFERROR(VLOOKUP(E73,[1]批价!C:H,6,0),"")</f>
        <v>73.457999999999998</v>
      </c>
      <c r="AG73" s="31">
        <f t="shared" si="3"/>
        <v>242.41139999999999</v>
      </c>
      <c r="AH73" s="30"/>
      <c r="AI73" s="30">
        <f t="shared" si="4"/>
        <v>0</v>
      </c>
      <c r="AJ73" s="40"/>
      <c r="AK73" s="39"/>
      <c r="AL73" s="39"/>
      <c r="AM73" s="39"/>
      <c r="AN73" s="1" t="s">
        <v>23</v>
      </c>
      <c r="AO73" s="1" t="s">
        <v>22</v>
      </c>
      <c r="AP73" s="38" t="s">
        <v>24</v>
      </c>
      <c r="AQ73" s="37"/>
      <c r="AR73" s="8">
        <f t="shared" si="5"/>
        <v>0</v>
      </c>
    </row>
    <row r="74" spans="1:44" ht="60">
      <c r="A74" s="8">
        <v>73</v>
      </c>
      <c r="B74" s="25"/>
      <c r="C74" s="41" t="s">
        <v>331</v>
      </c>
      <c r="D74" s="2" t="s">
        <v>10</v>
      </c>
      <c r="E74" s="1" t="s">
        <v>462</v>
      </c>
      <c r="F74" s="1" t="s">
        <v>428</v>
      </c>
      <c r="G74" s="1" t="s">
        <v>5</v>
      </c>
      <c r="H74" s="1" t="s">
        <v>84</v>
      </c>
      <c r="I74" s="27"/>
      <c r="J74" s="1" t="s">
        <v>430</v>
      </c>
      <c r="K74" s="34">
        <v>32</v>
      </c>
      <c r="L74" s="27" t="str">
        <f>VLOOKUP(K74,[1]设计中类!F:G,2,0)</f>
        <v>针织卫衣</v>
      </c>
      <c r="M74" s="27"/>
      <c r="N74" s="27"/>
      <c r="O74" s="27"/>
      <c r="P74" s="27"/>
      <c r="Q74" s="27"/>
      <c r="R74" s="27"/>
      <c r="S74" s="27"/>
      <c r="T74" s="27"/>
      <c r="U74" s="1" t="s">
        <v>40</v>
      </c>
      <c r="V74" s="2" t="s">
        <v>332</v>
      </c>
      <c r="W74" s="25"/>
      <c r="X74" s="27" t="str">
        <f>LOOKUP(W74,[1]设计中类!J:K)</f>
        <v>0-200</v>
      </c>
      <c r="Y74" s="27"/>
      <c r="Z74" s="27"/>
      <c r="AA74" s="27"/>
      <c r="AB74" s="27"/>
      <c r="AC74" s="27"/>
      <c r="AD74" s="27">
        <f>IFERROR(VLOOKUP(E74,[1]批价!C:F,4,0),"")</f>
        <v>139</v>
      </c>
      <c r="AE74" s="3">
        <v>5.5</v>
      </c>
      <c r="AF74" s="32">
        <f>IFERROR(VLOOKUP(E74,[1]批价!C:H,6,0),"")</f>
        <v>64.218000000000004</v>
      </c>
      <c r="AG74" s="31">
        <f t="shared" si="3"/>
        <v>211.9194</v>
      </c>
      <c r="AH74" s="30"/>
      <c r="AI74" s="30">
        <f t="shared" si="4"/>
        <v>0</v>
      </c>
      <c r="AJ74" s="29"/>
      <c r="AK74" s="27"/>
      <c r="AL74" s="27"/>
      <c r="AM74" s="27"/>
      <c r="AN74" s="1" t="s">
        <v>26</v>
      </c>
      <c r="AO74" s="1" t="s">
        <v>25</v>
      </c>
      <c r="AP74" s="38" t="s">
        <v>27</v>
      </c>
      <c r="AQ74" s="26"/>
      <c r="AR74" s="8">
        <f t="shared" si="5"/>
        <v>0</v>
      </c>
    </row>
    <row r="75" spans="1:44" ht="60">
      <c r="A75" s="8">
        <v>74</v>
      </c>
      <c r="B75" s="39"/>
      <c r="C75" s="41" t="s">
        <v>333</v>
      </c>
      <c r="D75" s="2" t="s">
        <v>7</v>
      </c>
      <c r="E75" s="1" t="s">
        <v>461</v>
      </c>
      <c r="F75" s="1" t="s">
        <v>97</v>
      </c>
      <c r="G75" s="1" t="s">
        <v>5</v>
      </c>
      <c r="H75" s="1" t="s">
        <v>84</v>
      </c>
      <c r="I75" s="27"/>
      <c r="J75" s="1" t="s">
        <v>430</v>
      </c>
      <c r="K75" s="34">
        <v>32</v>
      </c>
      <c r="L75" s="27" t="str">
        <f>VLOOKUP(K75,[1]设计中类!F:G,2,0)</f>
        <v>针织卫衣</v>
      </c>
      <c r="M75" s="27"/>
      <c r="N75" s="27"/>
      <c r="O75" s="27"/>
      <c r="P75" s="27"/>
      <c r="Q75" s="27"/>
      <c r="R75" s="27"/>
      <c r="S75" s="27"/>
      <c r="T75" s="27"/>
      <c r="U75" s="1" t="s">
        <v>40</v>
      </c>
      <c r="V75" s="2" t="s">
        <v>332</v>
      </c>
      <c r="W75" s="40"/>
      <c r="X75" s="27" t="str">
        <f>LOOKUP(W75,[1]设计中类!J:K)</f>
        <v>0-200</v>
      </c>
      <c r="Y75" s="39"/>
      <c r="Z75" s="39"/>
      <c r="AA75" s="39"/>
      <c r="AB75" s="39"/>
      <c r="AC75" s="39"/>
      <c r="AD75" s="27">
        <f>IFERROR(VLOOKUP(E75,[1]批价!C:F,4,0),"")</f>
        <v>179</v>
      </c>
      <c r="AE75" s="3">
        <v>5.5</v>
      </c>
      <c r="AF75" s="32">
        <f>IFERROR(VLOOKUP(E75,[1]批价!C:H,6,0),"")</f>
        <v>82.698000000000008</v>
      </c>
      <c r="AG75" s="31">
        <f t="shared" si="3"/>
        <v>272.90340000000003</v>
      </c>
      <c r="AH75" s="30"/>
      <c r="AI75" s="30">
        <f t="shared" si="4"/>
        <v>0</v>
      </c>
      <c r="AJ75" s="40"/>
      <c r="AK75" s="39"/>
      <c r="AL75" s="39"/>
      <c r="AM75" s="39"/>
      <c r="AN75" s="1" t="s">
        <v>26</v>
      </c>
      <c r="AO75" s="1" t="s">
        <v>25</v>
      </c>
      <c r="AP75" s="38" t="s">
        <v>27</v>
      </c>
      <c r="AQ75" s="37"/>
      <c r="AR75" s="8">
        <f t="shared" si="5"/>
        <v>0</v>
      </c>
    </row>
    <row r="76" spans="1:44" ht="48">
      <c r="A76" s="8">
        <v>75</v>
      </c>
      <c r="B76" s="25"/>
      <c r="C76" s="41" t="s">
        <v>334</v>
      </c>
      <c r="D76" s="2" t="s">
        <v>329</v>
      </c>
      <c r="E76" s="1" t="s">
        <v>460</v>
      </c>
      <c r="F76" s="1" t="s">
        <v>428</v>
      </c>
      <c r="G76" s="1" t="s">
        <v>5</v>
      </c>
      <c r="H76" s="1" t="s">
        <v>84</v>
      </c>
      <c r="I76" s="27"/>
      <c r="J76" s="1" t="s">
        <v>430</v>
      </c>
      <c r="K76" s="34">
        <v>32</v>
      </c>
      <c r="L76" s="27" t="str">
        <f>VLOOKUP(K76,[1]设计中类!F:G,2,0)</f>
        <v>针织卫衣</v>
      </c>
      <c r="M76" s="27"/>
      <c r="N76" s="27"/>
      <c r="O76" s="27"/>
      <c r="P76" s="27"/>
      <c r="Q76" s="27"/>
      <c r="R76" s="27"/>
      <c r="S76" s="27"/>
      <c r="T76" s="27"/>
      <c r="U76" s="1" t="s">
        <v>40</v>
      </c>
      <c r="V76" s="2" t="s">
        <v>335</v>
      </c>
      <c r="W76" s="25"/>
      <c r="X76" s="27" t="str">
        <f>LOOKUP(W76,[1]设计中类!J:K)</f>
        <v>0-200</v>
      </c>
      <c r="Y76" s="27"/>
      <c r="Z76" s="27"/>
      <c r="AA76" s="27"/>
      <c r="AB76" s="27"/>
      <c r="AC76" s="27"/>
      <c r="AD76" s="27">
        <f>IFERROR(VLOOKUP(E76,[1]批价!C:F,4,0),"")</f>
        <v>199</v>
      </c>
      <c r="AE76" s="3">
        <v>5.5</v>
      </c>
      <c r="AF76" s="32">
        <f>IFERROR(VLOOKUP(E76,[1]批价!C:H,6,0),"")</f>
        <v>91.938000000000002</v>
      </c>
      <c r="AG76" s="31">
        <f t="shared" si="3"/>
        <v>303.3954</v>
      </c>
      <c r="AH76" s="30"/>
      <c r="AI76" s="30">
        <f t="shared" si="4"/>
        <v>0</v>
      </c>
      <c r="AJ76" s="29"/>
      <c r="AK76" s="27"/>
      <c r="AL76" s="27"/>
      <c r="AM76" s="27"/>
      <c r="AN76" s="1" t="s">
        <v>337</v>
      </c>
      <c r="AO76" s="1" t="s">
        <v>336</v>
      </c>
      <c r="AP76" s="38" t="s">
        <v>14</v>
      </c>
      <c r="AQ76" s="26"/>
      <c r="AR76" s="8">
        <f t="shared" si="5"/>
        <v>0</v>
      </c>
    </row>
    <row r="77" spans="1:44" ht="36">
      <c r="A77" s="8">
        <v>76</v>
      </c>
      <c r="B77" s="25"/>
      <c r="C77" s="41" t="s">
        <v>339</v>
      </c>
      <c r="D77" s="2" t="s">
        <v>7</v>
      </c>
      <c r="E77" s="1" t="s">
        <v>338</v>
      </c>
      <c r="F77" s="1" t="s">
        <v>428</v>
      </c>
      <c r="G77" s="1" t="s">
        <v>5</v>
      </c>
      <c r="H77" s="1" t="s">
        <v>84</v>
      </c>
      <c r="I77" s="27"/>
      <c r="J77" s="1" t="s">
        <v>430</v>
      </c>
      <c r="K77" s="34">
        <v>32</v>
      </c>
      <c r="L77" s="27" t="str">
        <f>VLOOKUP(K77,[1]设计中类!F:G,2,0)</f>
        <v>针织卫衣</v>
      </c>
      <c r="M77" s="27"/>
      <c r="N77" s="27"/>
      <c r="O77" s="27"/>
      <c r="P77" s="27"/>
      <c r="Q77" s="27"/>
      <c r="R77" s="27"/>
      <c r="S77" s="27"/>
      <c r="T77" s="27"/>
      <c r="U77" s="1" t="s">
        <v>40</v>
      </c>
      <c r="V77" s="2" t="s">
        <v>340</v>
      </c>
      <c r="W77" s="25"/>
      <c r="X77" s="27" t="str">
        <f>LOOKUP(W77,[1]设计中类!J:K)</f>
        <v>0-200</v>
      </c>
      <c r="Y77" s="27"/>
      <c r="Z77" s="27"/>
      <c r="AA77" s="27"/>
      <c r="AB77" s="27"/>
      <c r="AC77" s="27"/>
      <c r="AD77" s="27" t="str">
        <f>IFERROR(VLOOKUP(E77,[1]批价!C:F,4,0),"")</f>
        <v/>
      </c>
      <c r="AE77" s="3">
        <v>5.5</v>
      </c>
      <c r="AF77" s="32" t="str">
        <f>IFERROR(VLOOKUP(E77,[1]批价!C:H,6,0),"")</f>
        <v/>
      </c>
      <c r="AG77" s="31" t="str">
        <f t="shared" si="3"/>
        <v/>
      </c>
      <c r="AH77" s="30"/>
      <c r="AI77" s="30" t="str">
        <f t="shared" si="4"/>
        <v/>
      </c>
      <c r="AJ77" s="29"/>
      <c r="AK77" s="27"/>
      <c r="AL77" s="27"/>
      <c r="AM77" s="27"/>
      <c r="AN77" s="1" t="s">
        <v>337</v>
      </c>
      <c r="AO77" s="1" t="s">
        <v>336</v>
      </c>
      <c r="AP77" s="38" t="s">
        <v>14</v>
      </c>
      <c r="AQ77" s="26"/>
      <c r="AR77" s="8">
        <f t="shared" si="5"/>
        <v>0</v>
      </c>
    </row>
    <row r="78" spans="1:44" ht="60">
      <c r="A78" s="8">
        <v>77</v>
      </c>
      <c r="B78" s="25"/>
      <c r="C78" s="41" t="s">
        <v>341</v>
      </c>
      <c r="D78" s="2" t="s">
        <v>7</v>
      </c>
      <c r="E78" s="1" t="s">
        <v>459</v>
      </c>
      <c r="F78" s="1" t="s">
        <v>428</v>
      </c>
      <c r="G78" s="1" t="s">
        <v>5</v>
      </c>
      <c r="H78" s="1" t="s">
        <v>111</v>
      </c>
      <c r="I78" s="27"/>
      <c r="J78" s="1" t="s">
        <v>430</v>
      </c>
      <c r="K78" s="34">
        <v>32</v>
      </c>
      <c r="L78" s="27" t="str">
        <f>VLOOKUP(K78,[1]设计中类!F:G,2,0)</f>
        <v>针织卫衣</v>
      </c>
      <c r="M78" s="27"/>
      <c r="N78" s="27"/>
      <c r="O78" s="27"/>
      <c r="P78" s="27"/>
      <c r="Q78" s="27"/>
      <c r="R78" s="27"/>
      <c r="S78" s="27"/>
      <c r="T78" s="27"/>
      <c r="U78" s="1" t="s">
        <v>40</v>
      </c>
      <c r="V78" s="2" t="s">
        <v>195</v>
      </c>
      <c r="W78" s="25"/>
      <c r="X78" s="27" t="str">
        <f>LOOKUP(W78,[1]设计中类!J:K)</f>
        <v>0-200</v>
      </c>
      <c r="Y78" s="27"/>
      <c r="Z78" s="27"/>
      <c r="AA78" s="27"/>
      <c r="AB78" s="27"/>
      <c r="AC78" s="27"/>
      <c r="AD78" s="27">
        <f>IFERROR(VLOOKUP(E78,[1]批价!C:F,4,0),"")</f>
        <v>179</v>
      </c>
      <c r="AE78" s="3">
        <v>5.5</v>
      </c>
      <c r="AF78" s="32">
        <f>IFERROR(VLOOKUP(E78,[1]批价!C:H,6,0),"")</f>
        <v>82.698000000000008</v>
      </c>
      <c r="AG78" s="31">
        <f t="shared" si="3"/>
        <v>272.90340000000003</v>
      </c>
      <c r="AH78" s="30"/>
      <c r="AI78" s="30">
        <f t="shared" si="4"/>
        <v>0</v>
      </c>
      <c r="AJ78" s="29"/>
      <c r="AK78" s="27"/>
      <c r="AL78" s="27"/>
      <c r="AM78" s="27"/>
      <c r="AN78" s="1" t="s">
        <v>26</v>
      </c>
      <c r="AO78" s="1" t="s">
        <v>25</v>
      </c>
      <c r="AP78" s="38" t="s">
        <v>27</v>
      </c>
      <c r="AQ78" s="26"/>
      <c r="AR78" s="8">
        <f t="shared" si="5"/>
        <v>0</v>
      </c>
    </row>
    <row r="79" spans="1:44" ht="72">
      <c r="A79" s="8">
        <v>78</v>
      </c>
      <c r="B79" s="25"/>
      <c r="C79" s="41" t="s">
        <v>342</v>
      </c>
      <c r="D79" s="2" t="s">
        <v>10</v>
      </c>
      <c r="E79" s="1" t="s">
        <v>458</v>
      </c>
      <c r="F79" s="1" t="s">
        <v>428</v>
      </c>
      <c r="G79" s="1" t="s">
        <v>5</v>
      </c>
      <c r="H79" s="1" t="s">
        <v>84</v>
      </c>
      <c r="I79" s="27"/>
      <c r="J79" s="1" t="s">
        <v>430</v>
      </c>
      <c r="K79" s="34">
        <v>32</v>
      </c>
      <c r="L79" s="27" t="str">
        <f>VLOOKUP(K79,[1]设计中类!F:G,2,0)</f>
        <v>针织卫衣</v>
      </c>
      <c r="M79" s="27"/>
      <c r="N79" s="27"/>
      <c r="O79" s="27"/>
      <c r="P79" s="27"/>
      <c r="Q79" s="27"/>
      <c r="R79" s="27"/>
      <c r="S79" s="27"/>
      <c r="T79" s="27"/>
      <c r="U79" s="1" t="s">
        <v>40</v>
      </c>
      <c r="V79" s="2" t="s">
        <v>343</v>
      </c>
      <c r="W79" s="25"/>
      <c r="X79" s="27" t="str">
        <f>LOOKUP(W79,[1]设计中类!J:K)</f>
        <v>0-200</v>
      </c>
      <c r="Y79" s="27"/>
      <c r="Z79" s="27"/>
      <c r="AA79" s="27"/>
      <c r="AB79" s="27"/>
      <c r="AC79" s="27"/>
      <c r="AD79" s="27">
        <f>IFERROR(VLOOKUP(E79,[1]批价!C:F,4,0),"")</f>
        <v>139</v>
      </c>
      <c r="AE79" s="3">
        <v>5.5</v>
      </c>
      <c r="AF79" s="32">
        <f>IFERROR(VLOOKUP(E79,[1]批价!C:H,6,0),"")</f>
        <v>64.218000000000004</v>
      </c>
      <c r="AG79" s="31">
        <f t="shared" si="3"/>
        <v>211.9194</v>
      </c>
      <c r="AH79" s="30"/>
      <c r="AI79" s="30">
        <f t="shared" si="4"/>
        <v>0</v>
      </c>
      <c r="AJ79" s="29"/>
      <c r="AK79" s="27"/>
      <c r="AL79" s="27"/>
      <c r="AM79" s="27"/>
      <c r="AN79" s="1" t="s">
        <v>23</v>
      </c>
      <c r="AO79" s="1" t="s">
        <v>22</v>
      </c>
      <c r="AP79" s="38" t="s">
        <v>24</v>
      </c>
      <c r="AQ79" s="26"/>
      <c r="AR79" s="8">
        <f t="shared" si="5"/>
        <v>0</v>
      </c>
    </row>
    <row r="80" spans="1:44" ht="36">
      <c r="A80" s="8">
        <v>79</v>
      </c>
      <c r="B80" s="39"/>
      <c r="C80" s="41" t="s">
        <v>344</v>
      </c>
      <c r="D80" s="2" t="s">
        <v>7</v>
      </c>
      <c r="E80" s="1" t="s">
        <v>457</v>
      </c>
      <c r="F80" s="1" t="s">
        <v>428</v>
      </c>
      <c r="G80" s="1" t="s">
        <v>5</v>
      </c>
      <c r="H80" s="1" t="s">
        <v>111</v>
      </c>
      <c r="I80" s="27"/>
      <c r="J80" s="1" t="s">
        <v>430</v>
      </c>
      <c r="K80" s="34">
        <v>32</v>
      </c>
      <c r="L80" s="27" t="str">
        <f>VLOOKUP(K80,[1]设计中类!F:G,2,0)</f>
        <v>针织卫衣</v>
      </c>
      <c r="M80" s="27"/>
      <c r="N80" s="27"/>
      <c r="O80" s="27"/>
      <c r="P80" s="27"/>
      <c r="Q80" s="27"/>
      <c r="R80" s="27"/>
      <c r="S80" s="27"/>
      <c r="T80" s="27"/>
      <c r="U80" s="1" t="s">
        <v>40</v>
      </c>
      <c r="V80" s="2" t="s">
        <v>345</v>
      </c>
      <c r="W80" s="40"/>
      <c r="X80" s="27" t="str">
        <f>LOOKUP(W80,[1]设计中类!J:K)</f>
        <v>0-200</v>
      </c>
      <c r="Y80" s="39"/>
      <c r="Z80" s="39"/>
      <c r="AA80" s="39"/>
      <c r="AB80" s="39"/>
      <c r="AC80" s="39"/>
      <c r="AD80" s="27" t="str">
        <f>IFERROR(VLOOKUP(E80,[1]批价!C:F,4,0),"")</f>
        <v/>
      </c>
      <c r="AE80" s="3">
        <v>5.5</v>
      </c>
      <c r="AF80" s="32" t="str">
        <f>IFERROR(VLOOKUP(E80,[1]批价!C:H,6,0),"")</f>
        <v/>
      </c>
      <c r="AG80" s="31" t="str">
        <f t="shared" si="3"/>
        <v/>
      </c>
      <c r="AH80" s="30"/>
      <c r="AI80" s="30" t="str">
        <f t="shared" si="4"/>
        <v/>
      </c>
      <c r="AJ80" s="40"/>
      <c r="AK80" s="39"/>
      <c r="AL80" s="39"/>
      <c r="AM80" s="39"/>
      <c r="AN80" s="1" t="s">
        <v>337</v>
      </c>
      <c r="AO80" s="1" t="s">
        <v>336</v>
      </c>
      <c r="AP80" s="38" t="s">
        <v>14</v>
      </c>
      <c r="AQ80" s="37"/>
      <c r="AR80" s="8">
        <f t="shared" si="5"/>
        <v>0</v>
      </c>
    </row>
    <row r="81" spans="1:44" ht="36">
      <c r="A81" s="8">
        <v>80</v>
      </c>
      <c r="B81" s="25"/>
      <c r="C81" s="41" t="s">
        <v>346</v>
      </c>
      <c r="D81" s="2" t="s">
        <v>7</v>
      </c>
      <c r="E81" s="1" t="s">
        <v>456</v>
      </c>
      <c r="F81" s="1" t="s">
        <v>428</v>
      </c>
      <c r="G81" s="1" t="s">
        <v>5</v>
      </c>
      <c r="H81" s="1" t="s">
        <v>111</v>
      </c>
      <c r="I81" s="27"/>
      <c r="J81" s="1" t="s">
        <v>430</v>
      </c>
      <c r="K81" s="34">
        <v>32</v>
      </c>
      <c r="L81" s="27" t="str">
        <f>VLOOKUP(K81,[1]设计中类!F:G,2,0)</f>
        <v>针织卫衣</v>
      </c>
      <c r="M81" s="27"/>
      <c r="N81" s="27"/>
      <c r="O81" s="27"/>
      <c r="P81" s="27"/>
      <c r="Q81" s="27"/>
      <c r="R81" s="27"/>
      <c r="S81" s="27"/>
      <c r="T81" s="27"/>
      <c r="U81" s="1" t="s">
        <v>40</v>
      </c>
      <c r="V81" s="2" t="s">
        <v>347</v>
      </c>
      <c r="W81" s="25"/>
      <c r="X81" s="27" t="str">
        <f>LOOKUP(W81,[1]设计中类!J:K)</f>
        <v>0-200</v>
      </c>
      <c r="Y81" s="27"/>
      <c r="Z81" s="27"/>
      <c r="AA81" s="27"/>
      <c r="AB81" s="27"/>
      <c r="AC81" s="27"/>
      <c r="AD81" s="27">
        <f>IFERROR(VLOOKUP(E81,[1]批价!C:F,4,0),"")</f>
        <v>199</v>
      </c>
      <c r="AE81" s="3">
        <v>5.5</v>
      </c>
      <c r="AF81" s="32">
        <f>IFERROR(VLOOKUP(E81,[1]批价!C:H,6,0),"")</f>
        <v>91.938000000000002</v>
      </c>
      <c r="AG81" s="31">
        <f t="shared" si="3"/>
        <v>303.3954</v>
      </c>
      <c r="AH81" s="30"/>
      <c r="AI81" s="30">
        <f t="shared" si="4"/>
        <v>0</v>
      </c>
      <c r="AJ81" s="29"/>
      <c r="AK81" s="27"/>
      <c r="AL81" s="27"/>
      <c r="AM81" s="27"/>
      <c r="AN81" s="1" t="s">
        <v>337</v>
      </c>
      <c r="AO81" s="1" t="s">
        <v>336</v>
      </c>
      <c r="AP81" s="38" t="s">
        <v>14</v>
      </c>
      <c r="AQ81" s="26"/>
      <c r="AR81" s="8">
        <f t="shared" si="5"/>
        <v>0</v>
      </c>
    </row>
    <row r="82" spans="1:44" ht="72">
      <c r="A82" s="8">
        <v>81</v>
      </c>
      <c r="B82" s="25"/>
      <c r="C82" s="41" t="s">
        <v>348</v>
      </c>
      <c r="D82" s="2" t="s">
        <v>329</v>
      </c>
      <c r="E82" s="1" t="s">
        <v>455</v>
      </c>
      <c r="F82" s="1" t="s">
        <v>97</v>
      </c>
      <c r="G82" s="1" t="s">
        <v>5</v>
      </c>
      <c r="H82" s="1" t="s">
        <v>111</v>
      </c>
      <c r="I82" s="27"/>
      <c r="J82" s="1" t="s">
        <v>430</v>
      </c>
      <c r="K82" s="34">
        <v>32</v>
      </c>
      <c r="L82" s="27" t="str">
        <f>VLOOKUP(K82,[1]设计中类!F:G,2,0)</f>
        <v>针织卫衣</v>
      </c>
      <c r="M82" s="27"/>
      <c r="N82" s="27"/>
      <c r="O82" s="27"/>
      <c r="P82" s="27"/>
      <c r="Q82" s="27"/>
      <c r="R82" s="27"/>
      <c r="S82" s="27"/>
      <c r="T82" s="27"/>
      <c r="U82" s="1" t="s">
        <v>40</v>
      </c>
      <c r="V82" s="2" t="s">
        <v>349</v>
      </c>
      <c r="W82" s="25"/>
      <c r="X82" s="27" t="str">
        <f>LOOKUP(W82,[1]设计中类!J:K)</f>
        <v>0-200</v>
      </c>
      <c r="Y82" s="27"/>
      <c r="Z82" s="27"/>
      <c r="AA82" s="27"/>
      <c r="AB82" s="27"/>
      <c r="AC82" s="27"/>
      <c r="AD82" s="27">
        <f>IFERROR(VLOOKUP(E82,[1]批价!C:F,4,0),"")</f>
        <v>149</v>
      </c>
      <c r="AE82" s="3">
        <v>5.5</v>
      </c>
      <c r="AF82" s="32">
        <f>IFERROR(VLOOKUP(E82,[1]批价!C:H,6,0),"")</f>
        <v>68.838000000000008</v>
      </c>
      <c r="AG82" s="31">
        <f t="shared" si="3"/>
        <v>227.16540000000001</v>
      </c>
      <c r="AH82" s="30"/>
      <c r="AI82" s="30">
        <f t="shared" si="4"/>
        <v>0</v>
      </c>
      <c r="AJ82" s="29"/>
      <c r="AK82" s="27"/>
      <c r="AL82" s="27"/>
      <c r="AM82" s="27"/>
      <c r="AN82" s="1" t="s">
        <v>23</v>
      </c>
      <c r="AO82" s="1" t="s">
        <v>22</v>
      </c>
      <c r="AP82" s="38" t="s">
        <v>24</v>
      </c>
      <c r="AQ82" s="26"/>
      <c r="AR82" s="8">
        <f t="shared" si="5"/>
        <v>0</v>
      </c>
    </row>
    <row r="83" spans="1:44" ht="60">
      <c r="A83" s="8">
        <v>82</v>
      </c>
      <c r="B83" s="25"/>
      <c r="C83" s="41" t="s">
        <v>350</v>
      </c>
      <c r="D83" s="2" t="s">
        <v>7</v>
      </c>
      <c r="E83" s="1" t="s">
        <v>454</v>
      </c>
      <c r="F83" s="1" t="s">
        <v>428</v>
      </c>
      <c r="G83" s="1" t="s">
        <v>5</v>
      </c>
      <c r="H83" s="1" t="s">
        <v>84</v>
      </c>
      <c r="I83" s="27"/>
      <c r="J83" s="1" t="s">
        <v>430</v>
      </c>
      <c r="K83" s="34">
        <v>32</v>
      </c>
      <c r="L83" s="27" t="str">
        <f>VLOOKUP(K83,[1]设计中类!F:G,2,0)</f>
        <v>针织卫衣</v>
      </c>
      <c r="M83" s="27"/>
      <c r="N83" s="27"/>
      <c r="O83" s="27"/>
      <c r="P83" s="27"/>
      <c r="Q83" s="27"/>
      <c r="R83" s="27"/>
      <c r="S83" s="27"/>
      <c r="T83" s="27"/>
      <c r="U83" s="1" t="s">
        <v>40</v>
      </c>
      <c r="V83" s="2" t="s">
        <v>351</v>
      </c>
      <c r="W83" s="25"/>
      <c r="X83" s="27" t="str">
        <f>LOOKUP(W83,[1]设计中类!J:K)</f>
        <v>0-200</v>
      </c>
      <c r="Y83" s="27"/>
      <c r="Z83" s="27"/>
      <c r="AA83" s="27"/>
      <c r="AB83" s="27"/>
      <c r="AC83" s="27"/>
      <c r="AD83" s="27">
        <f>IFERROR(VLOOKUP(E83,[1]批价!C:F,4,0),"")</f>
        <v>169</v>
      </c>
      <c r="AE83" s="3">
        <v>5.5</v>
      </c>
      <c r="AF83" s="32">
        <f>IFERROR(VLOOKUP(E83,[1]批价!C:H,6,0),"")</f>
        <v>78.078000000000003</v>
      </c>
      <c r="AG83" s="31">
        <f t="shared" si="3"/>
        <v>257.6574</v>
      </c>
      <c r="AH83" s="30"/>
      <c r="AI83" s="30">
        <f t="shared" si="4"/>
        <v>0</v>
      </c>
      <c r="AJ83" s="29"/>
      <c r="AK83" s="27"/>
      <c r="AL83" s="27"/>
      <c r="AM83" s="27"/>
      <c r="AN83" s="1" t="s">
        <v>26</v>
      </c>
      <c r="AO83" s="1" t="s">
        <v>25</v>
      </c>
      <c r="AP83" s="38" t="s">
        <v>27</v>
      </c>
      <c r="AQ83" s="26"/>
      <c r="AR83" s="8">
        <f t="shared" si="5"/>
        <v>0</v>
      </c>
    </row>
    <row r="84" spans="1:44" ht="36">
      <c r="A84" s="8">
        <v>83</v>
      </c>
      <c r="B84" s="25"/>
      <c r="C84" s="41" t="s">
        <v>352</v>
      </c>
      <c r="D84" s="2" t="s">
        <v>353</v>
      </c>
      <c r="E84" s="1" t="s">
        <v>453</v>
      </c>
      <c r="F84" s="1" t="s">
        <v>428</v>
      </c>
      <c r="G84" s="1" t="s">
        <v>5</v>
      </c>
      <c r="H84" s="1" t="s">
        <v>84</v>
      </c>
      <c r="I84" s="27"/>
      <c r="J84" s="1" t="s">
        <v>430</v>
      </c>
      <c r="K84" s="34">
        <v>32</v>
      </c>
      <c r="L84" s="27" t="str">
        <f>VLOOKUP(K84,[1]设计中类!F:G,2,0)</f>
        <v>针织卫衣</v>
      </c>
      <c r="M84" s="27"/>
      <c r="N84" s="27"/>
      <c r="O84" s="27"/>
      <c r="P84" s="27"/>
      <c r="Q84" s="27"/>
      <c r="R84" s="27"/>
      <c r="S84" s="27"/>
      <c r="T84" s="27"/>
      <c r="U84" s="1" t="s">
        <v>40</v>
      </c>
      <c r="V84" s="2" t="s">
        <v>354</v>
      </c>
      <c r="W84" s="25"/>
      <c r="X84" s="27" t="str">
        <f>LOOKUP(W84,[1]设计中类!J:K)</f>
        <v>0-200</v>
      </c>
      <c r="Y84" s="27"/>
      <c r="Z84" s="27"/>
      <c r="AA84" s="27"/>
      <c r="AB84" s="27"/>
      <c r="AC84" s="27"/>
      <c r="AD84" s="27">
        <f>IFERROR(VLOOKUP(E84,[1]批价!C:F,4,0),"")</f>
        <v>159</v>
      </c>
      <c r="AE84" s="3">
        <v>5.5</v>
      </c>
      <c r="AF84" s="32">
        <f>IFERROR(VLOOKUP(E84,[1]批价!C:H,6,0),"")</f>
        <v>73.457999999999998</v>
      </c>
      <c r="AG84" s="31">
        <f t="shared" si="3"/>
        <v>242.41139999999999</v>
      </c>
      <c r="AH84" s="30"/>
      <c r="AI84" s="30">
        <f t="shared" si="4"/>
        <v>0</v>
      </c>
      <c r="AJ84" s="29"/>
      <c r="AK84" s="27"/>
      <c r="AL84" s="27"/>
      <c r="AM84" s="27"/>
      <c r="AN84" s="1" t="s">
        <v>356</v>
      </c>
      <c r="AO84" s="1" t="s">
        <v>355</v>
      </c>
      <c r="AP84" s="38" t="s">
        <v>357</v>
      </c>
      <c r="AQ84" s="26"/>
      <c r="AR84" s="8">
        <f t="shared" si="5"/>
        <v>0</v>
      </c>
    </row>
    <row r="85" spans="1:44" ht="48">
      <c r="A85" s="8">
        <v>84</v>
      </c>
      <c r="B85" s="25"/>
      <c r="C85" s="41" t="s">
        <v>358</v>
      </c>
      <c r="D85" s="2" t="s">
        <v>329</v>
      </c>
      <c r="E85" s="1" t="s">
        <v>452</v>
      </c>
      <c r="F85" s="1" t="s">
        <v>428</v>
      </c>
      <c r="G85" s="1" t="s">
        <v>5</v>
      </c>
      <c r="H85" s="1" t="s">
        <v>84</v>
      </c>
      <c r="I85" s="27"/>
      <c r="J85" s="1" t="s">
        <v>430</v>
      </c>
      <c r="K85" s="34">
        <v>32</v>
      </c>
      <c r="L85" s="27" t="str">
        <f>VLOOKUP(K85,[1]设计中类!F:G,2,0)</f>
        <v>针织卫衣</v>
      </c>
      <c r="M85" s="27"/>
      <c r="N85" s="27"/>
      <c r="O85" s="27"/>
      <c r="P85" s="27"/>
      <c r="Q85" s="27"/>
      <c r="R85" s="27"/>
      <c r="S85" s="27"/>
      <c r="T85" s="27"/>
      <c r="U85" s="1" t="s">
        <v>40</v>
      </c>
      <c r="V85" s="2" t="s">
        <v>195</v>
      </c>
      <c r="W85" s="25"/>
      <c r="X85" s="27" t="str">
        <f>LOOKUP(W85,[1]设计中类!J:K)</f>
        <v>0-200</v>
      </c>
      <c r="Y85" s="27"/>
      <c r="Z85" s="27"/>
      <c r="AA85" s="27"/>
      <c r="AB85" s="27"/>
      <c r="AC85" s="27"/>
      <c r="AD85" s="27">
        <f>IFERROR(VLOOKUP(E85,[1]批价!C:F,4,0),"")</f>
        <v>169</v>
      </c>
      <c r="AE85" s="3">
        <v>5.5</v>
      </c>
      <c r="AF85" s="32">
        <f>IFERROR(VLOOKUP(E85,[1]批价!C:H,6,0),"")</f>
        <v>78.078000000000003</v>
      </c>
      <c r="AG85" s="31">
        <f t="shared" si="3"/>
        <v>257.6574</v>
      </c>
      <c r="AH85" s="30"/>
      <c r="AI85" s="30">
        <f t="shared" si="4"/>
        <v>0</v>
      </c>
      <c r="AJ85" s="29"/>
      <c r="AK85" s="27"/>
      <c r="AL85" s="27"/>
      <c r="AM85" s="27"/>
      <c r="AN85" s="1" t="s">
        <v>356</v>
      </c>
      <c r="AO85" s="1" t="s">
        <v>355</v>
      </c>
      <c r="AP85" s="38" t="s">
        <v>357</v>
      </c>
      <c r="AQ85" s="26"/>
      <c r="AR85" s="8">
        <f t="shared" si="5"/>
        <v>0</v>
      </c>
    </row>
    <row r="86" spans="1:44" ht="60">
      <c r="A86" s="8">
        <v>85</v>
      </c>
      <c r="B86" s="39"/>
      <c r="C86" s="41" t="s">
        <v>359</v>
      </c>
      <c r="D86" s="2" t="s">
        <v>360</v>
      </c>
      <c r="E86" s="1" t="s">
        <v>451</v>
      </c>
      <c r="F86" s="1" t="s">
        <v>428</v>
      </c>
      <c r="G86" s="1" t="s">
        <v>5</v>
      </c>
      <c r="H86" s="1" t="s">
        <v>84</v>
      </c>
      <c r="I86" s="27"/>
      <c r="J86" s="1" t="s">
        <v>430</v>
      </c>
      <c r="K86" s="34">
        <v>32</v>
      </c>
      <c r="L86" s="27" t="str">
        <f>VLOOKUP(K86,[1]设计中类!F:G,2,0)</f>
        <v>针织卫衣</v>
      </c>
      <c r="M86" s="27"/>
      <c r="N86" s="27"/>
      <c r="O86" s="27"/>
      <c r="P86" s="27"/>
      <c r="Q86" s="27"/>
      <c r="R86" s="27"/>
      <c r="S86" s="27"/>
      <c r="T86" s="27"/>
      <c r="U86" s="1" t="s">
        <v>40</v>
      </c>
      <c r="V86" s="2" t="s">
        <v>34</v>
      </c>
      <c r="W86" s="40"/>
      <c r="X86" s="27" t="str">
        <f>LOOKUP(W86,[1]设计中类!J:K)</f>
        <v>0-200</v>
      </c>
      <c r="Y86" s="39"/>
      <c r="Z86" s="39"/>
      <c r="AA86" s="39"/>
      <c r="AB86" s="39"/>
      <c r="AC86" s="39"/>
      <c r="AD86" s="27">
        <f>IFERROR(VLOOKUP(E86,[1]批价!C:F,4,0),"")</f>
        <v>199</v>
      </c>
      <c r="AE86" s="3">
        <v>5.5</v>
      </c>
      <c r="AF86" s="32">
        <f>IFERROR(VLOOKUP(E86,[1]批价!C:H,6,0),"")</f>
        <v>91.938000000000002</v>
      </c>
      <c r="AG86" s="31">
        <f t="shared" si="3"/>
        <v>303.3954</v>
      </c>
      <c r="AH86" s="30"/>
      <c r="AI86" s="30">
        <f t="shared" si="4"/>
        <v>0</v>
      </c>
      <c r="AJ86" s="40"/>
      <c r="AK86" s="39"/>
      <c r="AL86" s="39"/>
      <c r="AM86" s="39"/>
      <c r="AN86" s="1" t="s">
        <v>26</v>
      </c>
      <c r="AO86" s="1" t="s">
        <v>25</v>
      </c>
      <c r="AP86" s="38" t="s">
        <v>27</v>
      </c>
      <c r="AQ86" s="37"/>
      <c r="AR86" s="8">
        <f t="shared" si="5"/>
        <v>0</v>
      </c>
    </row>
    <row r="87" spans="1:44" ht="48">
      <c r="A87" s="8">
        <v>86</v>
      </c>
      <c r="B87" s="25"/>
      <c r="C87" s="41" t="s">
        <v>361</v>
      </c>
      <c r="D87" s="2" t="s">
        <v>362</v>
      </c>
      <c r="E87" s="1" t="s">
        <v>450</v>
      </c>
      <c r="F87" s="1" t="s">
        <v>428</v>
      </c>
      <c r="G87" s="1" t="s">
        <v>5</v>
      </c>
      <c r="H87" s="1" t="s">
        <v>84</v>
      </c>
      <c r="I87" s="27"/>
      <c r="J87" s="1" t="s">
        <v>430</v>
      </c>
      <c r="K87" s="34">
        <v>32</v>
      </c>
      <c r="L87" s="27" t="str">
        <f>VLOOKUP(K87,[1]设计中类!F:G,2,0)</f>
        <v>针织卫衣</v>
      </c>
      <c r="M87" s="27"/>
      <c r="N87" s="27"/>
      <c r="O87" s="27"/>
      <c r="P87" s="27"/>
      <c r="Q87" s="27"/>
      <c r="R87" s="27"/>
      <c r="S87" s="27"/>
      <c r="T87" s="27"/>
      <c r="U87" s="1" t="s">
        <v>40</v>
      </c>
      <c r="V87" s="2" t="s">
        <v>363</v>
      </c>
      <c r="W87" s="25"/>
      <c r="X87" s="27" t="str">
        <f>LOOKUP(W87,[1]设计中类!J:K)</f>
        <v>0-200</v>
      </c>
      <c r="Y87" s="27"/>
      <c r="Z87" s="27"/>
      <c r="AA87" s="27"/>
      <c r="AB87" s="27"/>
      <c r="AC87" s="27"/>
      <c r="AD87" s="27">
        <f>IFERROR(VLOOKUP(E87,[1]批价!C:F,4,0),"")</f>
        <v>199</v>
      </c>
      <c r="AE87" s="3">
        <v>5.5</v>
      </c>
      <c r="AF87" s="32">
        <f>IFERROR(VLOOKUP(E87,[1]批价!C:H,6,0),"")</f>
        <v>91.938000000000002</v>
      </c>
      <c r="AG87" s="31">
        <f t="shared" si="3"/>
        <v>303.3954</v>
      </c>
      <c r="AH87" s="30"/>
      <c r="AI87" s="30">
        <f t="shared" si="4"/>
        <v>0</v>
      </c>
      <c r="AJ87" s="29"/>
      <c r="AK87" s="27"/>
      <c r="AL87" s="27"/>
      <c r="AM87" s="27"/>
      <c r="AN87" s="1" t="s">
        <v>356</v>
      </c>
      <c r="AO87" s="1" t="s">
        <v>355</v>
      </c>
      <c r="AP87" s="38" t="s">
        <v>357</v>
      </c>
      <c r="AQ87" s="26"/>
      <c r="AR87" s="8">
        <f t="shared" si="5"/>
        <v>0</v>
      </c>
    </row>
    <row r="88" spans="1:44" ht="120">
      <c r="A88" s="8">
        <v>87</v>
      </c>
      <c r="B88" s="25"/>
      <c r="C88" s="41" t="s">
        <v>364</v>
      </c>
      <c r="D88" s="2" t="s">
        <v>365</v>
      </c>
      <c r="E88" s="1" t="s">
        <v>449</v>
      </c>
      <c r="F88" s="1" t="s">
        <v>428</v>
      </c>
      <c r="G88" s="1" t="s">
        <v>4</v>
      </c>
      <c r="H88" s="1" t="s">
        <v>93</v>
      </c>
      <c r="I88" s="27"/>
      <c r="J88" s="1" t="s">
        <v>430</v>
      </c>
      <c r="K88" s="34">
        <v>36</v>
      </c>
      <c r="L88" s="27" t="str">
        <f>VLOOKUP(K88,[1]设计中类!F:G,2,0)</f>
        <v>针织裤</v>
      </c>
      <c r="M88" s="27"/>
      <c r="N88" s="27"/>
      <c r="O88" s="27"/>
      <c r="P88" s="27"/>
      <c r="Q88" s="27"/>
      <c r="R88" s="27"/>
      <c r="S88" s="27"/>
      <c r="T88" s="27"/>
      <c r="U88" s="1" t="s">
        <v>41</v>
      </c>
      <c r="V88" s="2" t="s">
        <v>52</v>
      </c>
      <c r="W88" s="25"/>
      <c r="X88" s="27" t="str">
        <f>LOOKUP(W88,[1]设计中类!J:K)</f>
        <v>0-200</v>
      </c>
      <c r="Y88" s="27"/>
      <c r="Z88" s="27"/>
      <c r="AA88" s="27"/>
      <c r="AB88" s="27"/>
      <c r="AC88" s="27"/>
      <c r="AD88" s="27">
        <f>IFERROR(VLOOKUP(E88,[1]批价!C:F,4,0),"")</f>
        <v>119</v>
      </c>
      <c r="AE88" s="3">
        <v>5.5</v>
      </c>
      <c r="AF88" s="32">
        <f>IFERROR(VLOOKUP(E88,[1]批价!C:H,6,0),"")</f>
        <v>54.978000000000002</v>
      </c>
      <c r="AG88" s="31">
        <f t="shared" si="3"/>
        <v>181.42740000000001</v>
      </c>
      <c r="AH88" s="30"/>
      <c r="AI88" s="30">
        <f t="shared" si="4"/>
        <v>0</v>
      </c>
      <c r="AJ88" s="29"/>
      <c r="AK88" s="27"/>
      <c r="AL88" s="27"/>
      <c r="AM88" s="27"/>
      <c r="AN88" s="1" t="s">
        <v>367</v>
      </c>
      <c r="AO88" s="1" t="s">
        <v>366</v>
      </c>
      <c r="AP88" s="38" t="s">
        <v>368</v>
      </c>
      <c r="AQ88" s="26"/>
      <c r="AR88" s="8">
        <f t="shared" si="5"/>
        <v>0</v>
      </c>
    </row>
    <row r="89" spans="1:44" ht="60">
      <c r="A89" s="8">
        <v>88</v>
      </c>
      <c r="B89" s="25"/>
      <c r="C89" s="41" t="s">
        <v>369</v>
      </c>
      <c r="D89" s="2" t="s">
        <v>370</v>
      </c>
      <c r="E89" s="1" t="s">
        <v>448</v>
      </c>
      <c r="F89" s="1" t="s">
        <v>97</v>
      </c>
      <c r="G89" s="1" t="s">
        <v>4</v>
      </c>
      <c r="H89" s="1" t="s">
        <v>84</v>
      </c>
      <c r="I89" s="27"/>
      <c r="J89" s="1" t="s">
        <v>430</v>
      </c>
      <c r="K89" s="34">
        <v>36</v>
      </c>
      <c r="L89" s="27" t="str">
        <f>VLOOKUP(K89,[1]设计中类!F:G,2,0)</f>
        <v>针织裤</v>
      </c>
      <c r="M89" s="27"/>
      <c r="N89" s="27"/>
      <c r="O89" s="27"/>
      <c r="P89" s="27"/>
      <c r="Q89" s="27"/>
      <c r="R89" s="27"/>
      <c r="S89" s="27"/>
      <c r="T89" s="27"/>
      <c r="U89" s="1" t="s">
        <v>40</v>
      </c>
      <c r="V89" s="2" t="s">
        <v>52</v>
      </c>
      <c r="W89" s="25"/>
      <c r="X89" s="27" t="str">
        <f>LOOKUP(W89,[1]设计中类!J:K)</f>
        <v>0-200</v>
      </c>
      <c r="Y89" s="27"/>
      <c r="Z89" s="27"/>
      <c r="AA89" s="27"/>
      <c r="AB89" s="27"/>
      <c r="AC89" s="27"/>
      <c r="AD89" s="27">
        <f>IFERROR(VLOOKUP(E89,[1]批价!C:F,4,0),"")</f>
        <v>139</v>
      </c>
      <c r="AE89" s="3">
        <v>5.5</v>
      </c>
      <c r="AF89" s="32">
        <f>IFERROR(VLOOKUP(E89,[1]批价!C:H,6,0),"")</f>
        <v>64.218000000000004</v>
      </c>
      <c r="AG89" s="31">
        <f t="shared" si="3"/>
        <v>211.9194</v>
      </c>
      <c r="AH89" s="30"/>
      <c r="AI89" s="30">
        <f t="shared" si="4"/>
        <v>0</v>
      </c>
      <c r="AJ89" s="29"/>
      <c r="AK89" s="27"/>
      <c r="AL89" s="27"/>
      <c r="AM89" s="27"/>
      <c r="AN89" s="1" t="s">
        <v>372</v>
      </c>
      <c r="AO89" s="1" t="s">
        <v>371</v>
      </c>
      <c r="AP89" s="38" t="s">
        <v>373</v>
      </c>
      <c r="AQ89" s="26"/>
      <c r="AR89" s="8">
        <f t="shared" si="5"/>
        <v>0</v>
      </c>
    </row>
    <row r="90" spans="1:44" ht="36">
      <c r="A90" s="8">
        <v>89</v>
      </c>
      <c r="B90" s="25"/>
      <c r="C90" s="41" t="s">
        <v>374</v>
      </c>
      <c r="D90" s="2" t="s">
        <v>375</v>
      </c>
      <c r="E90" s="1" t="s">
        <v>447</v>
      </c>
      <c r="F90" s="1" t="s">
        <v>428</v>
      </c>
      <c r="G90" s="1" t="s">
        <v>4</v>
      </c>
      <c r="H90" s="1" t="s">
        <v>84</v>
      </c>
      <c r="I90" s="27"/>
      <c r="J90" s="1" t="s">
        <v>430</v>
      </c>
      <c r="K90" s="34">
        <v>36</v>
      </c>
      <c r="L90" s="27" t="str">
        <f>VLOOKUP(K90,[1]设计中类!F:G,2,0)</f>
        <v>针织裤</v>
      </c>
      <c r="M90" s="27"/>
      <c r="N90" s="27"/>
      <c r="O90" s="27"/>
      <c r="P90" s="27"/>
      <c r="Q90" s="27"/>
      <c r="R90" s="27"/>
      <c r="S90" s="27"/>
      <c r="T90" s="27"/>
      <c r="U90" s="1" t="s">
        <v>40</v>
      </c>
      <c r="V90" s="2" t="s">
        <v>90</v>
      </c>
      <c r="W90" s="25"/>
      <c r="X90" s="27" t="str">
        <f>LOOKUP(W90,[1]设计中类!J:K)</f>
        <v>0-200</v>
      </c>
      <c r="Y90" s="27"/>
      <c r="Z90" s="27"/>
      <c r="AA90" s="27"/>
      <c r="AB90" s="27"/>
      <c r="AC90" s="27"/>
      <c r="AD90" s="27">
        <f>IFERROR(VLOOKUP(E90,[1]批价!C:F,4,0),"")</f>
        <v>179</v>
      </c>
      <c r="AE90" s="3">
        <v>5.5</v>
      </c>
      <c r="AF90" s="32">
        <f>IFERROR(VLOOKUP(E90,[1]批价!C:H,6,0),"")</f>
        <v>82.698000000000008</v>
      </c>
      <c r="AG90" s="31">
        <f t="shared" si="3"/>
        <v>272.90340000000003</v>
      </c>
      <c r="AH90" s="30"/>
      <c r="AI90" s="30">
        <f t="shared" si="4"/>
        <v>0</v>
      </c>
      <c r="AJ90" s="29"/>
      <c r="AK90" s="27"/>
      <c r="AL90" s="27"/>
      <c r="AM90" s="27"/>
      <c r="AN90" s="1" t="s">
        <v>337</v>
      </c>
      <c r="AO90" s="1" t="s">
        <v>336</v>
      </c>
      <c r="AP90" s="38" t="s">
        <v>14</v>
      </c>
      <c r="AQ90" s="26"/>
      <c r="AR90" s="8">
        <f t="shared" si="5"/>
        <v>0</v>
      </c>
    </row>
    <row r="91" spans="1:44" ht="60">
      <c r="A91" s="8">
        <v>90</v>
      </c>
      <c r="B91" s="25"/>
      <c r="C91" s="41" t="s">
        <v>376</v>
      </c>
      <c r="D91" s="2" t="s">
        <v>377</v>
      </c>
      <c r="E91" s="1" t="s">
        <v>446</v>
      </c>
      <c r="F91" s="1" t="s">
        <v>428</v>
      </c>
      <c r="G91" s="1" t="s">
        <v>4</v>
      </c>
      <c r="H91" s="1" t="s">
        <v>84</v>
      </c>
      <c r="I91" s="27"/>
      <c r="J91" s="1" t="s">
        <v>430</v>
      </c>
      <c r="K91" s="34">
        <v>37</v>
      </c>
      <c r="L91" s="27" t="str">
        <f>VLOOKUP(K91,[1]设计中类!F:G,2,0)</f>
        <v>针织裙</v>
      </c>
      <c r="M91" s="27"/>
      <c r="N91" s="27"/>
      <c r="O91" s="27"/>
      <c r="P91" s="27"/>
      <c r="Q91" s="27"/>
      <c r="R91" s="27"/>
      <c r="S91" s="27"/>
      <c r="T91" s="27"/>
      <c r="U91" s="1" t="s">
        <v>40</v>
      </c>
      <c r="V91" s="2" t="s">
        <v>89</v>
      </c>
      <c r="W91" s="25"/>
      <c r="X91" s="27" t="str">
        <f>LOOKUP(W91,[1]设计中类!J:K)</f>
        <v>0-200</v>
      </c>
      <c r="Y91" s="27"/>
      <c r="Z91" s="27"/>
      <c r="AA91" s="27"/>
      <c r="AB91" s="27"/>
      <c r="AC91" s="27"/>
      <c r="AD91" s="27">
        <f>IFERROR(VLOOKUP(E91,[1]批价!C:F,4,0),"")</f>
        <v>229</v>
      </c>
      <c r="AE91" s="3">
        <v>5.5</v>
      </c>
      <c r="AF91" s="32">
        <f>IFERROR(VLOOKUP(E91,[1]批价!C:H,6,0),"")</f>
        <v>105.798</v>
      </c>
      <c r="AG91" s="31">
        <f t="shared" si="3"/>
        <v>349.13339999999999</v>
      </c>
      <c r="AH91" s="30"/>
      <c r="AI91" s="30">
        <f t="shared" si="4"/>
        <v>0</v>
      </c>
      <c r="AJ91" s="29"/>
      <c r="AK91" s="27"/>
      <c r="AL91" s="27"/>
      <c r="AM91" s="27"/>
      <c r="AN91" s="1" t="s">
        <v>26</v>
      </c>
      <c r="AO91" s="1" t="s">
        <v>25</v>
      </c>
      <c r="AP91" s="38" t="s">
        <v>27</v>
      </c>
      <c r="AQ91" s="26"/>
      <c r="AR91" s="8">
        <f t="shared" si="5"/>
        <v>0</v>
      </c>
    </row>
    <row r="92" spans="1:44" ht="48">
      <c r="A92" s="8">
        <v>91</v>
      </c>
      <c r="B92" s="25"/>
      <c r="C92" s="41" t="s">
        <v>378</v>
      </c>
      <c r="D92" s="2" t="s">
        <v>379</v>
      </c>
      <c r="E92" s="1" t="s">
        <v>445</v>
      </c>
      <c r="F92" s="1" t="s">
        <v>428</v>
      </c>
      <c r="G92" s="1" t="s">
        <v>4</v>
      </c>
      <c r="H92" s="1" t="s">
        <v>111</v>
      </c>
      <c r="I92" s="27"/>
      <c r="J92" s="1" t="s">
        <v>430</v>
      </c>
      <c r="K92" s="34">
        <v>37</v>
      </c>
      <c r="L92" s="27" t="str">
        <f>VLOOKUP(K92,[1]设计中类!F:G,2,0)</f>
        <v>针织裙</v>
      </c>
      <c r="M92" s="27"/>
      <c r="N92" s="27"/>
      <c r="O92" s="27"/>
      <c r="P92" s="27"/>
      <c r="Q92" s="27"/>
      <c r="R92" s="27"/>
      <c r="S92" s="27"/>
      <c r="T92" s="27"/>
      <c r="U92" s="1" t="s">
        <v>40</v>
      </c>
      <c r="V92" s="2" t="s">
        <v>347</v>
      </c>
      <c r="W92" s="25"/>
      <c r="X92" s="27" t="str">
        <f>LOOKUP(W92,[1]设计中类!J:K)</f>
        <v>0-200</v>
      </c>
      <c r="Y92" s="27"/>
      <c r="Z92" s="27"/>
      <c r="AA92" s="27"/>
      <c r="AB92" s="27"/>
      <c r="AC92" s="27"/>
      <c r="AD92" s="27">
        <f>IFERROR(VLOOKUP(E92,[1]批价!C:F,4,0),"")</f>
        <v>229</v>
      </c>
      <c r="AE92" s="3">
        <v>5.5</v>
      </c>
      <c r="AF92" s="32">
        <f>IFERROR(VLOOKUP(E92,[1]批价!C:H,6,0),"")</f>
        <v>105.798</v>
      </c>
      <c r="AG92" s="31">
        <f t="shared" si="3"/>
        <v>349.13339999999999</v>
      </c>
      <c r="AH92" s="30"/>
      <c r="AI92" s="30">
        <f t="shared" si="4"/>
        <v>0</v>
      </c>
      <c r="AJ92" s="29"/>
      <c r="AK92" s="27"/>
      <c r="AL92" s="27"/>
      <c r="AM92" s="27"/>
      <c r="AN92" s="1" t="s">
        <v>356</v>
      </c>
      <c r="AO92" s="1" t="s">
        <v>355</v>
      </c>
      <c r="AP92" s="38" t="s">
        <v>357</v>
      </c>
      <c r="AQ92" s="26"/>
      <c r="AR92" s="8">
        <f t="shared" si="5"/>
        <v>0</v>
      </c>
    </row>
    <row r="93" spans="1:44" ht="60">
      <c r="A93" s="8">
        <v>92</v>
      </c>
      <c r="B93" s="39"/>
      <c r="C93" s="41" t="s">
        <v>380</v>
      </c>
      <c r="D93" s="2" t="s">
        <v>379</v>
      </c>
      <c r="E93" s="1" t="s">
        <v>444</v>
      </c>
      <c r="F93" s="1" t="s">
        <v>428</v>
      </c>
      <c r="G93" s="1" t="s">
        <v>4</v>
      </c>
      <c r="H93" s="1" t="s">
        <v>84</v>
      </c>
      <c r="I93" s="27"/>
      <c r="J93" s="1" t="s">
        <v>441</v>
      </c>
      <c r="K93" s="34">
        <v>37</v>
      </c>
      <c r="L93" s="27" t="str">
        <f>VLOOKUP(K93,[1]设计中类!F:G,2,0)</f>
        <v>针织裙</v>
      </c>
      <c r="M93" s="27"/>
      <c r="N93" s="27"/>
      <c r="O93" s="27"/>
      <c r="P93" s="27"/>
      <c r="Q93" s="27"/>
      <c r="R93" s="27"/>
      <c r="S93" s="27"/>
      <c r="T93" s="27"/>
      <c r="U93" s="1" t="s">
        <v>40</v>
      </c>
      <c r="V93" s="2" t="s">
        <v>381</v>
      </c>
      <c r="W93" s="40"/>
      <c r="X93" s="27" t="str">
        <f>LOOKUP(W93,[1]设计中类!J:K)</f>
        <v>0-200</v>
      </c>
      <c r="Y93" s="39"/>
      <c r="Z93" s="39"/>
      <c r="AA93" s="39"/>
      <c r="AB93" s="39"/>
      <c r="AC93" s="39"/>
      <c r="AD93" s="27" t="str">
        <f>IFERROR(VLOOKUP(E93,[1]批价!C:F,4,0),"")</f>
        <v/>
      </c>
      <c r="AE93" s="3">
        <v>5.5</v>
      </c>
      <c r="AF93" s="32" t="str">
        <f>IFERROR(VLOOKUP(E93,[1]批价!C:H,6,0),"")</f>
        <v/>
      </c>
      <c r="AG93" s="31" t="str">
        <f t="shared" si="3"/>
        <v/>
      </c>
      <c r="AH93" s="30"/>
      <c r="AI93" s="30" t="str">
        <f t="shared" si="4"/>
        <v/>
      </c>
      <c r="AJ93" s="40"/>
      <c r="AK93" s="39"/>
      <c r="AL93" s="39"/>
      <c r="AM93" s="39"/>
      <c r="AN93" s="1" t="s">
        <v>26</v>
      </c>
      <c r="AO93" s="1" t="s">
        <v>25</v>
      </c>
      <c r="AP93" s="38" t="s">
        <v>27</v>
      </c>
      <c r="AQ93" s="37"/>
      <c r="AR93" s="8">
        <f t="shared" si="5"/>
        <v>0</v>
      </c>
    </row>
    <row r="94" spans="1:44" ht="54">
      <c r="A94" s="8">
        <v>93</v>
      </c>
      <c r="B94" s="25"/>
      <c r="C94" s="35" t="s">
        <v>382</v>
      </c>
      <c r="D94" s="5" t="s">
        <v>383</v>
      </c>
      <c r="E94" s="4" t="s">
        <v>443</v>
      </c>
      <c r="F94" s="28" t="s">
        <v>428</v>
      </c>
      <c r="G94" s="28" t="s">
        <v>427</v>
      </c>
      <c r="H94" s="7" t="s">
        <v>93</v>
      </c>
      <c r="I94" s="27"/>
      <c r="J94" s="28" t="s">
        <v>430</v>
      </c>
      <c r="K94" s="34">
        <v>43</v>
      </c>
      <c r="L94" s="27" t="str">
        <f>VLOOKUP(K94,[1]设计中类!F:G,2,0)</f>
        <v>针织毛衣</v>
      </c>
      <c r="M94" s="27"/>
      <c r="N94" s="27"/>
      <c r="O94" s="27"/>
      <c r="P94" s="27"/>
      <c r="Q94" s="27"/>
      <c r="R94" s="27"/>
      <c r="S94" s="27"/>
      <c r="T94" s="27"/>
      <c r="U94" s="7" t="s">
        <v>426</v>
      </c>
      <c r="V94" s="6" t="s">
        <v>384</v>
      </c>
      <c r="W94" s="25"/>
      <c r="X94" s="27" t="str">
        <f>LOOKUP(W94,[1]设计中类!J:K)</f>
        <v>0-200</v>
      </c>
      <c r="Y94" s="27"/>
      <c r="Z94" s="27"/>
      <c r="AA94" s="27"/>
      <c r="AB94" s="27"/>
      <c r="AC94" s="27"/>
      <c r="AD94" s="27">
        <f>IFERROR(VLOOKUP(E94,[1]批价!C:F,4,0),"")</f>
        <v>199</v>
      </c>
      <c r="AE94" s="33">
        <v>5.5</v>
      </c>
      <c r="AF94" s="32">
        <f>IFERROR(VLOOKUP(E94,[1]批价!C:H,6,0),"")</f>
        <v>91.938000000000002</v>
      </c>
      <c r="AG94" s="31">
        <f t="shared" si="3"/>
        <v>303.3954</v>
      </c>
      <c r="AH94" s="30"/>
      <c r="AI94" s="30">
        <f t="shared" si="4"/>
        <v>0</v>
      </c>
      <c r="AJ94" s="29"/>
      <c r="AK94" s="27"/>
      <c r="AL94" s="27"/>
      <c r="AM94" s="27"/>
      <c r="AN94" s="28" t="s">
        <v>386</v>
      </c>
      <c r="AO94" s="28" t="s">
        <v>385</v>
      </c>
      <c r="AP94" s="27"/>
      <c r="AQ94" s="26"/>
      <c r="AR94" s="8">
        <f t="shared" si="5"/>
        <v>0</v>
      </c>
    </row>
    <row r="95" spans="1:44" ht="72">
      <c r="A95" s="8">
        <v>94</v>
      </c>
      <c r="B95" s="25"/>
      <c r="C95" s="35" t="s">
        <v>387</v>
      </c>
      <c r="D95" s="5" t="s">
        <v>388</v>
      </c>
      <c r="E95" s="4" t="s">
        <v>442</v>
      </c>
      <c r="F95" s="28" t="s">
        <v>428</v>
      </c>
      <c r="G95" s="28" t="s">
        <v>427</v>
      </c>
      <c r="H95" s="7" t="s">
        <v>84</v>
      </c>
      <c r="I95" s="27"/>
      <c r="J95" s="28" t="s">
        <v>441</v>
      </c>
      <c r="K95" s="34">
        <v>43</v>
      </c>
      <c r="L95" s="27" t="str">
        <f>VLOOKUP(K95,[1]设计中类!F:G,2,0)</f>
        <v>针织毛衣</v>
      </c>
      <c r="M95" s="27"/>
      <c r="N95" s="27"/>
      <c r="O95" s="27"/>
      <c r="P95" s="27"/>
      <c r="Q95" s="27"/>
      <c r="R95" s="27"/>
      <c r="S95" s="27"/>
      <c r="T95" s="27"/>
      <c r="U95" s="7" t="s">
        <v>426</v>
      </c>
      <c r="V95" s="6" t="s">
        <v>389</v>
      </c>
      <c r="W95" s="25"/>
      <c r="X95" s="27" t="str">
        <f>LOOKUP(W95,[1]设计中类!J:K)</f>
        <v>0-200</v>
      </c>
      <c r="Y95" s="27"/>
      <c r="Z95" s="27"/>
      <c r="AA95" s="27"/>
      <c r="AB95" s="27"/>
      <c r="AC95" s="27"/>
      <c r="AD95" s="27">
        <f>IFERROR(VLOOKUP(E95,[1]批价!C:F,4,0),"")</f>
        <v>249</v>
      </c>
      <c r="AE95" s="33">
        <v>5.5</v>
      </c>
      <c r="AF95" s="32">
        <f>IFERROR(VLOOKUP(E95,[1]批价!C:H,6,0),"")</f>
        <v>115.03800000000001</v>
      </c>
      <c r="AG95" s="31">
        <f t="shared" si="3"/>
        <v>379.62540000000001</v>
      </c>
      <c r="AH95" s="30"/>
      <c r="AI95" s="30">
        <f t="shared" si="4"/>
        <v>0</v>
      </c>
      <c r="AJ95" s="29"/>
      <c r="AK95" s="27"/>
      <c r="AL95" s="27"/>
      <c r="AM95" s="27"/>
      <c r="AN95" s="28" t="s">
        <v>391</v>
      </c>
      <c r="AO95" s="28" t="s">
        <v>390</v>
      </c>
      <c r="AP95" s="27"/>
      <c r="AQ95" s="26"/>
      <c r="AR95" s="8">
        <f t="shared" si="5"/>
        <v>0</v>
      </c>
    </row>
    <row r="96" spans="1:44" ht="40.5">
      <c r="A96" s="8">
        <v>95</v>
      </c>
      <c r="B96" s="25"/>
      <c r="C96" s="35" t="s">
        <v>392</v>
      </c>
      <c r="D96" s="5" t="s">
        <v>393</v>
      </c>
      <c r="E96" s="4" t="s">
        <v>440</v>
      </c>
      <c r="F96" s="28" t="s">
        <v>428</v>
      </c>
      <c r="G96" s="28" t="s">
        <v>427</v>
      </c>
      <c r="H96" s="7" t="s">
        <v>84</v>
      </c>
      <c r="I96" s="27"/>
      <c r="J96" s="28" t="s">
        <v>430</v>
      </c>
      <c r="K96" s="34">
        <v>43</v>
      </c>
      <c r="L96" s="27" t="str">
        <f>VLOOKUP(K96,[1]设计中类!F:G,2,0)</f>
        <v>针织毛衣</v>
      </c>
      <c r="M96" s="27"/>
      <c r="N96" s="27"/>
      <c r="O96" s="27"/>
      <c r="P96" s="27"/>
      <c r="Q96" s="27"/>
      <c r="R96" s="27"/>
      <c r="S96" s="27"/>
      <c r="T96" s="27"/>
      <c r="U96" s="7" t="s">
        <v>426</v>
      </c>
      <c r="V96" s="6" t="s">
        <v>86</v>
      </c>
      <c r="W96" s="25"/>
      <c r="X96" s="27" t="str">
        <f>LOOKUP(W96,[1]设计中类!J:K)</f>
        <v>0-200</v>
      </c>
      <c r="Y96" s="27"/>
      <c r="Z96" s="27"/>
      <c r="AA96" s="27"/>
      <c r="AB96" s="27"/>
      <c r="AC96" s="27"/>
      <c r="AD96" s="27">
        <f>IFERROR(VLOOKUP(E96,[1]批价!C:F,4,0),"")</f>
        <v>219</v>
      </c>
      <c r="AE96" s="33">
        <v>5.5</v>
      </c>
      <c r="AF96" s="32">
        <f>IFERROR(VLOOKUP(E96,[1]批价!C:H,6,0),"")</f>
        <v>101.17800000000001</v>
      </c>
      <c r="AG96" s="31">
        <f t="shared" si="3"/>
        <v>333.88740000000001</v>
      </c>
      <c r="AH96" s="30"/>
      <c r="AI96" s="30">
        <f t="shared" si="4"/>
        <v>0</v>
      </c>
      <c r="AJ96" s="29"/>
      <c r="AK96" s="27"/>
      <c r="AL96" s="27"/>
      <c r="AM96" s="27"/>
      <c r="AN96" s="28" t="s">
        <v>60</v>
      </c>
      <c r="AO96" s="28" t="s">
        <v>55</v>
      </c>
      <c r="AP96" s="27"/>
      <c r="AQ96" s="26"/>
      <c r="AR96" s="8">
        <f t="shared" si="5"/>
        <v>0</v>
      </c>
    </row>
    <row r="97" spans="1:44" ht="54">
      <c r="A97" s="8">
        <v>96</v>
      </c>
      <c r="B97" s="25"/>
      <c r="C97" s="35" t="s">
        <v>394</v>
      </c>
      <c r="D97" s="5" t="s">
        <v>383</v>
      </c>
      <c r="E97" s="4" t="s">
        <v>439</v>
      </c>
      <c r="F97" s="28" t="s">
        <v>428</v>
      </c>
      <c r="G97" s="28" t="s">
        <v>427</v>
      </c>
      <c r="H97" s="7" t="s">
        <v>84</v>
      </c>
      <c r="I97" s="27"/>
      <c r="J97" s="28" t="s">
        <v>430</v>
      </c>
      <c r="K97" s="34">
        <v>43</v>
      </c>
      <c r="L97" s="27" t="str">
        <f>VLOOKUP(K97,[1]设计中类!F:G,2,0)</f>
        <v>针织毛衣</v>
      </c>
      <c r="M97" s="27"/>
      <c r="N97" s="27"/>
      <c r="O97" s="27"/>
      <c r="P97" s="27"/>
      <c r="Q97" s="27"/>
      <c r="R97" s="27"/>
      <c r="S97" s="27"/>
      <c r="T97" s="27"/>
      <c r="U97" s="7" t="s">
        <v>426</v>
      </c>
      <c r="V97" s="6" t="s">
        <v>395</v>
      </c>
      <c r="W97" s="25"/>
      <c r="X97" s="27" t="str">
        <f>LOOKUP(W97,[1]设计中类!J:K)</f>
        <v>0-200</v>
      </c>
      <c r="Y97" s="27"/>
      <c r="Z97" s="27"/>
      <c r="AA97" s="27"/>
      <c r="AB97" s="27"/>
      <c r="AC97" s="27"/>
      <c r="AD97" s="27">
        <f>IFERROR(VLOOKUP(E97,[1]批价!C:F,4,0),"")</f>
        <v>219</v>
      </c>
      <c r="AE97" s="33">
        <v>5.5</v>
      </c>
      <c r="AF97" s="32">
        <f>IFERROR(VLOOKUP(E97,[1]批价!C:H,6,0),"")</f>
        <v>101.17800000000001</v>
      </c>
      <c r="AG97" s="31">
        <f t="shared" si="3"/>
        <v>333.88740000000001</v>
      </c>
      <c r="AH97" s="30"/>
      <c r="AI97" s="30">
        <f t="shared" si="4"/>
        <v>0</v>
      </c>
      <c r="AJ97" s="29"/>
      <c r="AK97" s="27"/>
      <c r="AL97" s="27"/>
      <c r="AM97" s="27"/>
      <c r="AN97" s="28" t="s">
        <v>397</v>
      </c>
      <c r="AO97" s="28" t="s">
        <v>396</v>
      </c>
      <c r="AP97" s="27"/>
      <c r="AQ97" s="26"/>
      <c r="AR97" s="8">
        <f t="shared" si="5"/>
        <v>0</v>
      </c>
    </row>
    <row r="98" spans="1:44" ht="67.5">
      <c r="A98" s="8">
        <v>97</v>
      </c>
      <c r="B98" s="25"/>
      <c r="C98" s="35" t="s">
        <v>398</v>
      </c>
      <c r="D98" s="5" t="s">
        <v>399</v>
      </c>
      <c r="E98" s="4" t="s">
        <v>438</v>
      </c>
      <c r="F98" s="28" t="s">
        <v>428</v>
      </c>
      <c r="G98" s="28" t="s">
        <v>427</v>
      </c>
      <c r="H98" s="7" t="s">
        <v>93</v>
      </c>
      <c r="I98" s="27"/>
      <c r="J98" s="28" t="s">
        <v>430</v>
      </c>
      <c r="K98" s="34">
        <v>44</v>
      </c>
      <c r="L98" s="27" t="str">
        <f>VLOOKUP(K98,[1]设计中类!F:G,2,0)</f>
        <v>针织外套</v>
      </c>
      <c r="M98" s="27"/>
      <c r="N98" s="27"/>
      <c r="O98" s="27"/>
      <c r="P98" s="27"/>
      <c r="Q98" s="27"/>
      <c r="R98" s="27"/>
      <c r="S98" s="27"/>
      <c r="T98" s="27"/>
      <c r="U98" s="7" t="s">
        <v>426</v>
      </c>
      <c r="V98" s="6" t="s">
        <v>400</v>
      </c>
      <c r="W98" s="25"/>
      <c r="X98" s="27" t="str">
        <f>LOOKUP(W98,[1]设计中类!J:K)</f>
        <v>0-200</v>
      </c>
      <c r="Y98" s="27"/>
      <c r="Z98" s="27"/>
      <c r="AA98" s="27"/>
      <c r="AB98" s="27"/>
      <c r="AC98" s="27"/>
      <c r="AD98" s="27">
        <f>IFERROR(VLOOKUP(E98,[1]批价!C:F,4,0),"")</f>
        <v>259</v>
      </c>
      <c r="AE98" s="33">
        <v>5.5</v>
      </c>
      <c r="AF98" s="32">
        <f>IFERROR(VLOOKUP(E98,[1]批价!C:H,6,0),"")</f>
        <v>119.658</v>
      </c>
      <c r="AG98" s="31">
        <f t="shared" si="3"/>
        <v>394.87139999999999</v>
      </c>
      <c r="AH98" s="30"/>
      <c r="AI98" s="30">
        <f t="shared" si="4"/>
        <v>0</v>
      </c>
      <c r="AJ98" s="29"/>
      <c r="AK98" s="27"/>
      <c r="AL98" s="27"/>
      <c r="AM98" s="27"/>
      <c r="AN98" s="28" t="s">
        <v>402</v>
      </c>
      <c r="AO98" s="28" t="s">
        <v>401</v>
      </c>
      <c r="AP98" s="27"/>
      <c r="AQ98" s="26"/>
      <c r="AR98" s="8">
        <f t="shared" si="5"/>
        <v>0</v>
      </c>
    </row>
    <row r="99" spans="1:44" ht="40.5">
      <c r="A99" s="8">
        <v>98</v>
      </c>
      <c r="B99" s="25"/>
      <c r="C99" s="35" t="s">
        <v>403</v>
      </c>
      <c r="D99" s="5" t="s">
        <v>404</v>
      </c>
      <c r="E99" s="4" t="s">
        <v>437</v>
      </c>
      <c r="F99" s="28" t="s">
        <v>428</v>
      </c>
      <c r="G99" s="28" t="s">
        <v>427</v>
      </c>
      <c r="H99" s="7" t="s">
        <v>84</v>
      </c>
      <c r="I99" s="27"/>
      <c r="J99" s="28" t="s">
        <v>430</v>
      </c>
      <c r="K99" s="34">
        <v>43</v>
      </c>
      <c r="L99" s="27" t="str">
        <f>VLOOKUP(K99,[1]设计中类!F:G,2,0)</f>
        <v>针织毛衣</v>
      </c>
      <c r="M99" s="27"/>
      <c r="N99" s="27"/>
      <c r="O99" s="27"/>
      <c r="P99" s="27"/>
      <c r="Q99" s="27"/>
      <c r="R99" s="27"/>
      <c r="S99" s="27"/>
      <c r="T99" s="27"/>
      <c r="U99" s="7" t="s">
        <v>426</v>
      </c>
      <c r="V99" s="6" t="s">
        <v>405</v>
      </c>
      <c r="W99" s="25"/>
      <c r="X99" s="27" t="str">
        <f>LOOKUP(W99,[1]设计中类!J:K)</f>
        <v>0-200</v>
      </c>
      <c r="Y99" s="27"/>
      <c r="Z99" s="27"/>
      <c r="AA99" s="36"/>
      <c r="AB99" s="27"/>
      <c r="AC99" s="36"/>
      <c r="AD99" s="27">
        <f>IFERROR(VLOOKUP(E99,[1]批价!C:F,4,0),"")</f>
        <v>219</v>
      </c>
      <c r="AE99" s="33">
        <v>5.5</v>
      </c>
      <c r="AF99" s="32">
        <f>IFERROR(VLOOKUP(E99,[1]批价!C:H,6,0),"")</f>
        <v>101.17800000000001</v>
      </c>
      <c r="AG99" s="31">
        <f t="shared" si="3"/>
        <v>333.88740000000001</v>
      </c>
      <c r="AH99" s="30"/>
      <c r="AI99" s="30">
        <f t="shared" si="4"/>
        <v>0</v>
      </c>
      <c r="AJ99" s="29"/>
      <c r="AK99" s="27"/>
      <c r="AL99" s="27"/>
      <c r="AM99" s="27"/>
      <c r="AN99" s="28" t="s">
        <v>59</v>
      </c>
      <c r="AO99" s="28" t="s">
        <v>58</v>
      </c>
      <c r="AP99" s="27"/>
      <c r="AQ99" s="26"/>
      <c r="AR99" s="8">
        <f t="shared" si="5"/>
        <v>0</v>
      </c>
    </row>
    <row r="100" spans="1:44" ht="54">
      <c r="A100" s="8">
        <v>99</v>
      </c>
      <c r="B100" s="25"/>
      <c r="C100" s="35" t="s">
        <v>406</v>
      </c>
      <c r="D100" s="5" t="s">
        <v>383</v>
      </c>
      <c r="E100" s="4" t="s">
        <v>436</v>
      </c>
      <c r="F100" s="28" t="s">
        <v>428</v>
      </c>
      <c r="G100" s="28" t="s">
        <v>427</v>
      </c>
      <c r="H100" s="7" t="s">
        <v>84</v>
      </c>
      <c r="I100" s="27"/>
      <c r="J100" s="28" t="s">
        <v>430</v>
      </c>
      <c r="K100" s="34">
        <v>43</v>
      </c>
      <c r="L100" s="27" t="str">
        <f>VLOOKUP(K100,[1]设计中类!F:G,2,0)</f>
        <v>针织毛衣</v>
      </c>
      <c r="M100" s="27"/>
      <c r="N100" s="27"/>
      <c r="O100" s="27"/>
      <c r="P100" s="27"/>
      <c r="Q100" s="27"/>
      <c r="R100" s="27"/>
      <c r="S100" s="27"/>
      <c r="T100" s="27"/>
      <c r="U100" s="7" t="s">
        <v>426</v>
      </c>
      <c r="V100" s="6" t="s">
        <v>435</v>
      </c>
      <c r="W100" s="25"/>
      <c r="X100" s="27" t="str">
        <f>LOOKUP(W100,[1]设计中类!J:K)</f>
        <v>0-200</v>
      </c>
      <c r="Y100" s="27"/>
      <c r="Z100" s="27"/>
      <c r="AA100" s="27"/>
      <c r="AB100" s="27"/>
      <c r="AC100" s="27"/>
      <c r="AD100" s="27">
        <f>IFERROR(VLOOKUP(E100,[1]批价!C:F,4,0),"")</f>
        <v>219</v>
      </c>
      <c r="AE100" s="33">
        <v>5.5</v>
      </c>
      <c r="AF100" s="32">
        <f>IFERROR(VLOOKUP(E100,[1]批价!C:H,6,0),"")</f>
        <v>101.17800000000001</v>
      </c>
      <c r="AG100" s="31">
        <f t="shared" si="3"/>
        <v>333.88740000000001</v>
      </c>
      <c r="AH100" s="30"/>
      <c r="AI100" s="30">
        <f t="shared" si="4"/>
        <v>0</v>
      </c>
      <c r="AJ100" s="29"/>
      <c r="AK100" s="27"/>
      <c r="AL100" s="27"/>
      <c r="AM100" s="27"/>
      <c r="AN100" s="28" t="s">
        <v>57</v>
      </c>
      <c r="AO100" s="28" t="s">
        <v>56</v>
      </c>
      <c r="AP100" s="27"/>
      <c r="AQ100" s="26"/>
      <c r="AR100" s="8">
        <f t="shared" si="5"/>
        <v>0</v>
      </c>
    </row>
    <row r="101" spans="1:44" ht="40.5">
      <c r="A101" s="8">
        <v>100</v>
      </c>
      <c r="B101" s="25"/>
      <c r="C101" s="35" t="s">
        <v>407</v>
      </c>
      <c r="D101" s="5" t="s">
        <v>408</v>
      </c>
      <c r="E101" s="4" t="s">
        <v>434</v>
      </c>
      <c r="F101" s="28" t="s">
        <v>428</v>
      </c>
      <c r="G101" s="28" t="s">
        <v>427</v>
      </c>
      <c r="H101" s="7" t="s">
        <v>84</v>
      </c>
      <c r="I101" s="27"/>
      <c r="J101" s="28" t="s">
        <v>430</v>
      </c>
      <c r="K101" s="34">
        <v>43</v>
      </c>
      <c r="L101" s="27" t="str">
        <f>VLOOKUP(K101,[1]设计中类!F:G,2,0)</f>
        <v>针织毛衣</v>
      </c>
      <c r="M101" s="27"/>
      <c r="N101" s="27"/>
      <c r="O101" s="27"/>
      <c r="P101" s="27"/>
      <c r="Q101" s="27"/>
      <c r="R101" s="27"/>
      <c r="S101" s="27"/>
      <c r="T101" s="27"/>
      <c r="U101" s="7" t="s">
        <v>426</v>
      </c>
      <c r="V101" s="6" t="s">
        <v>409</v>
      </c>
      <c r="W101" s="25"/>
      <c r="X101" s="27" t="str">
        <f>LOOKUP(W101,[1]设计中类!J:K)</f>
        <v>0-200</v>
      </c>
      <c r="Y101" s="27"/>
      <c r="Z101" s="27"/>
      <c r="AA101" s="27"/>
      <c r="AB101" s="27"/>
      <c r="AC101" s="27"/>
      <c r="AD101" s="27">
        <f>IFERROR(VLOOKUP(E101,[1]批价!C:F,4,0),"")</f>
        <v>139</v>
      </c>
      <c r="AE101" s="33">
        <v>5.5</v>
      </c>
      <c r="AF101" s="32">
        <f>IFERROR(VLOOKUP(E101,[1]批价!C:H,6,0),"")</f>
        <v>64.218000000000004</v>
      </c>
      <c r="AG101" s="31">
        <f t="shared" si="3"/>
        <v>211.9194</v>
      </c>
      <c r="AH101" s="30"/>
      <c r="AI101" s="30">
        <f t="shared" si="4"/>
        <v>0</v>
      </c>
      <c r="AJ101" s="29"/>
      <c r="AK101" s="27"/>
      <c r="AL101" s="27"/>
      <c r="AM101" s="27"/>
      <c r="AN101" s="28" t="s">
        <v>57</v>
      </c>
      <c r="AO101" s="28" t="s">
        <v>56</v>
      </c>
      <c r="AP101" s="27"/>
      <c r="AQ101" s="26"/>
      <c r="AR101" s="8">
        <f t="shared" si="5"/>
        <v>0</v>
      </c>
    </row>
    <row r="102" spans="1:44" ht="40.5">
      <c r="A102" s="8">
        <v>101</v>
      </c>
      <c r="B102" s="25"/>
      <c r="C102" s="35" t="s">
        <v>410</v>
      </c>
      <c r="D102" s="5" t="s">
        <v>393</v>
      </c>
      <c r="E102" s="4" t="s">
        <v>433</v>
      </c>
      <c r="F102" s="28" t="s">
        <v>428</v>
      </c>
      <c r="G102" s="28" t="s">
        <v>427</v>
      </c>
      <c r="H102" s="7" t="s">
        <v>93</v>
      </c>
      <c r="I102" s="27"/>
      <c r="J102" s="28" t="s">
        <v>430</v>
      </c>
      <c r="K102" s="34">
        <v>43</v>
      </c>
      <c r="L102" s="27" t="str">
        <f>VLOOKUP(K102,[1]设计中类!F:G,2,0)</f>
        <v>针织毛衣</v>
      </c>
      <c r="M102" s="27"/>
      <c r="N102" s="27"/>
      <c r="O102" s="27"/>
      <c r="P102" s="27"/>
      <c r="Q102" s="27"/>
      <c r="R102" s="27"/>
      <c r="S102" s="27"/>
      <c r="T102" s="27"/>
      <c r="U102" s="7" t="s">
        <v>426</v>
      </c>
      <c r="V102" s="6" t="s">
        <v>411</v>
      </c>
      <c r="W102" s="25"/>
      <c r="X102" s="27" t="str">
        <f>LOOKUP(W102,[1]设计中类!J:K)</f>
        <v>0-200</v>
      </c>
      <c r="Y102" s="27"/>
      <c r="Z102" s="27"/>
      <c r="AA102" s="27"/>
      <c r="AB102" s="27"/>
      <c r="AC102" s="27"/>
      <c r="AD102" s="27">
        <f>IFERROR(VLOOKUP(E102,[1]批价!C:F,4,0),"")</f>
        <v>219</v>
      </c>
      <c r="AE102" s="33">
        <v>5.5</v>
      </c>
      <c r="AF102" s="32">
        <f>IFERROR(VLOOKUP(E102,[1]批价!C:H,6,0),"")</f>
        <v>101.17800000000001</v>
      </c>
      <c r="AG102" s="31">
        <f t="shared" si="3"/>
        <v>333.88740000000001</v>
      </c>
      <c r="AH102" s="30"/>
      <c r="AI102" s="30">
        <f t="shared" si="4"/>
        <v>0</v>
      </c>
      <c r="AJ102" s="29"/>
      <c r="AK102" s="27"/>
      <c r="AL102" s="27"/>
      <c r="AM102" s="27"/>
      <c r="AN102" s="28" t="s">
        <v>413</v>
      </c>
      <c r="AO102" s="28" t="s">
        <v>412</v>
      </c>
      <c r="AP102" s="27"/>
      <c r="AQ102" s="26"/>
      <c r="AR102" s="8">
        <f t="shared" si="5"/>
        <v>0</v>
      </c>
    </row>
    <row r="103" spans="1:44" ht="40.5">
      <c r="A103" s="8">
        <v>102</v>
      </c>
      <c r="B103" s="25"/>
      <c r="C103" s="35" t="s">
        <v>414</v>
      </c>
      <c r="D103" s="5" t="s">
        <v>415</v>
      </c>
      <c r="E103" s="4" t="s">
        <v>432</v>
      </c>
      <c r="F103" s="28" t="s">
        <v>428</v>
      </c>
      <c r="G103" s="28" t="s">
        <v>427</v>
      </c>
      <c r="H103" s="7" t="s">
        <v>93</v>
      </c>
      <c r="I103" s="27"/>
      <c r="J103" s="28" t="s">
        <v>430</v>
      </c>
      <c r="K103" s="34">
        <v>43</v>
      </c>
      <c r="L103" s="27" t="str">
        <f>VLOOKUP(K103,[1]设计中类!F:G,2,0)</f>
        <v>针织毛衣</v>
      </c>
      <c r="M103" s="27"/>
      <c r="N103" s="27"/>
      <c r="O103" s="27"/>
      <c r="P103" s="27"/>
      <c r="Q103" s="27"/>
      <c r="R103" s="27"/>
      <c r="S103" s="27"/>
      <c r="T103" s="27"/>
      <c r="U103" s="7" t="s">
        <v>426</v>
      </c>
      <c r="V103" s="6" t="s">
        <v>416</v>
      </c>
      <c r="W103" s="25"/>
      <c r="X103" s="27" t="str">
        <f>LOOKUP(W103,[1]设计中类!J:K)</f>
        <v>0-200</v>
      </c>
      <c r="Y103" s="27"/>
      <c r="Z103" s="27"/>
      <c r="AA103" s="27"/>
      <c r="AB103" s="27"/>
      <c r="AC103" s="27"/>
      <c r="AD103" s="27">
        <f>IFERROR(VLOOKUP(E103,[1]批价!C:F,4,0),"")</f>
        <v>179</v>
      </c>
      <c r="AE103" s="33">
        <v>5.5</v>
      </c>
      <c r="AF103" s="32">
        <f>IFERROR(VLOOKUP(E103,[1]批价!C:H,6,0),"")</f>
        <v>82.698000000000008</v>
      </c>
      <c r="AG103" s="31">
        <f t="shared" si="3"/>
        <v>272.90340000000003</v>
      </c>
      <c r="AH103" s="30"/>
      <c r="AI103" s="30">
        <f t="shared" si="4"/>
        <v>0</v>
      </c>
      <c r="AJ103" s="29"/>
      <c r="AK103" s="27"/>
      <c r="AL103" s="27"/>
      <c r="AM103" s="27"/>
      <c r="AN103" s="28" t="s">
        <v>418</v>
      </c>
      <c r="AO103" s="28" t="s">
        <v>417</v>
      </c>
      <c r="AP103" s="27"/>
      <c r="AQ103" s="26"/>
      <c r="AR103" s="8">
        <f t="shared" si="5"/>
        <v>0</v>
      </c>
    </row>
    <row r="104" spans="1:44" ht="54">
      <c r="A104" s="8">
        <v>103</v>
      </c>
      <c r="B104" s="25"/>
      <c r="C104" s="35" t="s">
        <v>419</v>
      </c>
      <c r="D104" s="5" t="s">
        <v>420</v>
      </c>
      <c r="E104" s="4" t="s">
        <v>431</v>
      </c>
      <c r="F104" s="28" t="s">
        <v>428</v>
      </c>
      <c r="G104" s="28" t="s">
        <v>427</v>
      </c>
      <c r="H104" s="7" t="s">
        <v>84</v>
      </c>
      <c r="I104" s="27"/>
      <c r="J104" s="28" t="s">
        <v>430</v>
      </c>
      <c r="K104" s="34">
        <v>44</v>
      </c>
      <c r="L104" s="27" t="str">
        <f>VLOOKUP(K104,[1]设计中类!F:G,2,0)</f>
        <v>针织外套</v>
      </c>
      <c r="M104" s="27"/>
      <c r="N104" s="27"/>
      <c r="O104" s="27"/>
      <c r="P104" s="27"/>
      <c r="Q104" s="27"/>
      <c r="R104" s="27"/>
      <c r="S104" s="27"/>
      <c r="T104" s="27"/>
      <c r="U104" s="7" t="s">
        <v>426</v>
      </c>
      <c r="V104" s="6" t="s">
        <v>89</v>
      </c>
      <c r="W104" s="25"/>
      <c r="X104" s="27" t="str">
        <f>LOOKUP(W104,[1]设计中类!J:K)</f>
        <v>0-200</v>
      </c>
      <c r="Y104" s="27"/>
      <c r="Z104" s="27"/>
      <c r="AA104" s="27"/>
      <c r="AB104" s="27"/>
      <c r="AC104" s="27"/>
      <c r="AD104" s="27">
        <f>IFERROR(VLOOKUP(E104,[1]批价!C:F,4,0),"")</f>
        <v>239</v>
      </c>
      <c r="AE104" s="33">
        <v>5.5</v>
      </c>
      <c r="AF104" s="32">
        <f>IFERROR(VLOOKUP(E104,[1]批价!C:H,6,0),"")</f>
        <v>110.41800000000001</v>
      </c>
      <c r="AG104" s="31">
        <f t="shared" si="3"/>
        <v>364.37939999999998</v>
      </c>
      <c r="AH104" s="30"/>
      <c r="AI104" s="30">
        <f t="shared" si="4"/>
        <v>0</v>
      </c>
      <c r="AJ104" s="29"/>
      <c r="AK104" s="27"/>
      <c r="AL104" s="27"/>
      <c r="AM104" s="27"/>
      <c r="AN104" s="28" t="s">
        <v>422</v>
      </c>
      <c r="AO104" s="28" t="s">
        <v>421</v>
      </c>
      <c r="AP104" s="27"/>
      <c r="AQ104" s="26"/>
      <c r="AR104" s="8">
        <f t="shared" si="5"/>
        <v>0</v>
      </c>
    </row>
    <row r="105" spans="1:44" ht="40.5">
      <c r="A105" s="8">
        <v>104</v>
      </c>
      <c r="B105" s="25"/>
      <c r="C105" s="24" t="s">
        <v>423</v>
      </c>
      <c r="D105" s="23" t="s">
        <v>393</v>
      </c>
      <c r="E105" s="22" t="s">
        <v>429</v>
      </c>
      <c r="F105" s="11" t="s">
        <v>428</v>
      </c>
      <c r="G105" s="11" t="s">
        <v>427</v>
      </c>
      <c r="H105" s="20" t="s">
        <v>111</v>
      </c>
      <c r="I105" s="10"/>
      <c r="J105" s="11" t="s">
        <v>94</v>
      </c>
      <c r="K105" s="21">
        <v>43</v>
      </c>
      <c r="L105" s="10" t="str">
        <f>VLOOKUP(K105,[1]设计中类!F:G,2,0)</f>
        <v>针织毛衣</v>
      </c>
      <c r="M105" s="10"/>
      <c r="N105" s="10"/>
      <c r="O105" s="10"/>
      <c r="P105" s="10"/>
      <c r="Q105" s="10"/>
      <c r="R105" s="10"/>
      <c r="S105" s="10"/>
      <c r="T105" s="10"/>
      <c r="U105" s="20" t="s">
        <v>426</v>
      </c>
      <c r="V105" s="19" t="s">
        <v>424</v>
      </c>
      <c r="W105" s="18"/>
      <c r="X105" s="10" t="str">
        <f>LOOKUP(W105,[1]设计中类!J:K)</f>
        <v>0-200</v>
      </c>
      <c r="Y105" s="10"/>
      <c r="Z105" s="10"/>
      <c r="AA105" s="17"/>
      <c r="AB105" s="17"/>
      <c r="AC105" s="17"/>
      <c r="AD105" s="10" t="str">
        <f>IFERROR(VLOOKUP(E105,[1]批价!C:F,4,0),"")</f>
        <v/>
      </c>
      <c r="AE105" s="16">
        <v>5.5</v>
      </c>
      <c r="AF105" s="15" t="str">
        <f>IFERROR(VLOOKUP(E105,[1]批价!C:H,6,0),"")</f>
        <v/>
      </c>
      <c r="AG105" s="14" t="str">
        <f t="shared" si="3"/>
        <v/>
      </c>
      <c r="AH105" s="13"/>
      <c r="AI105" s="13" t="str">
        <f t="shared" si="4"/>
        <v/>
      </c>
      <c r="AJ105" s="12"/>
      <c r="AK105" s="10"/>
      <c r="AL105" s="10"/>
      <c r="AM105" s="10"/>
      <c r="AN105" s="11" t="s">
        <v>59</v>
      </c>
      <c r="AO105" s="11" t="s">
        <v>58</v>
      </c>
      <c r="AP105" s="10"/>
      <c r="AQ105" s="9"/>
      <c r="AR105" s="8">
        <f t="shared" si="5"/>
        <v>0</v>
      </c>
    </row>
  </sheetData>
  <phoneticPr fontId="2" type="noConversion"/>
  <conditionalFormatting sqref="C1">
    <cfRule type="duplicateValues" dxfId="58" priority="14" stopIfTrue="1"/>
  </conditionalFormatting>
  <conditionalFormatting sqref="E1">
    <cfRule type="duplicateValues" dxfId="57" priority="12"/>
    <cfRule type="duplicateValues" dxfId="56" priority="13" stopIfTrue="1"/>
  </conditionalFormatting>
  <conditionalFormatting sqref="AQ1">
    <cfRule type="duplicateValues" dxfId="55" priority="9"/>
    <cfRule type="duplicateValues" dxfId="54" priority="10"/>
    <cfRule type="duplicateValues" dxfId="53" priority="11"/>
  </conditionalFormatting>
  <conditionalFormatting sqref="E1">
    <cfRule type="duplicateValues" dxfId="52" priority="8"/>
  </conditionalFormatting>
  <conditionalFormatting sqref="C93">
    <cfRule type="duplicateValues" dxfId="51" priority="7" stopIfTrue="1"/>
  </conditionalFormatting>
  <conditionalFormatting sqref="C2:C92">
    <cfRule type="duplicateValues" dxfId="50" priority="6" stopIfTrue="1"/>
  </conditionalFormatting>
  <conditionalFormatting sqref="E93">
    <cfRule type="duplicateValues" dxfId="49" priority="5" stopIfTrue="1"/>
  </conditionalFormatting>
  <conditionalFormatting sqref="E93">
    <cfRule type="duplicateValues" dxfId="48" priority="4" stopIfTrue="1"/>
  </conditionalFormatting>
  <conditionalFormatting sqref="E93">
    <cfRule type="duplicateValues" dxfId="47" priority="3" stopIfTrue="1"/>
  </conditionalFormatting>
  <conditionalFormatting sqref="E2:E92">
    <cfRule type="duplicateValues" dxfId="46" priority="2" stopIfTrue="1"/>
  </conditionalFormatting>
  <conditionalFormatting sqref="E1">
    <cfRule type="duplicateValues" dxfId="45" priority="1" stopIfTrue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6 0 c f 1 f - 8 8 5 5 - 4 c 4 e - 9 1 d 1 - c d 2 6 e 1 2 0 9 7 f 1 "   x m l n s = " h t t p : / / s c h e m a s . m i c r o s o f t . c o m / D a t a M a s h u p " > A A A A A A o H A A B Q S w M E F A A C A A g A V n 2 Q U b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V n 2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9 k F E A a y 7 0 A Q Q A A G w f A A A T A B w A R m 9 y b X V s Y X M v U 2 V j d G l v b j E u b S C i G A A o o B Q A A A A A A A A A A A A A A A A A A A A A A A A A A A D t l 1 t P E 0 E U x 9 9 J + A 6 b N T H b Z A M B L y / G m I g + + K K J Y n g g P B R d Q 0 O 7 S 7 a L S g h J E e k F p C X a F r l D S y g J U F B R y 1 L h w 9 i Z 3 X 3 y K 3 j a b b v t z B Z 8 8 p b p y 2 7 P z J k z c + b 8 f + 0 J S k 8 0 n y J z j + x n 1 4 3 2 t v a 2 4 J B X l Z 5 y 5 u Z O F 3 e T 8 0 t a e x s H H 6 z P w 9 e 7 L 5 9 I / o 6 e U V W V Z K 1 P U Y c H F W V Y 8 I z 3 3 / c G p J t 8 2 Y k f m O j v U W Q N J g y I V d / l I 5 w 8 N p Z e G x 9 O 0 N o s r N P r H f R L H b 2 q V w 4 + U 9 R A j + I f D c i 9 Y y N S U I B A 4 v g 4 j / d O U e I r L 3 I a W D l N e q l N i J x t L i b Q / J y R O 6 Q G j V g U z a X c 3 N B + F u n b t E N l P 3 S Q l X W c c l v + G O d n Y A c / i l E 8 N V 0 6 z f 4 o x m q z v P K Y 7 R v K o e g u 5 W v m T 8 3 8 J n o 3 C S H B v V T Y r 7 y U 3 e / J 2 v W r H e X D n z u z m 9 5 P 8 j N K h U u F k K H n Y I 6 x n C c 3 U 5 2 h v 2 k 5 A 6 3 o e P G A t F r Z O N 4 o U q t B e t d m h d J Z 3 t R 3 R Q w p L R R E l P + G V 0 8 9 1 A q Z M M z t N K c P G x J c G z Q 3 s 1 b q r N P M p O F B 7 S i + 1 H B V 9 d g b k z j / m U q B l V k x Y x 8 v o / y S F U n Q t x 5 f R 7 n Z 5 s F 6 m I r V 2 I 9 B a m j H V N i + A L h K u A M U 0 c v x D 5 J G c s f l y i E h U N 7 u Y a o 3 U J m B X y f M 3 C S 1 k a 0 I / r R D r V k 4 w X u b O E 4 N o M Q X d J h A u X k c O y 6 d f K X K b + Y 9 j m V r V n k 0 M C i p t l 9 E N 4 9 y 4 C H Y W 8 K z Z / D d 5 T T 2 M J q f M W J v X A I Y u 2 u Q G p R 4 Z Y a m X I Z h T R S i K g e s o C n K C m U e f Y s / Z R p u 1 j n / D E 4 f 4 o U v 1 s I R X Y d l H V q r G Z x e 7 H R P n z 3 Y A h P 2 o F F M w 6 V S g 5 B 4 V J h q 9 q z n f n r K O N o Q 0 F z a e H V 8 q 6 n m J z x V 1 k G J o G j Y W k o a e 9 v w g q I L d d w 9 G v H 7 N B t 1 A o F E k a z k y l x N U m 2 n X t j d 7 b E 7 k t 8 X 8 I F R 4 L + H J n m P S N R / R x f s i D B 1 0 6 Y r t O k q b b p G m 6 7 z 9 V N a o b A V g m o O w w k a j / h Y H v E 9 V 7 Q H 2 p C k 2 i c N C n R G a i C v g J p E e h P F H X A 7 r H b w 3 J L I D o X P A + + 5 q H W n q z t R H Y o 6 5 L y I l h Q h K S o 6 J H T o R y K N x N j F 5 C J p 5 U 4 o h 0 p N J H K h j 0 O c c x H j g h U X l D j 4 c J B B Y o J E Q w s c k A g g V U 8 K n R L 3 R N n 2 Y Q 0 q y V E C X 6 t / F N 2 w F r e I 4 n 8 o B Z T n U q 3 s C Y m A W K u r O S K K z O H 4 W 6 Q n q H U U 9 a m j n 8 Z Y 4 i 8 L p 7 p h J i E m o T 8 n I U o u V n L R P D g g F P N Q e R H s 8 2 l D d 1 V V U U E 4 z b J o + L F o p Z y u C 6 V j x / 1 1 9 T D N N G u m g S Z M P b 9 N P e 1 t P t m 9 4 B s 7 9 U u V t p s T u j 0 8 a 9 h Z w 8 4 a d t a w s 4 a d N e y s Y f 8 r / j m x / 0 u s Y W c N O 5 P Q v y E h 1 r D / J 5 p h D f t f 1 r D / B F B L A Q I t A B Q A A g A I A F Z 9 k F G 2 a h g Y p w A A A P g A A A A S A A A A A A A A A A A A A A A A A A A A A A B D b 2 5 m a W c v U G F j a 2 F n Z S 5 4 b W x Q S w E C L Q A U A A I A C A B W f Z B R D 8 r p q 6 Q A A A D p A A A A E w A A A A A A A A A A A A A A A A D z A A A A W 0 N v b n R l b n R f V H l w Z X N d L n h t b F B L A Q I t A B Q A A g A I A F Z 9 k F E A a y 7 0 A Q Q A A G w f A A A T A A A A A A A A A A A A A A A A A O Q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t G A A A A A A A A S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o o a g x X z I i I C 8 + P E V u d H J 5 I F R 5 c G U 9 I k Z p b G x T d G F 0 d X M i I F Z h b H V l P S J z Q 2 9 t c G x l d G U i I C 8 + P E V u d H J 5 I F R 5 c G U 9 I k Z p b G x D b 3 V u d C I g V m F s d W U 9 I m w y M j I i I C 8 + P E V u d H J 5 I F R 5 c G U 9 I k Z p b G x F c n J v c k N v d W 5 0 I i B W Y W x 1 Z T 0 i b D A i I C 8 + P E V u d H J 5 I F R 5 c G U 9 I k Z p b G x D b 2 x 1 b W 5 U e X B l c y I g V m F s d W U 9 I n N C Z 1 l H Q m d Z R 0 F B W U R C Z 0 F B Q U F B Q U F B Q U F C Z 1 l B Q m d B Q U F B Q U F B Q V V B Q U F B Q U F B Q U F B Q V l H Q U F B P S I g L z 4 8 R W 5 0 c n k g V H l w Z T 0 i R m l s b E N v b H V t b k 5 h b W V z I i B W Y W x 1 Z T 0 i c 1 s m c X V v d D v m r L 7 l j 7 c m c X V v d D s s J n F 1 b 3 Q 7 5 q y + 5 b y P 5 Z C N 5 6 e w J n F 1 b 3 Q 7 L C Z x d W 9 0 O + e J i O W N l e W P t y Z x d W 9 0 O y w m c X V v d D v l r a P l u q Y m c X V v d D s s J n F 1 b 3 Q 7 5 7 G 7 5 Z 6 L J n F 1 b 3 Q 7 L C Z x d W 9 0 O + a c n + a V s C Z x d W 9 0 O y w m c X V v d D v n i b n m r o r m r L 7 v v I j m g 4 X k v q P v v I k m c X V v d D s s J n F 1 b 3 Q 7 5 o C n 5 Y i r J n F 1 b 3 Q 7 L C Z x d W 9 0 O + i u v u i u o e W T g e e x u + + 8 i O S 4 r e e x u + + 8 i S Z x d W 9 0 O y w m c X V v d D v o r r 7 o r q H l k 4 H n s b v v v I j k u K 3 n s b v v v I k y J n F 1 b 3 Q 7 L C Z x d W 9 0 O + e U t e W V h u S 4 g O e 6 p + e x u + e b r i Z x d W 9 0 O y w m c X V v d D v n l L X l l Y b k u o z n u q f n s b v n m 6 4 m c X V v d D s s J n F 1 b 3 Q 7 5 Z y 6 5 p m v J n F 1 b 3 Q 7 L C Z x d W 9 0 O + m j j u a g v C Z x d W 9 0 O y w m c X V v d D v n i Y j l n o s o 5 L + u 6 L q r L O a t o + W 4 u C z l r r 3 m n b 4 p J n F 1 b 3 Q 7 L C Z x d W 9 0 O + m i h u W e i y / o h b D l n o s m c X V v d D s s J n F 1 b 3 Q 7 6 K G j 6 Z W / L + i i l u m V v y Z x d W 9 0 O y w m c X V v d D v l j p r l u q Y m c X V v d D s s J n F 1 b 3 Q 7 5 6 C B 5 q 6 1 J n F 1 b 3 Q 7 L C Z x d W 9 0 O + m i n O i J s i Z x d W 9 0 O y w m c X V v d D v l j p / l p 4 v l r p r p h 4 8 m c X V v d D s s J n F 1 b 3 Q 7 5 a 6 a 6 Y e P 5 6 2 J 5 7 q n J n F 1 b 3 Q 7 L C Z x d W 9 0 O + W V h u W T g e e x u + W I q + + 8 i O W H u u e g g e a v l O e U q O + 8 i S Z x d W 9 0 O y w m c X V v d D v k v 6 7 m l L n l r p r p h 4 8 m c X V v d D s s J n F 1 b 3 Q 7 5 5 S 1 5 Z W G 5 L + u 5 p S 5 5 o S P 6 K e B J n F 1 b 3 Q 7 L C Z x d W 9 0 O + W k h + a z q C Z x d W 9 0 O y w m c X V v d D v k u L v m r K H m j q g m c X V v d D s s J n F 1 b 3 Q 7 5 Y + 2 5 b C P 5 a e Q 5 o m 5 5 L u 3 J n F 1 b 3 Q 7 L C Z x d W 9 0 O + a K m O a J o y Z x d W 9 0 O y w m c X V v d D v l h 7 r o t K f k u 7 c o 5 5 S 1 5 Z W G 5 o u / 6 L S n 7 7 y J J n F 1 b 3 Q 7 L C Z x d W 9 0 O + e U t e W V h u W Q i u e J j O S 7 t y Z x d W 9 0 O y w m c X V v d D v n q 5 7 l k 4 H l j 4 L o g I P k u 7 c m c X V v d D s s J n F 1 b 3 Q 7 6 L S n 5 Y C 8 J n F 1 b 3 Q 7 L C Z x d W 9 0 O + i 0 p + a c n y Z x d W 9 0 O y w m c X V v d D v o r q H l i J L m s 6 L m r r U m c X V v d D s s J n F 1 b 3 Q 7 5 L i K 5 p a w 5 p e 2 6 Z e 0 J n F 1 b 3 Q 7 L C Z x d W 9 0 O + e J u e a u i u m d o u a W m S / l p I f m s 6 g m c X V v d D s s J n F 1 b 3 Q 7 6 Z 2 i 5 p a Z 5 Z C N 5 6 e w J n F 1 b 3 Q 7 L C Z x d W 9 0 O + m d o u a W m e e 8 l u e g g S Z x d W 9 0 O y w m c X V v d D v k u L v l u I P l k I 3 n p 7 A m c X V v d D s s J n F 1 b 3 Q 7 5 Y W D 5 7 S g K O W N l u e C u T 8 p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O T o x M j o z N i 4 x O D k 4 M z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/ l i K D p m a T n m o T p l J n o r 6 8 u e + a s v u W P t y w w f S Z x d W 9 0 O y w m c X V v d D t T Z W N 0 a W 9 u M S / o o a g x L + W I o O m Z p O e a h O m U m e i v r y 5 7 5 q y + 5 b y P 5 Z C N 5 6 e w L D F 9 J n F 1 b 3 Q 7 L C Z x d W 9 0 O 1 N l Y 3 R p b 2 4 x L + i h q D E v 5 Y i g 6 Z m k 5 5 q E 6 Z S Z 6 K + v L n v n i Y j l j Z X l j 7 c s M n 0 m c X V v d D s s J n F 1 b 3 Q 7 U 2 V j d G l v b j E v 6 K G o M S / l i K D p m a T n m o T p l J n o r 6 8 u e + W t o + W 6 p i w 0 f S Z x d W 9 0 O y w m c X V v d D t T Z W N 0 a W 9 u M S / o o a g x L + W I o O m Z p O e a h O m U m e i v r y 5 7 5 7 G 7 5 Z 6 L L D V 9 J n F 1 b 3 Q 7 L C Z x d W 9 0 O 1 N l Y 3 R p b 2 4 x L + i h q D E v 5 Y i g 6 Z m k 5 5 q E 6 Z S Z 6 K + v L n v m n J / m l b A s N n 0 m c X V v d D s s J n F 1 b 3 Q 7 U 2 V j d G l v b j E v 6 K G o M S / l i K D p m a T n m o T p l J n o r 6 8 u e + e J u e a u i u a s v u + 8 i O a D h e S + o + + 8 i S w 3 f S Z x d W 9 0 O y w m c X V v d D t T Z W N 0 a W 9 u M S / o o a g x L + W I o O m Z p O e a h O m U m e i v r y 5 7 5 o C n 5 Y i r L D h 9 J n F 1 b 3 Q 7 L C Z x d W 9 0 O 1 N l Y 3 R p b 2 4 x L + i h q D E v 5 Y i g 6 Z m k 5 5 q E 6 Z S Z 6 K + v L n v o r r 7 o r q H l k 4 H n s b v v v I j k u K 3 n s b v v v I k s O X 0 m c X V v d D s s J n F 1 b 3 Q 7 U 2 V j d G l v b j E v 6 K G o M S / l i K D p m a T n m o T p l J n o r 6 8 u e + i u v u i u o e W T g e e x u + + 8 i O S 4 r e e x u + + 8 i T I s M T B 9 J n F 1 b 3 Q 7 L C Z x d W 9 0 O 1 N l Y 3 R p b 2 4 x L + i h q D E v 5 Y i g 6 Z m k 5 5 q E 6 Z S Z 6 K + v L n v n l L X l l Y b k u I D n u q f n s b v n m 6 4 s M T F 9 J n F 1 b 3 Q 7 L C Z x d W 9 0 O 1 N l Y 3 R p b 2 4 x L + i h q D E v 5 Y i g 6 Z m k 5 5 q E 6 Z S Z 6 K + v L n v n l L X l l Y b k u o z n u q f n s b v n m 6 4 s M T J 9 J n F 1 b 3 Q 7 L C Z x d W 9 0 O 1 N l Y 3 R p b 2 4 x L + i h q D E v 5 Y i g 6 Z m k 5 5 q E 6 Z S Z 6 K + v L n v l n L r m m a 8 s M T N 9 J n F 1 b 3 Q 7 L C Z x d W 9 0 O 1 N l Y 3 R p b 2 4 x L + i h q D E v 5 Y i g 6 Z m k 5 5 q E 6 Z S Z 6 K + v L n v p o 4 7 m o L w s M T R 9 J n F 1 b 3 Q 7 L C Z x d W 9 0 O 1 N l Y 3 R p b 2 4 x L + i h q D E v 5 Y i g 6 Z m k 5 5 q E 6 Z S Z 6 K + v L n v n i Y j l n o s o 5 L + u 6 L q r L O a t o + W 4 u C z l r r 3 m n b 4 p L D E 1 f S Z x d W 9 0 O y w m c X V v d D t T Z W N 0 a W 9 u M S / o o a g x L + W I o O m Z p O e a h O m U m e i v r y 5 7 6 a K G 5 Z 6 L L + i F s O W e i y w x N n 0 m c X V v d D s s J n F 1 b 3 Q 7 U 2 V j d G l v b j E v 6 K G o M S / l i K D p m a T n m o T p l J n o r 6 8 u e + i h o + m V v y / o o p b p l b 8 s M T d 9 J n F 1 b 3 Q 7 L C Z x d W 9 0 O 1 N l Y 3 R p b 2 4 x L + i h q D E v 5 Y i g 6 Z m k 5 5 q E 6 Z S Z 6 K + v L n v l j p r l u q Y s M T h 9 J n F 1 b 3 Q 7 L C Z x d W 9 0 O 1 N l Y 3 R p b 2 4 x L + i h q D E v 5 Y i g 6 Z m k 5 5 q E 6 Z S Z 6 K + v L n v n o I H m r r U s M T l 9 J n F 1 b 3 Q 7 L C Z x d W 9 0 O 1 N l Y 3 R p b 2 4 x L + i h q D E v 5 Y i g 6 Z m k 5 5 q E 6 Z S Z 6 K + v L n v p o p z o i b I s M 3 0 m c X V v d D s s J n F 1 b 3 Q 7 U 2 V j d G l v b j E v 6 K G o M S / l i K D p m a T n m o T p l J n o r 6 8 u e + W O n + W n i + W u m u m H j y w y M H 0 m c X V v d D s s J n F 1 b 3 Q 7 U 2 V j d G l v b j E v 6 K G o M S / l i K D p m a T n m o T p l J n o r 6 8 u e + W u m u m H j + e t i e e 6 p y w y M X 0 m c X V v d D s s J n F 1 b 3 Q 7 U 2 V j d G l v b j E v 6 K G o M S / l i K D p m a T n m o T p l J n o r 6 8 u e + W V h u W T g e e x u + W I q + + 8 i O W H u u e g g e a v l O e U q O + 8 i S w y M n 0 m c X V v d D s s J n F 1 b 3 Q 7 U 2 V j d G l v b j E v 6 K G o M S / l i K D p m a T n m o T p l J n o r 6 8 u e + S / r u a U u e W u m u m H j y w y M 3 0 m c X V v d D s s J n F 1 b 3 Q 7 U 2 V j d G l v b j E v 6 K G o M S / l i K D p m a T n m o T p l J n o r 6 8 u e + e U t e W V h u S / r u a U u e a E j + i n g S w y N H 0 m c X V v d D s s J n F 1 b 3 Q 7 U 2 V j d G l v b j E v 6 K G o M S / l i K D p m a T n m o T p l J n o r 6 8 u e + W k h + a z q C w y N X 0 m c X V v d D s s J n F 1 b 3 Q 7 U 2 V j d G l v b j E v 6 K G o M S / l i K D p m a T n m o T p l J n o r 6 8 u e + S 4 u + a s o e a O q C w y N n 0 m c X V v d D s s J n F 1 b 3 Q 7 U 2 V j d G l v b j E v 6 K G o M S / l i K D p m a T n m o T p l J n o r 6 8 u e + W P t u W w j + W n k O a J u e S 7 t y w y N 3 0 m c X V v d D s s J n F 1 b 3 Q 7 U 2 V j d G l v b j E v 6 K G o M S / l i K D p m a T n m o T p l J n o r 6 8 u e + a K m O a J o y w y O H 0 m c X V v d D s s J n F 1 b 3 Q 7 U 2 V j d G l v b j E v 6 K G o M S / l i K D p m a T n m o T p l J n o r 6 8 u e + W H u u i 0 p + S 7 t y j n l L X l l Y b m i 7 / o t K f v v I k s M j l 9 J n F 1 b 3 Q 7 L C Z x d W 9 0 O 1 N l Y 3 R p b 2 4 x L + i h q D E v 5 Y i g 6 Z m k 5 5 q E 6 Z S Z 6 K + v L n v n l L X l l Y b l k I r n i Y z k u 7 c s M z B 9 J n F 1 b 3 Q 7 L C Z x d W 9 0 O 1 N l Y 3 R p b 2 4 x L + i h q D E v 5 Y i g 6 Z m k 5 5 q E 6 Z S Z 6 K + v L n v n q 5 7 l k 4 H l j 4 L o g I P k u 7 c s M z F 9 J n F 1 b 3 Q 7 L C Z x d W 9 0 O 1 N l Y 3 R p b 2 4 x L + i h q D E v 5 Y i g 6 Z m k 5 5 q E 6 Z S Z 6 K + v L n v o t K f l g L w s M z J 9 J n F 1 b 3 Q 7 L C Z x d W 9 0 O 1 N l Y 3 R p b 2 4 x L + i h q D E v 5 Y i g 6 Z m k 5 5 q E 6 Z S Z 6 K + v L n v o t K f m n J 8 s M z N 9 J n F 1 b 3 Q 7 L C Z x d W 9 0 O 1 N l Y 3 R p b 2 4 x L + i h q D E v 5 Y i g 6 Z m k 5 5 q E 6 Z S Z 6 K + v L n v o r q H l i J L m s 6 L m r r U s M z R 9 J n F 1 b 3 Q 7 L C Z x d W 9 0 O 1 N l Y 3 R p b 2 4 x L + i h q D E v 5 Y i g 6 Z m k 5 5 q E 6 Z S Z 6 K + v L n v k u I r m l r D m l 7 b p l 7 Q s M z V 9 J n F 1 b 3 Q 7 L C Z x d W 9 0 O 1 N l Y 3 R p b 2 4 x L + i h q D E v 5 Y i g 6 Z m k 5 5 q E 6 Z S Z 6 K + v L n v n i b n m r o r p n a L m l p k v 5 a S H 5 r O o L D M 2 f S Z x d W 9 0 O y w m c X V v d D t T Z W N 0 a W 9 u M S / o o a g x L + W I o O m Z p O e a h O m U m e i v r y 5 7 6 Z 2 i 5 p a Z 5 Z C N 5 6 e w L D M 3 f S Z x d W 9 0 O y w m c X V v d D t T Z W N 0 a W 9 u M S / o o a g x L + W I o O m Z p O e a h O m U m e i v r y 5 7 6 Z 2 i 5 p a Z 5 7 y W 5 6 C B L D M 4 f S Z x d W 9 0 O y w m c X V v d D t T Z W N 0 a W 9 u M S / o o a g x L + W I o O m Z p O e a h O m U m e i v r y 5 7 5 L i 7 5 b i D 5 Z C N 5 6 e w L D M 5 f S Z x d W 9 0 O y w m c X V v d D t T Z W N 0 a W 9 u M S / o o a g x L + W I o O m Z p O e a h O m U m e i v r y 5 7 5 Y W D 5 7 S g K O W N l u e C u T 8 p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6 K G o M S / l i K D p m a T n m o T p l J n o r 6 8 u e + a s v u W P t y w w f S Z x d W 9 0 O y w m c X V v d D t T Z W N 0 a W 9 u M S / o o a g x L + W I o O m Z p O e a h O m U m e i v r y 5 7 5 q y + 5 b y P 5 Z C N 5 6 e w L D F 9 J n F 1 b 3 Q 7 L C Z x d W 9 0 O 1 N l Y 3 R p b 2 4 x L + i h q D E v 5 Y i g 6 Z m k 5 5 q E 6 Z S Z 6 K + v L n v n i Y j l j Z X l j 7 c s M n 0 m c X V v d D s s J n F 1 b 3 Q 7 U 2 V j d G l v b j E v 6 K G o M S / l i K D p m a T n m o T p l J n o r 6 8 u e + W t o + W 6 p i w 0 f S Z x d W 9 0 O y w m c X V v d D t T Z W N 0 a W 9 u M S / o o a g x L + W I o O m Z p O e a h O m U m e i v r y 5 7 5 7 G 7 5 Z 6 L L D V 9 J n F 1 b 3 Q 7 L C Z x d W 9 0 O 1 N l Y 3 R p b 2 4 x L + i h q D E v 5 Y i g 6 Z m k 5 5 q E 6 Z S Z 6 K + v L n v m n J / m l b A s N n 0 m c X V v d D s s J n F 1 b 3 Q 7 U 2 V j d G l v b j E v 6 K G o M S / l i K D p m a T n m o T p l J n o r 6 8 u e + e J u e a u i u a s v u + 8 i O a D h e S + o + + 8 i S w 3 f S Z x d W 9 0 O y w m c X V v d D t T Z W N 0 a W 9 u M S / o o a g x L + W I o O m Z p O e a h O m U m e i v r y 5 7 5 o C n 5 Y i r L D h 9 J n F 1 b 3 Q 7 L C Z x d W 9 0 O 1 N l Y 3 R p b 2 4 x L + i h q D E v 5 Y i g 6 Z m k 5 5 q E 6 Z S Z 6 K + v L n v o r r 7 o r q H l k 4 H n s b v v v I j k u K 3 n s b v v v I k s O X 0 m c X V v d D s s J n F 1 b 3 Q 7 U 2 V j d G l v b j E v 6 K G o M S / l i K D p m a T n m o T p l J n o r 6 8 u e + i u v u i u o e W T g e e x u + + 8 i O S 4 r e e x u + + 8 i T I s M T B 9 J n F 1 b 3 Q 7 L C Z x d W 9 0 O 1 N l Y 3 R p b 2 4 x L + i h q D E v 5 Y i g 6 Z m k 5 5 q E 6 Z S Z 6 K + v L n v n l L X l l Y b k u I D n u q f n s b v n m 6 4 s M T F 9 J n F 1 b 3 Q 7 L C Z x d W 9 0 O 1 N l Y 3 R p b 2 4 x L + i h q D E v 5 Y i g 6 Z m k 5 5 q E 6 Z S Z 6 K + v L n v n l L X l l Y b k u o z n u q f n s b v n m 6 4 s M T J 9 J n F 1 b 3 Q 7 L C Z x d W 9 0 O 1 N l Y 3 R p b 2 4 x L + i h q D E v 5 Y i g 6 Z m k 5 5 q E 6 Z S Z 6 K + v L n v l n L r m m a 8 s M T N 9 J n F 1 b 3 Q 7 L C Z x d W 9 0 O 1 N l Y 3 R p b 2 4 x L + i h q D E v 5 Y i g 6 Z m k 5 5 q E 6 Z S Z 6 K + v L n v p o 4 7 m o L w s M T R 9 J n F 1 b 3 Q 7 L C Z x d W 9 0 O 1 N l Y 3 R p b 2 4 x L + i h q D E v 5 Y i g 6 Z m k 5 5 q E 6 Z S Z 6 K + v L n v n i Y j l n o s o 5 L + u 6 L q r L O a t o + W 4 u C z l r r 3 m n b 4 p L D E 1 f S Z x d W 9 0 O y w m c X V v d D t T Z W N 0 a W 9 u M S / o o a g x L + W I o O m Z p O e a h O m U m e i v r y 5 7 6 a K G 5 Z 6 L L + i F s O W e i y w x N n 0 m c X V v d D s s J n F 1 b 3 Q 7 U 2 V j d G l v b j E v 6 K G o M S / l i K D p m a T n m o T p l J n o r 6 8 u e + i h o + m V v y / o o p b p l b 8 s M T d 9 J n F 1 b 3 Q 7 L C Z x d W 9 0 O 1 N l Y 3 R p b 2 4 x L + i h q D E v 5 Y i g 6 Z m k 5 5 q E 6 Z S Z 6 K + v L n v l j p r l u q Y s M T h 9 J n F 1 b 3 Q 7 L C Z x d W 9 0 O 1 N l Y 3 R p b 2 4 x L + i h q D E v 5 Y i g 6 Z m k 5 5 q E 6 Z S Z 6 K + v L n v n o I H m r r U s M T l 9 J n F 1 b 3 Q 7 L C Z x d W 9 0 O 1 N l Y 3 R p b 2 4 x L + i h q D E v 5 Y i g 6 Z m k 5 5 q E 6 Z S Z 6 K + v L n v p o p z o i b I s M 3 0 m c X V v d D s s J n F 1 b 3 Q 7 U 2 V j d G l v b j E v 6 K G o M S / l i K D p m a T n m o T p l J n o r 6 8 u e + W O n + W n i + W u m u m H j y w y M H 0 m c X V v d D s s J n F 1 b 3 Q 7 U 2 V j d G l v b j E v 6 K G o M S / l i K D p m a T n m o T p l J n o r 6 8 u e + W u m u m H j + e t i e e 6 p y w y M X 0 m c X V v d D s s J n F 1 b 3 Q 7 U 2 V j d G l v b j E v 6 K G o M S / l i K D p m a T n m o T p l J n o r 6 8 u e + W V h u W T g e e x u + W I q + + 8 i O W H u u e g g e a v l O e U q O + 8 i S w y M n 0 m c X V v d D s s J n F 1 b 3 Q 7 U 2 V j d G l v b j E v 6 K G o M S / l i K D p m a T n m o T p l J n o r 6 8 u e + S / r u a U u e W u m u m H j y w y M 3 0 m c X V v d D s s J n F 1 b 3 Q 7 U 2 V j d G l v b j E v 6 K G o M S / l i K D p m a T n m o T p l J n o r 6 8 u e + e U t e W V h u S / r u a U u e a E j + i n g S w y N H 0 m c X V v d D s s J n F 1 b 3 Q 7 U 2 V j d G l v b j E v 6 K G o M S / l i K D p m a T n m o T p l J n o r 6 8 u e + W k h + a z q C w y N X 0 m c X V v d D s s J n F 1 b 3 Q 7 U 2 V j d G l v b j E v 6 K G o M S / l i K D p m a T n m o T p l J n o r 6 8 u e + S 4 u + a s o e a O q C w y N n 0 m c X V v d D s s J n F 1 b 3 Q 7 U 2 V j d G l v b j E v 6 K G o M S / l i K D p m a T n m o T p l J n o r 6 8 u e + W P t u W w j + W n k O a J u e S 7 t y w y N 3 0 m c X V v d D s s J n F 1 b 3 Q 7 U 2 V j d G l v b j E v 6 K G o M S / l i K D p m a T n m o T p l J n o r 6 8 u e + a K m O a J o y w y O H 0 m c X V v d D s s J n F 1 b 3 Q 7 U 2 V j d G l v b j E v 6 K G o M S / l i K D p m a T n m o T p l J n o r 6 8 u e + W H u u i 0 p + S 7 t y j n l L X l l Y b m i 7 / o t K f v v I k s M j l 9 J n F 1 b 3 Q 7 L C Z x d W 9 0 O 1 N l Y 3 R p b 2 4 x L + i h q D E v 5 Y i g 6 Z m k 5 5 q E 6 Z S Z 6 K + v L n v n l L X l l Y b l k I r n i Y z k u 7 c s M z B 9 J n F 1 b 3 Q 7 L C Z x d W 9 0 O 1 N l Y 3 R p b 2 4 x L + i h q D E v 5 Y i g 6 Z m k 5 5 q E 6 Z S Z 6 K + v L n v n q 5 7 l k 4 H l j 4 L o g I P k u 7 c s M z F 9 J n F 1 b 3 Q 7 L C Z x d W 9 0 O 1 N l Y 3 R p b 2 4 x L + i h q D E v 5 Y i g 6 Z m k 5 5 q E 6 Z S Z 6 K + v L n v o t K f l g L w s M z J 9 J n F 1 b 3 Q 7 L C Z x d W 9 0 O 1 N l Y 3 R p b 2 4 x L + i h q D E v 5 Y i g 6 Z m k 5 5 q E 6 Z S Z 6 K + v L n v o t K f m n J 8 s M z N 9 J n F 1 b 3 Q 7 L C Z x d W 9 0 O 1 N l Y 3 R p b 2 4 x L + i h q D E v 5 Y i g 6 Z m k 5 5 q E 6 Z S Z 6 K + v L n v o r q H l i J L m s 6 L m r r U s M z R 9 J n F 1 b 3 Q 7 L C Z x d W 9 0 O 1 N l Y 3 R p b 2 4 x L + i h q D E v 5 Y i g 6 Z m k 5 5 q E 6 Z S Z 6 K + v L n v k u I r m l r D m l 7 b p l 7 Q s M z V 9 J n F 1 b 3 Q 7 L C Z x d W 9 0 O 1 N l Y 3 R p b 2 4 x L + i h q D E v 5 Y i g 6 Z m k 5 5 q E 6 Z S Z 6 K + v L n v n i b n m r o r p n a L m l p k v 5 a S H 5 r O o L D M 2 f S Z x d W 9 0 O y w m c X V v d D t T Z W N 0 a W 9 u M S / o o a g x L + W I o O m Z p O e a h O m U m e i v r y 5 7 6 Z 2 i 5 p a Z 5 Z C N 5 6 e w L D M 3 f S Z x d W 9 0 O y w m c X V v d D t T Z W N 0 a W 9 u M S / o o a g x L + W I o O m Z p O e a h O m U m e i v r y 5 7 6 Z 2 i 5 p a Z 5 7 y W 5 6 C B L D M 4 f S Z x d W 9 0 O y w m c X V v d D t T Z W N 0 a W 9 u M S / o o a g x L + W I o O m Z p O e a h O m U m e i v r y 5 7 5 L i 7 5 b i D 5 Z C N 5 6 e w L D M 5 f S Z x d W 9 0 O y w m c X V v d D t T Z W N 0 a W 9 u M S / o o a g x L + W I o O m Z p O e a h O m U m e i v r y 5 7 5 Y W D 5 7 S g K O W N l u e C u T 8 p L D Q w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O D A 1 Y W Y x M z E t O W U 4 M i 0 0 M 2 V h L W E 0 M j A t O G E 5 M m U w M z U 5 M j Y x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y U 5 N C V B O C V F N S U 4 O C U 4 N i V F O S U 5 Q S U 5 N C V F N y V B Q y V B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5 J T g w J T g 2 J U U 5 J T g w J T h G J U U 4 J U E 3 J T g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T g 4 J U E w J U U 5 J T k 5 J U E 0 J U U 3 J T l B J T g 0 J U U 5 J T k 0 J T k 5 J U U 4 J U F G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k l O D c l O E Q l R T Y l O E U l O T I l R T U l Q k E l O E Y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j I i I C 8 + P E V u d H J 5 I F R 5 c G U 9 I k Z p b G x F c n J v c k N v d W 5 0 I i B W Y W x 1 Z T 0 i b D A i I C 8 + P E V u d H J 5 I F R 5 c G U 9 I k Z p b G x D b 2 x 1 b W 5 U e X B l c y I g V m F s d W U 9 I n N C Z 1 l H Q m d Z R 0 F B W U R C Z 0 F B Q U F B Q U F B Q U F C Z 1 l B Q m d B Q U F B Q U F B Q V V B Q U F B Q U F B Q U F B Q V l H Q U F B P S I g L z 4 8 R W 5 0 c n k g V H l w Z T 0 i R m l s b E N v b H V t b k 5 h b W V z I i B W Y W x 1 Z T 0 i c 1 s m c X V v d D v m r L 7 l j 7 c m c X V v d D s s J n F 1 b 3 Q 7 5 q y + 5 b y P 5 Z C N 5 6 e w J n F 1 b 3 Q 7 L C Z x d W 9 0 O + e J i O W N l e W P t y Z x d W 9 0 O y w m c X V v d D v l r a P l u q Y m c X V v d D s s J n F 1 b 3 Q 7 5 7 G 7 5 Z 6 L J n F 1 b 3 Q 7 L C Z x d W 9 0 O + a c n + a V s C Z x d W 9 0 O y w m c X V v d D v n i b n m r o r m r L 7 v v I j m g 4 X k v q P v v I k m c X V v d D s s J n F 1 b 3 Q 7 5 o C n 5 Y i r J n F 1 b 3 Q 7 L C Z x d W 9 0 O + i u v u i u o e W T g e e x u + + 8 i O S 4 r e e x u + + 8 i S Z x d W 9 0 O y w m c X V v d D v o r r 7 o r q H l k 4 H n s b v v v I j k u K 3 n s b v v v I k y J n F 1 b 3 Q 7 L C Z x d W 9 0 O + e U t e W V h u S 4 g O e 6 p + e x u + e b r i Z x d W 9 0 O y w m c X V v d D v n l L X l l Y b k u o z n u q f n s b v n m 6 4 m c X V v d D s s J n F 1 b 3 Q 7 5 Z y 6 5 p m v J n F 1 b 3 Q 7 L C Z x d W 9 0 O + m j j u a g v C Z x d W 9 0 O y w m c X V v d D v n i Y j l n o s o 5 L + u 6 L q r L O a t o + W 4 u C z l r r 3 m n b 4 p J n F 1 b 3 Q 7 L C Z x d W 9 0 O + m i h u W e i y / o h b D l n o s m c X V v d D s s J n F 1 b 3 Q 7 6 K G j 6 Z W / L + i i l u m V v y Z x d W 9 0 O y w m c X V v d D v l j p r l u q Y m c X V v d D s s J n F 1 b 3 Q 7 5 6 C B 5 q 6 1 J n F 1 b 3 Q 7 L C Z x d W 9 0 O + m i n O i J s i Z x d W 9 0 O y w m c X V v d D v l j p / l p 4 v l r p r p h 4 8 m c X V v d D s s J n F 1 b 3 Q 7 5 a 6 a 6 Y e P 5 6 2 J 5 7 q n J n F 1 b 3 Q 7 L C Z x d W 9 0 O + W V h u W T g e e x u + W I q + + 8 i O W H u u e g g e a v l O e U q O + 8 i S Z x d W 9 0 O y w m c X V v d D v k v 6 7 m l L n l r p r p h 4 8 m c X V v d D s s J n F 1 b 3 Q 7 5 5 S 1 5 Z W G 5 L + u 5 p S 5 5 o S P 6 K e B J n F 1 b 3 Q 7 L C Z x d W 9 0 O + W k h + a z q C Z x d W 9 0 O y w m c X V v d D v k u L v m r K H m j q g m c X V v d D s s J n F 1 b 3 Q 7 5 Y + 2 5 b C P 5 a e Q 5 o m 5 5 L u 3 J n F 1 b 3 Q 7 L C Z x d W 9 0 O + a K m O a J o y Z x d W 9 0 O y w m c X V v d D v l h 7 r o t K f k u 7 c o 5 5 S 1 5 Z W G 5 o u / 6 L S n 7 7 y J J n F 1 b 3 Q 7 L C Z x d W 9 0 O + e U t e W V h u W Q i u e J j O S 7 t y Z x d W 9 0 O y w m c X V v d D v n q 5 7 l k 4 H l j 4 L o g I P k u 7 c m c X V v d D s s J n F 1 b 3 Q 7 6 L S n 5 Y C 8 J n F 1 b 3 Q 7 L C Z x d W 9 0 O + i 0 p + a c n y Z x d W 9 0 O y w m c X V v d D v o r q H l i J L m s 6 L m r r U m c X V v d D s s J n F 1 b 3 Q 7 5 L i K 5 p a w 5 p e 2 6 Z e 0 J n F 1 b 3 Q 7 L C Z x d W 9 0 O + e J u e a u i u m d o u a W m S / l p I f m s 6 g m c X V v d D s s J n F 1 b 3 Q 7 6 Z 2 i 5 p a Z 5 Z C N 5 6 e w J n F 1 b 3 Q 7 L C Z x d W 9 0 O + m d o u a W m e e 8 l u e g g S Z x d W 9 0 O y w m c X V v d D v k u L v l u I P l k I 3 n p 7 A m c X V v d D s s J n F 1 b 3 Q 7 5 Y W D 5 7 S g K O W N l u e C u T 8 p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O T o x M j o z N i 4 x O D k 4 M z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/ l i K D p m a T n m o T p l J n o r 6 8 u e + a s v u W P t y w w f S Z x d W 9 0 O y w m c X V v d D t T Z W N 0 a W 9 u M S / o o a g x L + W I o O m Z p O e a h O m U m e i v r y 5 7 5 q y + 5 b y P 5 Z C N 5 6 e w L D F 9 J n F 1 b 3 Q 7 L C Z x d W 9 0 O 1 N l Y 3 R p b 2 4 x L + i h q D E v 5 Y i g 6 Z m k 5 5 q E 6 Z S Z 6 K + v L n v n i Y j l j Z X l j 7 c s M n 0 m c X V v d D s s J n F 1 b 3 Q 7 U 2 V j d G l v b j E v 6 K G o M S / l i K D p m a T n m o T p l J n o r 6 8 u e + W t o + W 6 p i w 0 f S Z x d W 9 0 O y w m c X V v d D t T Z W N 0 a W 9 u M S / o o a g x L + W I o O m Z p O e a h O m U m e i v r y 5 7 5 7 G 7 5 Z 6 L L D V 9 J n F 1 b 3 Q 7 L C Z x d W 9 0 O 1 N l Y 3 R p b 2 4 x L + i h q D E v 5 Y i g 6 Z m k 5 5 q E 6 Z S Z 6 K + v L n v m n J / m l b A s N n 0 m c X V v d D s s J n F 1 b 3 Q 7 U 2 V j d G l v b j E v 6 K G o M S / l i K D p m a T n m o T p l J n o r 6 8 u e + e J u e a u i u a s v u + 8 i O a D h e S + o + + 8 i S w 3 f S Z x d W 9 0 O y w m c X V v d D t T Z W N 0 a W 9 u M S / o o a g x L + W I o O m Z p O e a h O m U m e i v r y 5 7 5 o C n 5 Y i r L D h 9 J n F 1 b 3 Q 7 L C Z x d W 9 0 O 1 N l Y 3 R p b 2 4 x L + i h q D E v 5 Y i g 6 Z m k 5 5 q E 6 Z S Z 6 K + v L n v o r r 7 o r q H l k 4 H n s b v v v I j k u K 3 n s b v v v I k s O X 0 m c X V v d D s s J n F 1 b 3 Q 7 U 2 V j d G l v b j E v 6 K G o M S / l i K D p m a T n m o T p l J n o r 6 8 u e + i u v u i u o e W T g e e x u + + 8 i O S 4 r e e x u + + 8 i T I s M T B 9 J n F 1 b 3 Q 7 L C Z x d W 9 0 O 1 N l Y 3 R p b 2 4 x L + i h q D E v 5 Y i g 6 Z m k 5 5 q E 6 Z S Z 6 K + v L n v n l L X l l Y b k u I D n u q f n s b v n m 6 4 s M T F 9 J n F 1 b 3 Q 7 L C Z x d W 9 0 O 1 N l Y 3 R p b 2 4 x L + i h q D E v 5 Y i g 6 Z m k 5 5 q E 6 Z S Z 6 K + v L n v n l L X l l Y b k u o z n u q f n s b v n m 6 4 s M T J 9 J n F 1 b 3 Q 7 L C Z x d W 9 0 O 1 N l Y 3 R p b 2 4 x L + i h q D E v 5 Y i g 6 Z m k 5 5 q E 6 Z S Z 6 K + v L n v l n L r m m a 8 s M T N 9 J n F 1 b 3 Q 7 L C Z x d W 9 0 O 1 N l Y 3 R p b 2 4 x L + i h q D E v 5 Y i g 6 Z m k 5 5 q E 6 Z S Z 6 K + v L n v p o 4 7 m o L w s M T R 9 J n F 1 b 3 Q 7 L C Z x d W 9 0 O 1 N l Y 3 R p b 2 4 x L + i h q D E v 5 Y i g 6 Z m k 5 5 q E 6 Z S Z 6 K + v L n v n i Y j l n o s o 5 L + u 6 L q r L O a t o + W 4 u C z l r r 3 m n b 4 p L D E 1 f S Z x d W 9 0 O y w m c X V v d D t T Z W N 0 a W 9 u M S / o o a g x L + W I o O m Z p O e a h O m U m e i v r y 5 7 6 a K G 5 Z 6 L L + i F s O W e i y w x N n 0 m c X V v d D s s J n F 1 b 3 Q 7 U 2 V j d G l v b j E v 6 K G o M S / l i K D p m a T n m o T p l J n o r 6 8 u e + i h o + m V v y / o o p b p l b 8 s M T d 9 J n F 1 b 3 Q 7 L C Z x d W 9 0 O 1 N l Y 3 R p b 2 4 x L + i h q D E v 5 Y i g 6 Z m k 5 5 q E 6 Z S Z 6 K + v L n v l j p r l u q Y s M T h 9 J n F 1 b 3 Q 7 L C Z x d W 9 0 O 1 N l Y 3 R p b 2 4 x L + i h q D E v 5 Y i g 6 Z m k 5 5 q E 6 Z S Z 6 K + v L n v n o I H m r r U s M T l 9 J n F 1 b 3 Q 7 L C Z x d W 9 0 O 1 N l Y 3 R p b 2 4 x L + i h q D E v 5 Y i g 6 Z m k 5 5 q E 6 Z S Z 6 K + v L n v p o p z o i b I s M 3 0 m c X V v d D s s J n F 1 b 3 Q 7 U 2 V j d G l v b j E v 6 K G o M S / l i K D p m a T n m o T p l J n o r 6 8 u e + W O n + W n i + W u m u m H j y w y M H 0 m c X V v d D s s J n F 1 b 3 Q 7 U 2 V j d G l v b j E v 6 K G o M S / l i K D p m a T n m o T p l J n o r 6 8 u e + W u m u m H j + e t i e e 6 p y w y M X 0 m c X V v d D s s J n F 1 b 3 Q 7 U 2 V j d G l v b j E v 6 K G o M S / l i K D p m a T n m o T p l J n o r 6 8 u e + W V h u W T g e e x u + W I q + + 8 i O W H u u e g g e a v l O e U q O + 8 i S w y M n 0 m c X V v d D s s J n F 1 b 3 Q 7 U 2 V j d G l v b j E v 6 K G o M S / l i K D p m a T n m o T p l J n o r 6 8 u e + S / r u a U u e W u m u m H j y w y M 3 0 m c X V v d D s s J n F 1 b 3 Q 7 U 2 V j d G l v b j E v 6 K G o M S / l i K D p m a T n m o T p l J n o r 6 8 u e + e U t e W V h u S / r u a U u e a E j + i n g S w y N H 0 m c X V v d D s s J n F 1 b 3 Q 7 U 2 V j d G l v b j E v 6 K G o M S / l i K D p m a T n m o T p l J n o r 6 8 u e + W k h + a z q C w y N X 0 m c X V v d D s s J n F 1 b 3 Q 7 U 2 V j d G l v b j E v 6 K G o M S / l i K D p m a T n m o T p l J n o r 6 8 u e + S 4 u + a s o e a O q C w y N n 0 m c X V v d D s s J n F 1 b 3 Q 7 U 2 V j d G l v b j E v 6 K G o M S / l i K D p m a T n m o T p l J n o r 6 8 u e + W P t u W w j + W n k O a J u e S 7 t y w y N 3 0 m c X V v d D s s J n F 1 b 3 Q 7 U 2 V j d G l v b j E v 6 K G o M S / l i K D p m a T n m o T p l J n o r 6 8 u e + a K m O a J o y w y O H 0 m c X V v d D s s J n F 1 b 3 Q 7 U 2 V j d G l v b j E v 6 K G o M S / l i K D p m a T n m o T p l J n o r 6 8 u e + W H u u i 0 p + S 7 t y j n l L X l l Y b m i 7 / o t K f v v I k s M j l 9 J n F 1 b 3 Q 7 L C Z x d W 9 0 O 1 N l Y 3 R p b 2 4 x L + i h q D E v 5 Y i g 6 Z m k 5 5 q E 6 Z S Z 6 K + v L n v n l L X l l Y b l k I r n i Y z k u 7 c s M z B 9 J n F 1 b 3 Q 7 L C Z x d W 9 0 O 1 N l Y 3 R p b 2 4 x L + i h q D E v 5 Y i g 6 Z m k 5 5 q E 6 Z S Z 6 K + v L n v n q 5 7 l k 4 H l j 4 L o g I P k u 7 c s M z F 9 J n F 1 b 3 Q 7 L C Z x d W 9 0 O 1 N l Y 3 R p b 2 4 x L + i h q D E v 5 Y i g 6 Z m k 5 5 q E 6 Z S Z 6 K + v L n v o t K f l g L w s M z J 9 J n F 1 b 3 Q 7 L C Z x d W 9 0 O 1 N l Y 3 R p b 2 4 x L + i h q D E v 5 Y i g 6 Z m k 5 5 q E 6 Z S Z 6 K + v L n v o t K f m n J 8 s M z N 9 J n F 1 b 3 Q 7 L C Z x d W 9 0 O 1 N l Y 3 R p b 2 4 x L + i h q D E v 5 Y i g 6 Z m k 5 5 q E 6 Z S Z 6 K + v L n v o r q H l i J L m s 6 L m r r U s M z R 9 J n F 1 b 3 Q 7 L C Z x d W 9 0 O 1 N l Y 3 R p b 2 4 x L + i h q D E v 5 Y i g 6 Z m k 5 5 q E 6 Z S Z 6 K + v L n v k u I r m l r D m l 7 b p l 7 Q s M z V 9 J n F 1 b 3 Q 7 L C Z x d W 9 0 O 1 N l Y 3 R p b 2 4 x L + i h q D E v 5 Y i g 6 Z m k 5 5 q E 6 Z S Z 6 K + v L n v n i b n m r o r p n a L m l p k v 5 a S H 5 r O o L D M 2 f S Z x d W 9 0 O y w m c X V v d D t T Z W N 0 a W 9 u M S / o o a g x L + W I o O m Z p O e a h O m U m e i v r y 5 7 6 Z 2 i 5 p a Z 5 Z C N 5 6 e w L D M 3 f S Z x d W 9 0 O y w m c X V v d D t T Z W N 0 a W 9 u M S / o o a g x L + W I o O m Z p O e a h O m U m e i v r y 5 7 6 Z 2 i 5 p a Z 5 7 y W 5 6 C B L D M 4 f S Z x d W 9 0 O y w m c X V v d D t T Z W N 0 a W 9 u M S / o o a g x L + W I o O m Z p O e a h O m U m e i v r y 5 7 5 L i 7 5 b i D 5 Z C N 5 6 e w L D M 5 f S Z x d W 9 0 O y w m c X V v d D t T Z W N 0 a W 9 u M S / o o a g x L + W I o O m Z p O e a h O m U m e i v r y 5 7 5 Y W D 5 7 S g K O W N l u e C u T 8 p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6 K G o M S / l i K D p m a T n m o T p l J n o r 6 8 u e + a s v u W P t y w w f S Z x d W 9 0 O y w m c X V v d D t T Z W N 0 a W 9 u M S / o o a g x L + W I o O m Z p O e a h O m U m e i v r y 5 7 5 q y + 5 b y P 5 Z C N 5 6 e w L D F 9 J n F 1 b 3 Q 7 L C Z x d W 9 0 O 1 N l Y 3 R p b 2 4 x L + i h q D E v 5 Y i g 6 Z m k 5 5 q E 6 Z S Z 6 K + v L n v n i Y j l j Z X l j 7 c s M n 0 m c X V v d D s s J n F 1 b 3 Q 7 U 2 V j d G l v b j E v 6 K G o M S / l i K D p m a T n m o T p l J n o r 6 8 u e + W t o + W 6 p i w 0 f S Z x d W 9 0 O y w m c X V v d D t T Z W N 0 a W 9 u M S / o o a g x L + W I o O m Z p O e a h O m U m e i v r y 5 7 5 7 G 7 5 Z 6 L L D V 9 J n F 1 b 3 Q 7 L C Z x d W 9 0 O 1 N l Y 3 R p b 2 4 x L + i h q D E v 5 Y i g 6 Z m k 5 5 q E 6 Z S Z 6 K + v L n v m n J / m l b A s N n 0 m c X V v d D s s J n F 1 b 3 Q 7 U 2 V j d G l v b j E v 6 K G o M S / l i K D p m a T n m o T p l J n o r 6 8 u e + e J u e a u i u a s v u + 8 i O a D h e S + o + + 8 i S w 3 f S Z x d W 9 0 O y w m c X V v d D t T Z W N 0 a W 9 u M S / o o a g x L + W I o O m Z p O e a h O m U m e i v r y 5 7 5 o C n 5 Y i r L D h 9 J n F 1 b 3 Q 7 L C Z x d W 9 0 O 1 N l Y 3 R p b 2 4 x L + i h q D E v 5 Y i g 6 Z m k 5 5 q E 6 Z S Z 6 K + v L n v o r r 7 o r q H l k 4 H n s b v v v I j k u K 3 n s b v v v I k s O X 0 m c X V v d D s s J n F 1 b 3 Q 7 U 2 V j d G l v b j E v 6 K G o M S / l i K D p m a T n m o T p l J n o r 6 8 u e + i u v u i u o e W T g e e x u + + 8 i O S 4 r e e x u + + 8 i T I s M T B 9 J n F 1 b 3 Q 7 L C Z x d W 9 0 O 1 N l Y 3 R p b 2 4 x L + i h q D E v 5 Y i g 6 Z m k 5 5 q E 6 Z S Z 6 K + v L n v n l L X l l Y b k u I D n u q f n s b v n m 6 4 s M T F 9 J n F 1 b 3 Q 7 L C Z x d W 9 0 O 1 N l Y 3 R p b 2 4 x L + i h q D E v 5 Y i g 6 Z m k 5 5 q E 6 Z S Z 6 K + v L n v n l L X l l Y b k u o z n u q f n s b v n m 6 4 s M T J 9 J n F 1 b 3 Q 7 L C Z x d W 9 0 O 1 N l Y 3 R p b 2 4 x L + i h q D E v 5 Y i g 6 Z m k 5 5 q E 6 Z S Z 6 K + v L n v l n L r m m a 8 s M T N 9 J n F 1 b 3 Q 7 L C Z x d W 9 0 O 1 N l Y 3 R p b 2 4 x L + i h q D E v 5 Y i g 6 Z m k 5 5 q E 6 Z S Z 6 K + v L n v p o 4 7 m o L w s M T R 9 J n F 1 b 3 Q 7 L C Z x d W 9 0 O 1 N l Y 3 R p b 2 4 x L + i h q D E v 5 Y i g 6 Z m k 5 5 q E 6 Z S Z 6 K + v L n v n i Y j l n o s o 5 L + u 6 L q r L O a t o + W 4 u C z l r r 3 m n b 4 p L D E 1 f S Z x d W 9 0 O y w m c X V v d D t T Z W N 0 a W 9 u M S / o o a g x L + W I o O m Z p O e a h O m U m e i v r y 5 7 6 a K G 5 Z 6 L L + i F s O W e i y w x N n 0 m c X V v d D s s J n F 1 b 3 Q 7 U 2 V j d G l v b j E v 6 K G o M S / l i K D p m a T n m o T p l J n o r 6 8 u e + i h o + m V v y / o o p b p l b 8 s M T d 9 J n F 1 b 3 Q 7 L C Z x d W 9 0 O 1 N l Y 3 R p b 2 4 x L + i h q D E v 5 Y i g 6 Z m k 5 5 q E 6 Z S Z 6 K + v L n v l j p r l u q Y s M T h 9 J n F 1 b 3 Q 7 L C Z x d W 9 0 O 1 N l Y 3 R p b 2 4 x L + i h q D E v 5 Y i g 6 Z m k 5 5 q E 6 Z S Z 6 K + v L n v n o I H m r r U s M T l 9 J n F 1 b 3 Q 7 L C Z x d W 9 0 O 1 N l Y 3 R p b 2 4 x L + i h q D E v 5 Y i g 6 Z m k 5 5 q E 6 Z S Z 6 K + v L n v p o p z o i b I s M 3 0 m c X V v d D s s J n F 1 b 3 Q 7 U 2 V j d G l v b j E v 6 K G o M S / l i K D p m a T n m o T p l J n o r 6 8 u e + W O n + W n i + W u m u m H j y w y M H 0 m c X V v d D s s J n F 1 b 3 Q 7 U 2 V j d G l v b j E v 6 K G o M S / l i K D p m a T n m o T p l J n o r 6 8 u e + W u m u m H j + e t i e e 6 p y w y M X 0 m c X V v d D s s J n F 1 b 3 Q 7 U 2 V j d G l v b j E v 6 K G o M S / l i K D p m a T n m o T p l J n o r 6 8 u e + W V h u W T g e e x u + W I q + + 8 i O W H u u e g g e a v l O e U q O + 8 i S w y M n 0 m c X V v d D s s J n F 1 b 3 Q 7 U 2 V j d G l v b j E v 6 K G o M S / l i K D p m a T n m o T p l J n o r 6 8 u e + S / r u a U u e W u m u m H j y w y M 3 0 m c X V v d D s s J n F 1 b 3 Q 7 U 2 V j d G l v b j E v 6 K G o M S / l i K D p m a T n m o T p l J n o r 6 8 u e + e U t e W V h u S / r u a U u e a E j + i n g S w y N H 0 m c X V v d D s s J n F 1 b 3 Q 7 U 2 V j d G l v b j E v 6 K G o M S / l i K D p m a T n m o T p l J n o r 6 8 u e + W k h + a z q C w y N X 0 m c X V v d D s s J n F 1 b 3 Q 7 U 2 V j d G l v b j E v 6 K G o M S / l i K D p m a T n m o T p l J n o r 6 8 u e + S 4 u + a s o e a O q C w y N n 0 m c X V v d D s s J n F 1 b 3 Q 7 U 2 V j d G l v b j E v 6 K G o M S / l i K D p m a T n m o T p l J n o r 6 8 u e + W P t u W w j + W n k O a J u e S 7 t y w y N 3 0 m c X V v d D s s J n F 1 b 3 Q 7 U 2 V j d G l v b j E v 6 K G o M S / l i K D p m a T n m o T p l J n o r 6 8 u e + a K m O a J o y w y O H 0 m c X V v d D s s J n F 1 b 3 Q 7 U 2 V j d G l v b j E v 6 K G o M S / l i K D p m a T n m o T p l J n o r 6 8 u e + W H u u i 0 p + S 7 t y j n l L X l l Y b m i 7 / o t K f v v I k s M j l 9 J n F 1 b 3 Q 7 L C Z x d W 9 0 O 1 N l Y 3 R p b 2 4 x L + i h q D E v 5 Y i g 6 Z m k 5 5 q E 6 Z S Z 6 K + v L n v n l L X l l Y b l k I r n i Y z k u 7 c s M z B 9 J n F 1 b 3 Q 7 L C Z x d W 9 0 O 1 N l Y 3 R p b 2 4 x L + i h q D E v 5 Y i g 6 Z m k 5 5 q E 6 Z S Z 6 K + v L n v n q 5 7 l k 4 H l j 4 L o g I P k u 7 c s M z F 9 J n F 1 b 3 Q 7 L C Z x d W 9 0 O 1 N l Y 3 R p b 2 4 x L + i h q D E v 5 Y i g 6 Z m k 5 5 q E 6 Z S Z 6 K + v L n v o t K f l g L w s M z J 9 J n F 1 b 3 Q 7 L C Z x d W 9 0 O 1 N l Y 3 R p b 2 4 x L + i h q D E v 5 Y i g 6 Z m k 5 5 q E 6 Z S Z 6 K + v L n v o t K f m n J 8 s M z N 9 J n F 1 b 3 Q 7 L C Z x d W 9 0 O 1 N l Y 3 R p b 2 4 x L + i h q D E v 5 Y i g 6 Z m k 5 5 q E 6 Z S Z 6 K + v L n v o r q H l i J L m s 6 L m r r U s M z R 9 J n F 1 b 3 Q 7 L C Z x d W 9 0 O 1 N l Y 3 R p b 2 4 x L + i h q D E v 5 Y i g 6 Z m k 5 5 q E 6 Z S Z 6 K + v L n v k u I r m l r D m l 7 b p l 7 Q s M z V 9 J n F 1 b 3 Q 7 L C Z x d W 9 0 O 1 N l Y 3 R p b 2 4 x L + i h q D E v 5 Y i g 6 Z m k 5 5 q E 6 Z S Z 6 K + v L n v n i b n m r o r p n a L m l p k v 5 a S H 5 r O o L D M 2 f S Z x d W 9 0 O y w m c X V v d D t T Z W N 0 a W 9 u M S / o o a g x L + W I o O m Z p O e a h O m U m e i v r y 5 7 6 Z 2 i 5 p a Z 5 Z C N 5 6 e w L D M 3 f S Z x d W 9 0 O y w m c X V v d D t T Z W N 0 a W 9 u M S / o o a g x L + W I o O m Z p O e a h O m U m e i v r y 5 7 6 Z 2 i 5 p a Z 5 7 y W 5 6 C B L D M 4 f S Z x d W 9 0 O y w m c X V v d D t T Z W N 0 a W 9 u M S / o o a g x L + W I o O m Z p O e a h O m U m e i v r y 5 7 5 L i 7 5 b i D 5 Z C N 5 6 e w L D M 5 f S Z x d W 9 0 O y w m c X V v d D t T Z W N 0 a W 9 u M S / o o a g x L + W I o O m Z p O e a h O m U m e i v r y 5 7 5 Y W D 5 7 S g K O W N l u e C u T 8 p L D Q w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O D A 1 Y W Y x M z E t O W U 4 M i 0 0 M 2 V h L W E 0 M j A t O G E 5 M m U w M z U 5 M j Y x I i A v P j x F b n R y e S B U e X B l P S J M b 2 F k Z W R U b 0 F u Y W x 5 c 2 l z U 2 V y d m l j Z X M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J U U 4 J U E x J U E 4 M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i k v J U U 3 J T k 0 J U E 4 J U U 1 J T g 4 J T g 2 J U U 5 J T l B J T k 0 J U U 3 J U F D J U E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y K S 8 l R T k l O D A l O D Y l R T k l O D A l O E Y l R T g l Q T c l O D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I p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M j A o M i k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U y M C g y K S 8 l R T U l O D g l Q T A l R T k l O T k l Q T Q l R T c l O U E l O D Q l R T k l O T Q l O T k l R T g l Q U Y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T I w K D I p L y V F O S U 4 N y U 4 R C V F N i U 4 R S U 5 M i V F N S V C Q S U 4 R i V F N y U 5 Q S U 4 N C V F N S U 4 O C U 5 N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i U e T H c r U S e d P V j U r d d m w A A A A A C A A A A A A A Q Z g A A A A E A A C A A A A D a e 3 U U C d Q / + Q 1 N g o 4 J B + r L E 3 I Y d z O Q 4 s B Z 7 J u d h s u e u w A A A A A O g A A A A A I A A C A A A A B q s Y d w p l 9 m f h J O k s q M 1 U h D / A w h h r / E b 4 o l l 2 O T Q u i E P F A A A A D j D D L f 0 e w 0 t + y x B t M c u u B A v H A g h 7 N i W v J q 9 6 G b w Z V S D H 1 e k Q H q v N l s c v b T n N M i x / E Y Q 0 u n y t i S R 5 h U c O Z H r C Z w e q z J s c h x Q V t M K D F z q w 1 G 9 0 A A A A D d T w r g G s n 1 / u 3 R j k x q W b Q V G V 3 u S U O M U h G O D R B b K + r n + i B 2 D 4 + R X 2 h c 9 3 S a E j z r W q w + N 0 0 Y q h 8 r 9 G j N e H E g 2 q g A < / D a t a M a s h u p > 
</file>

<file path=customXml/itemProps1.xml><?xml version="1.0" encoding="utf-8"?>
<ds:datastoreItem xmlns:ds="http://schemas.openxmlformats.org/officeDocument/2006/customXml" ds:itemID="{5771BFD9-52B1-45CA-81E1-91DF1188D0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2020-12-18T00:13:34Z</dcterms:modified>
</cp:coreProperties>
</file>