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1476001E-9F33-4D91-B0CC-0B24112B047E}" xr6:coauthVersionLast="46" xr6:coauthVersionMax="46" xr10:uidLastSave="{00000000-0000-0000-0000-000000000000}"/>
  <bookViews>
    <workbookView xWindow="2190" yWindow="3250" windowWidth="32060" windowHeight="17330" xr2:uid="{00000000-000D-0000-FFFF-FFFF00000000}"/>
  </bookViews>
  <sheets>
    <sheet name="Setting" sheetId="5" r:id="rId1"/>
    <sheet name="Entity" sheetId="7" r:id="rId2"/>
    <sheet name="Sheet1" sheetId="8" r:id="rId3"/>
    <sheet name="Optionset" sheetId="6" r:id="rId4"/>
    <sheet name="Options" sheetId="4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7" l="1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" i="7"/>
  <c r="I52" i="7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1" i="8"/>
  <c r="S2" i="8"/>
  <c r="T2" i="8"/>
  <c r="S3" i="8"/>
  <c r="T3" i="8" s="1"/>
  <c r="S4" i="8"/>
  <c r="T4" i="8" s="1"/>
  <c r="S5" i="8"/>
  <c r="T5" i="8" s="1"/>
  <c r="S6" i="8"/>
  <c r="T6" i="8"/>
  <c r="S7" i="8"/>
  <c r="T7" i="8" s="1"/>
  <c r="S8" i="8"/>
  <c r="T8" i="8" s="1"/>
  <c r="S9" i="8"/>
  <c r="T9" i="8" s="1"/>
  <c r="S10" i="8"/>
  <c r="T10" i="8" s="1"/>
  <c r="S11" i="8"/>
  <c r="T11" i="8"/>
  <c r="S12" i="8"/>
  <c r="T12" i="8" s="1"/>
  <c r="S13" i="8"/>
  <c r="T13" i="8" s="1"/>
  <c r="S14" i="8"/>
  <c r="T14" i="8" s="1"/>
  <c r="S15" i="8"/>
  <c r="T15" i="8"/>
  <c r="S16" i="8"/>
  <c r="T16" i="8" s="1"/>
  <c r="S17" i="8"/>
  <c r="T17" i="8"/>
  <c r="S18" i="8"/>
  <c r="T18" i="8"/>
  <c r="S19" i="8"/>
  <c r="T19" i="8" s="1"/>
  <c r="S20" i="8"/>
  <c r="T20" i="8" s="1"/>
  <c r="S21" i="8"/>
  <c r="T21" i="8" s="1"/>
  <c r="S22" i="8"/>
  <c r="T22" i="8" s="1"/>
  <c r="S23" i="8"/>
  <c r="T23" i="8" s="1"/>
  <c r="S24" i="8"/>
  <c r="T24" i="8"/>
  <c r="S25" i="8"/>
  <c r="T25" i="8" s="1"/>
  <c r="S26" i="8"/>
  <c r="T26" i="8" s="1"/>
  <c r="S27" i="8"/>
  <c r="T27" i="8"/>
  <c r="S28" i="8"/>
  <c r="T28" i="8" s="1"/>
  <c r="S29" i="8"/>
  <c r="T29" i="8"/>
  <c r="S30" i="8"/>
  <c r="T30" i="8" s="1"/>
  <c r="S31" i="8"/>
  <c r="T31" i="8" s="1"/>
  <c r="S32" i="8"/>
  <c r="T32" i="8" s="1"/>
  <c r="S33" i="8"/>
  <c r="T33" i="8" s="1"/>
  <c r="S34" i="8"/>
  <c r="T34" i="8" s="1"/>
  <c r="S35" i="8"/>
  <c r="T35" i="8"/>
  <c r="S36" i="8"/>
  <c r="T36" i="8"/>
  <c r="S37" i="8"/>
  <c r="T37" i="8" s="1"/>
  <c r="S38" i="8"/>
  <c r="T38" i="8" s="1"/>
  <c r="S39" i="8"/>
  <c r="T39" i="8" s="1"/>
  <c r="S1" i="8"/>
  <c r="T1" i="8" s="1"/>
  <c r="L2" i="8"/>
  <c r="M2" i="8" s="1"/>
  <c r="L3" i="8"/>
  <c r="M3" i="8" s="1"/>
  <c r="L4" i="8"/>
  <c r="M4" i="8" s="1"/>
  <c r="L5" i="8"/>
  <c r="L6" i="8"/>
  <c r="M6" i="8" s="1"/>
  <c r="L7" i="8"/>
  <c r="M7" i="8" s="1"/>
  <c r="L8" i="8"/>
  <c r="M8" i="8" s="1"/>
  <c r="L9" i="8"/>
  <c r="M9" i="8" s="1"/>
  <c r="L10" i="8"/>
  <c r="M10" i="8" s="1"/>
  <c r="L11" i="8"/>
  <c r="L12" i="8"/>
  <c r="L13" i="8"/>
  <c r="M13" i="8" s="1"/>
  <c r="L14" i="8"/>
  <c r="M14" i="8" s="1"/>
  <c r="L15" i="8"/>
  <c r="L16" i="8"/>
  <c r="M16" i="8" s="1"/>
  <c r="L17" i="8"/>
  <c r="L18" i="8"/>
  <c r="L19" i="8"/>
  <c r="M19" i="8" s="1"/>
  <c r="L20" i="8"/>
  <c r="M20" i="8" s="1"/>
  <c r="L21" i="8"/>
  <c r="L22" i="8"/>
  <c r="M22" i="8" s="1"/>
  <c r="L23" i="8"/>
  <c r="L24" i="8"/>
  <c r="L25" i="8"/>
  <c r="M25" i="8" s="1"/>
  <c r="L26" i="8"/>
  <c r="M26" i="8" s="1"/>
  <c r="L27" i="8"/>
  <c r="L28" i="8"/>
  <c r="M28" i="8" s="1"/>
  <c r="L29" i="8"/>
  <c r="L30" i="8"/>
  <c r="L31" i="8"/>
  <c r="M31" i="8" s="1"/>
  <c r="L32" i="8"/>
  <c r="M32" i="8" s="1"/>
  <c r="L33" i="8"/>
  <c r="L34" i="8"/>
  <c r="M34" i="8" s="1"/>
  <c r="L35" i="8"/>
  <c r="L36" i="8"/>
  <c r="L37" i="8"/>
  <c r="M37" i="8" s="1"/>
  <c r="L38" i="8"/>
  <c r="M38" i="8" s="1"/>
  <c r="L39" i="8"/>
  <c r="M5" i="8"/>
  <c r="M11" i="8"/>
  <c r="M12" i="8"/>
  <c r="M15" i="8"/>
  <c r="M17" i="8"/>
  <c r="M18" i="8"/>
  <c r="M21" i="8"/>
  <c r="M23" i="8"/>
  <c r="M24" i="8"/>
  <c r="M27" i="8"/>
  <c r="M29" i="8"/>
  <c r="M30" i="8"/>
  <c r="M33" i="8"/>
  <c r="M35" i="8"/>
  <c r="M36" i="8"/>
  <c r="M39" i="8"/>
  <c r="L1" i="8"/>
  <c r="M1" i="8" s="1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23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" i="6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<sst xmlns="http://schemas.openxmlformats.org/spreadsheetml/2006/main" count="328" uniqueCount="203">
  <si>
    <t>黄色背景部分は入力区域です。</t>
    <phoneticPr fontId="1" type="noConversion"/>
  </si>
  <si>
    <t>表示名</t>
    <phoneticPr fontId="1" type="noConversion"/>
  </si>
  <si>
    <t>スキーマ名</t>
    <phoneticPr fontId="1" type="noConversion"/>
  </si>
  <si>
    <t>ヘッダー</t>
    <phoneticPr fontId="1" type="noConversion"/>
  </si>
  <si>
    <t>sample</t>
    <phoneticPr fontId="1" type="noConversion"/>
  </si>
  <si>
    <t>フィールド</t>
    <phoneticPr fontId="1" type="noConversion"/>
  </si>
  <si>
    <t>Csv列スキーマ名</t>
    <phoneticPr fontId="1" type="noConversion"/>
  </si>
  <si>
    <t>Crmスキーマ名</t>
    <phoneticPr fontId="1" type="noConversion"/>
  </si>
  <si>
    <t>必須フラグ</t>
    <phoneticPr fontId="1" type="noConversion"/>
  </si>
  <si>
    <t>代替キー</t>
    <phoneticPr fontId="1" type="noConversion"/>
  </si>
  <si>
    <t>対象Crmスキーマ名</t>
    <phoneticPr fontId="1" type="noConversion"/>
  </si>
  <si>
    <t>&lt;Configuration&gt;</t>
    <phoneticPr fontId="1" type="noConversion"/>
  </si>
  <si>
    <t>設定</t>
    <phoneticPr fontId="1" type="noConversion"/>
  </si>
  <si>
    <t>crm_key1</t>
    <phoneticPr fontId="1" type="noConversion"/>
  </si>
  <si>
    <t>sample2</t>
    <phoneticPr fontId="1" type="noConversion"/>
  </si>
  <si>
    <t>sample3</t>
    <phoneticPr fontId="1" type="noConversion"/>
  </si>
  <si>
    <t>&lt;/OptionMap&gt;</t>
  </si>
  <si>
    <t>Csvファイルフォルダパース</t>
  </si>
  <si>
    <t>Csvファイルバックアップパース</t>
  </si>
  <si>
    <t>エラーファイルパース</t>
  </si>
  <si>
    <t>エンティティ表示名</t>
  </si>
  <si>
    <t>エンティティ物理名</t>
  </si>
  <si>
    <t>オプションセットマッピングファイル名</t>
  </si>
  <si>
    <t>ヘッダーあるなし</t>
  </si>
  <si>
    <t>デリミタ</t>
  </si>
  <si>
    <t>文字コード</t>
  </si>
  <si>
    <t>エラー続行フラグ</t>
  </si>
  <si>
    <t>スレッド数</t>
  </si>
  <si>
    <t>処理ブロックレコード数</t>
  </si>
  <si>
    <t>一括削除フラグ</t>
  </si>
  <si>
    <t>CRMへ反映フラグ</t>
  </si>
  <si>
    <t>黄色背景部分は入力区域です。</t>
  </si>
  <si>
    <t>&lt;/Configuration&gt;</t>
  </si>
  <si>
    <t>ErrorFolder/ErrorPath</t>
    <phoneticPr fontId="1" type="noConversion"/>
  </si>
  <si>
    <t>COMMA</t>
  </si>
  <si>
    <t>COMMA</t>
    <phoneticPr fontId="1" type="noConversion"/>
  </si>
  <si>
    <t>TAB</t>
    <phoneticPr fontId="1" type="noConversion"/>
  </si>
  <si>
    <t>SJIS</t>
    <phoneticPr fontId="1" type="noConversion"/>
  </si>
  <si>
    <t>オプションセット名</t>
  </si>
  <si>
    <t>CSV表示名</t>
  </si>
  <si>
    <t>CSV数字バリュー</t>
  </si>
  <si>
    <t>CRM数字バリュー</t>
  </si>
  <si>
    <t>&lt;OptionMap&gt;</t>
    <phoneticPr fontId="1" type="noConversion"/>
  </si>
  <si>
    <t>SampleOptionset</t>
    <phoneticPr fontId="1" type="noConversion"/>
  </si>
  <si>
    <t>選択一</t>
  </si>
  <si>
    <t>選択二</t>
  </si>
  <si>
    <t>選択A</t>
    <phoneticPr fontId="1" type="noConversion"/>
  </si>
  <si>
    <t>選択B</t>
    <phoneticPr fontId="1" type="noConversion"/>
  </si>
  <si>
    <t>END</t>
    <phoneticPr fontId="1" type="noConversion"/>
  </si>
  <si>
    <t>&lt;/Headers&gt;</t>
    <phoneticPr fontId="1" type="noConversion"/>
  </si>
  <si>
    <t>&lt;Headers&gt;</t>
    <phoneticPr fontId="1" type="noConversion"/>
  </si>
  <si>
    <t>Csv列スキーマ名</t>
  </si>
  <si>
    <t>Crmスキーマ名</t>
  </si>
  <si>
    <t>スキップフラグ</t>
  </si>
  <si>
    <t>データタイプ</t>
    <phoneticPr fontId="1" type="noConversion"/>
  </si>
  <si>
    <t>日付フォーマット</t>
    <phoneticPr fontId="1" type="noConversion"/>
  </si>
  <si>
    <t>&lt;Fields&gt;</t>
    <phoneticPr fontId="1" type="noConversion"/>
  </si>
  <si>
    <t>&lt;/Fields&gt;</t>
    <phoneticPr fontId="1" type="noConversion"/>
  </si>
  <si>
    <t>Datetime</t>
    <phoneticPr fontId="1" type="noConversion"/>
  </si>
  <si>
    <t>yyyyMMdd</t>
    <phoneticPr fontId="1" type="noConversion"/>
  </si>
  <si>
    <t>sample_header2</t>
    <phoneticPr fontId="1" type="noConversion"/>
  </si>
  <si>
    <t>Optionset</t>
    <phoneticPr fontId="1" type="noConversion"/>
  </si>
  <si>
    <t>参照先</t>
    <phoneticPr fontId="1" type="noConversion"/>
  </si>
  <si>
    <t>sample_header3</t>
  </si>
  <si>
    <t>crm_key2</t>
  </si>
  <si>
    <t>crm_key3</t>
  </si>
  <si>
    <t>&lt;Keys&gt;</t>
    <phoneticPr fontId="1" type="noConversion"/>
  </si>
  <si>
    <t>&lt;/Keys&gt;</t>
    <phoneticPr fontId="1" type="noConversion"/>
  </si>
  <si>
    <t>sample3</t>
  </si>
  <si>
    <t>Lookup</t>
    <phoneticPr fontId="1" type="noConversion"/>
  </si>
  <si>
    <t>sample_header4</t>
  </si>
  <si>
    <t>sample_header5</t>
  </si>
  <si>
    <t>sample_header3</t>
    <phoneticPr fontId="1" type="noConversion"/>
  </si>
  <si>
    <t>InputFolder/new_product</t>
    <phoneticPr fontId="1" type="noConversion"/>
  </si>
  <si>
    <t>BackupFolder/new_product</t>
    <phoneticPr fontId="1" type="noConversion"/>
  </si>
  <si>
    <t>&lt;Header ColumnName="csv_new_product_code"                        DisplayName="品目コード" /&gt;</t>
  </si>
  <si>
    <t>&lt;Header ColumnName="csv_new_name"                                DisplayName="品目名" /&gt;</t>
  </si>
  <si>
    <t>&lt;Header ColumnName="csv_new_oldsystemproduct_code"               DisplayName="旧システム品目コード" /&gt;</t>
  </si>
  <si>
    <t>&lt;Header ColumnName="csv_new_purchasestop_date"                   DisplayName="品目発注中止年月日" /&gt;</t>
  </si>
  <si>
    <t>&lt;Header ColumnName="csv_new_unitsize"                            DisplayName="品目入数" /&gt;</t>
  </si>
  <si>
    <t>&lt;Header ColumnName="csv_new_applicable_unit"                     DisplayName="適用単位" /&gt;</t>
  </si>
  <si>
    <t>&lt;Header ColumnName="csv_new_lastpurchasing_price"                DisplayName="最終仕入単価" /&gt;</t>
  </si>
  <si>
    <t>&lt;Header ColumnName="csv_new_created_date"                        DisplayName="作成年月日" /&gt;</t>
  </si>
  <si>
    <t>&lt;Header ColumnName="csv_new_standard_unitprice"                  DisplayName="品目別売上契約単価" /&gt;</t>
  </si>
  <si>
    <t>&lt;Header ColumnName="csv_new_standard_unit"                       DisplayName="品目別売上契約単位" /&gt;</t>
  </si>
  <si>
    <t>&lt;Header ColumnName="csv_new_ucc_unitprice"                       DisplayName="ＵＣＣ仕切価格" /&gt;</t>
  </si>
  <si>
    <t>&lt;Header ColumnName="csv_new_ucc_unit"                            DisplayName="ＵＣＣ仕切価格単位" /&gt;</t>
  </si>
  <si>
    <t>&lt;Header ColumnName="csv_new_productbrand_code"                   DisplayName="品目ブランドコード" /&gt;</t>
  </si>
  <si>
    <t>&lt;Header ColumnName="csv_new_productbrand_name"                   DisplayName="品目ブランド名称" /&gt;</t>
  </si>
  <si>
    <t>&lt;Header ColumnName="csv_new_productcategory_code1"               DisplayName="品目分類コード１" /&gt;</t>
  </si>
  <si>
    <t>&lt;Header ColumnName="csv_new_productcategory_name1"               DisplayName="品目分類コード１名称" /&gt;</t>
  </si>
  <si>
    <t>&lt;Header ColumnName="csv_new_product10category_code"              DisplayName="品目１０桁分類コード" /&gt;</t>
  </si>
  <si>
    <t>&lt;Header ColumnName="csv_new_itemcategory_code"                   DisplayName="ラッキー商品分類コード" /&gt;</t>
  </si>
  <si>
    <t>&lt;Header ColumnName="csv_new_itemcategory_name1"                  DisplayName="ラッキー商品分類名称" /&gt;</t>
  </si>
  <si>
    <t>&lt;Header ColumnName="csv_new_lcproductgroup_code"                 DisplayName="ラッキー品群コード" /&gt;</t>
  </si>
  <si>
    <t>&lt;Header ColumnName="csv_new_lcproductgroup_name"                 DisplayName="ラッキー品群名称" /&gt;</t>
  </si>
  <si>
    <t>&lt;Header ColumnName="csv_new_clientproduct_code"                  DisplayName="相手先商品コード" /&gt;</t>
  </si>
  <si>
    <t>&lt;Header ColumnName="csv_new_productorderquantity_unit"           DisplayName="品目発注数量単位" /&gt;</t>
  </si>
  <si>
    <t>&lt;Header ColumnName="csv_new_modelcategory_name"                  DisplayName="機種カテゴリ名称" /&gt;</t>
  </si>
  <si>
    <t>&lt;Header ColumnName="csv_new_model_name"                          DisplayName="機種名称" /&gt;</t>
  </si>
  <si>
    <t>&lt;Header ColumnName="csv_new_10category_code"                     DisplayName="１０群コード" /&gt;</t>
  </si>
  <si>
    <t>&lt;Header ColumnName="csv_new_lcproductcategory_code"              DisplayName="ラッキー品目分類" /&gt;</t>
  </si>
  <si>
    <t>&lt;Header ColumnName="csv_new_lcproductcategory_name"              DisplayName="ラッキー品目分類名称" /&gt;</t>
  </si>
  <si>
    <t>&lt;Header ColumnName="csv_new_productcategory4_code"               DisplayName="分類４コード" /&gt;</t>
  </si>
  <si>
    <t>&lt;Header ColumnName="csv_new_productcategory4_name"               DisplayName="分類４名称" /&gt;</t>
  </si>
  <si>
    <t>&lt;Header ColumnName="csv_new_productcategory1_code"               DisplayName="分類１コード" /&gt;</t>
  </si>
  <si>
    <t>&lt;Header ColumnName="csv_new_productcategory1_name"               DisplayName="分類１名称" /&gt;</t>
  </si>
  <si>
    <t>&lt;Header ColumnName="csv_new_productcategory2_code"               DisplayName="分類２コード" /&gt;</t>
  </si>
  <si>
    <t>&lt;Header ColumnName="csv_new_productcategory2_name"               DisplayName="分類２名称" /&gt;</t>
  </si>
  <si>
    <t>&lt;Header ColumnName="csv_new_productcategory3_code"               DisplayName="分類３コード" /&gt;</t>
  </si>
  <si>
    <t>&lt;Header ColumnName="csv_new_productcategory3_name"               DisplayName="分類３名称" /&gt;</t>
  </si>
  <si>
    <t>&lt;Header ColumnName="csv_new_channel_code"                        DisplayName="チャネル" /&gt;</t>
  </si>
  <si>
    <t>&lt;Header ColumnName="csv_new_channel_name"                        DisplayName="チャネル名" /&gt;</t>
  </si>
  <si>
    <t>&lt;Header ColumnName="csv_statecode"                               DisplayName="状態" /&gt;</t>
  </si>
  <si>
    <t>品目コード</t>
  </si>
  <si>
    <t>品目名</t>
  </si>
  <si>
    <t>旧システム品目コード</t>
  </si>
  <si>
    <t>品目発注中止年月日</t>
  </si>
  <si>
    <t>品目入数</t>
  </si>
  <si>
    <t>適用単位</t>
  </si>
  <si>
    <t>最終仕入単価</t>
  </si>
  <si>
    <t>作成年月日</t>
  </si>
  <si>
    <t>品目別売上契約単価</t>
  </si>
  <si>
    <t>品目別売上契約単位</t>
  </si>
  <si>
    <t>ＵＣＣ仕切価格</t>
  </si>
  <si>
    <t>ＵＣＣ仕切価格単位</t>
  </si>
  <si>
    <t>品目ブランドコード</t>
  </si>
  <si>
    <t>品目ブランド名称</t>
  </si>
  <si>
    <t>品目分類コード１</t>
  </si>
  <si>
    <t>品目分類コード１名称</t>
  </si>
  <si>
    <t>品目１０桁分類コード</t>
  </si>
  <si>
    <t>ラッキー商品分類コード</t>
  </si>
  <si>
    <t>ラッキー商品分類名称</t>
  </si>
  <si>
    <t>ラッキー品群コード</t>
  </si>
  <si>
    <t>ラッキー品群名称</t>
  </si>
  <si>
    <t>相手先商品コード</t>
  </si>
  <si>
    <t>品目発注数量単位</t>
  </si>
  <si>
    <t>機種カテゴリ名称</t>
  </si>
  <si>
    <t>機種名称</t>
  </si>
  <si>
    <t>１０群コード</t>
  </si>
  <si>
    <t>ラッキー品目分類</t>
  </si>
  <si>
    <t>ラッキー品目分類名称</t>
  </si>
  <si>
    <t>分類４コード</t>
  </si>
  <si>
    <t>分類４名称</t>
  </si>
  <si>
    <t>分類１コード</t>
  </si>
  <si>
    <t>分類１名称</t>
  </si>
  <si>
    <t>分類２コード</t>
  </si>
  <si>
    <t>分類２名称</t>
  </si>
  <si>
    <t>分類３コード</t>
  </si>
  <si>
    <t>分類３名称</t>
  </si>
  <si>
    <t>チャネル</t>
  </si>
  <si>
    <t>チャネル名</t>
  </si>
  <si>
    <t>状態</t>
  </si>
  <si>
    <t>new_product_code</t>
  </si>
  <si>
    <t>new_name</t>
  </si>
  <si>
    <t>new_oldsystemproduct_code</t>
  </si>
  <si>
    <t>new_purchasestop_date</t>
  </si>
  <si>
    <t>new_unitsize</t>
  </si>
  <si>
    <t>new_applicable_unit</t>
  </si>
  <si>
    <t>new_lastpurchasing_price</t>
  </si>
  <si>
    <t>new_created_date</t>
  </si>
  <si>
    <t>new_standard_unitprice</t>
  </si>
  <si>
    <t>new_standard_unit</t>
  </si>
  <si>
    <t>new_ucc_unitprice</t>
  </si>
  <si>
    <t>new_ucc_unit</t>
  </si>
  <si>
    <t>new_productbrand_code</t>
  </si>
  <si>
    <t>new_productbrand_name</t>
  </si>
  <si>
    <t>new_productcategory_code1</t>
  </si>
  <si>
    <t>new_productcategory_name1</t>
  </si>
  <si>
    <t>new_product10category_code</t>
  </si>
  <si>
    <t>new_itemcategory_code</t>
  </si>
  <si>
    <t>new_itemcategory_name1</t>
  </si>
  <si>
    <t>new_lcproductgroup_code</t>
  </si>
  <si>
    <t>new_lcproductgroup_name</t>
  </si>
  <si>
    <t>new_clientproduct_code</t>
  </si>
  <si>
    <t>new_productorderquantity_unit</t>
  </si>
  <si>
    <t>new_modelcategory_name</t>
  </si>
  <si>
    <t>new_model_name</t>
  </si>
  <si>
    <t>new_10category_code</t>
  </si>
  <si>
    <t>new_lcproductcategory_code</t>
  </si>
  <si>
    <t>new_lcproductcategory_name</t>
  </si>
  <si>
    <t>new_productcategory4_code</t>
  </si>
  <si>
    <t>new_productcategory4_name</t>
  </si>
  <si>
    <t>new_productcategory1_code</t>
  </si>
  <si>
    <t>new_productcategory1_name</t>
  </si>
  <si>
    <t>new_productcategory2_code</t>
  </si>
  <si>
    <t>new_productcategory2_name</t>
  </si>
  <si>
    <t>new_productcategory3_code</t>
  </si>
  <si>
    <t>new_productcategory3_name</t>
  </si>
  <si>
    <t>new_channel_code</t>
  </si>
  <si>
    <t>new_channel_name</t>
  </si>
  <si>
    <t>statecode</t>
  </si>
  <si>
    <t>new_product_code</t>
    <phoneticPr fontId="1" type="noConversion"/>
  </si>
  <si>
    <t>String</t>
  </si>
  <si>
    <t>String</t>
    <phoneticPr fontId="1" type="noConversion"/>
  </si>
  <si>
    <t>DateTime</t>
  </si>
  <si>
    <t>yyyyMMdd</t>
  </si>
  <si>
    <t>Integer</t>
  </si>
  <si>
    <t>OptionSet</t>
  </si>
  <si>
    <t>Money</t>
  </si>
  <si>
    <t>State</t>
  </si>
  <si>
    <t>new_product</t>
    <phoneticPr fontId="1" type="noConversion"/>
  </si>
  <si>
    <t>品目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</si>
</sst>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4" borderId="0" xfId="0" applyFont="1" applyFill="1"/>
    <xf numFmtId="0" fontId="3" fillId="4" borderId="0" xfId="0" applyFont="1" applyFill="1"/>
    <xf numFmtId="0" fontId="2" fillId="0" borderId="0" xfId="0" applyFont="1"/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4" borderId="2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21" xfId="0" applyFont="1" applyFill="1" applyBorder="1" applyAlignment="1"/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8884-01B8-4D09-8917-8325A36A5804}">
  <dimension ref="A1:N40"/>
  <sheetViews>
    <sheetView tabSelected="1" workbookViewId="0">
      <selection activeCell="I9" sqref="I9"/>
    </sheetView>
  </sheetViews>
  <sheetFormatPr defaultRowHeight="16.5" x14ac:dyDescent="0.45"/>
  <cols>
    <col min="1" max="1" width="2.08203125" style="1" customWidth="1"/>
    <col min="2" max="2" width="35.9140625" style="3" bestFit="1" customWidth="1"/>
    <col min="3" max="3" width="46" style="3" customWidth="1"/>
    <col min="4" max="16384" width="8.6640625" style="3"/>
  </cols>
  <sheetData>
    <row r="1" spans="2:14" ht="17" thickBot="1" x14ac:dyDescent="0.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7" thickBot="1" x14ac:dyDescent="0.5">
      <c r="B2" s="11" t="s">
        <v>12</v>
      </c>
      <c r="C2" s="2" t="s">
        <v>31</v>
      </c>
      <c r="D2" s="1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45">
      <c r="B3" s="8" t="s">
        <v>17</v>
      </c>
      <c r="C3" s="4" t="s">
        <v>73</v>
      </c>
      <c r="D3" s="1" t="str">
        <f>CONCATENATE("&lt;InputFilePath&gt;",C3,"&lt;/InputFilePath&gt;")</f>
        <v>&lt;InputFilePath&gt;InputFolder/new_product&lt;/InputFilePath&gt;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45">
      <c r="B4" s="9" t="s">
        <v>18</v>
      </c>
      <c r="C4" s="5" t="s">
        <v>74</v>
      </c>
      <c r="D4" s="1" t="str">
        <f>CONCATENATE("&lt;BackupPath&gt;",C3,"&lt;/BackupPath&gt;")</f>
        <v>&lt;BackupPath&gt;InputFolder/new_product&lt;/BackupPath&gt;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45">
      <c r="B5" s="9" t="s">
        <v>19</v>
      </c>
      <c r="C5" s="5" t="s">
        <v>33</v>
      </c>
      <c r="D5" s="1" t="str">
        <f>CONCATENATE("&lt;ErrorPath&gt;",C5,"&lt;/ErrorPath&gt;")</f>
        <v>&lt;ErrorPath&gt;ErrorFolder/ErrorPath&lt;/ErrorPath&gt;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45">
      <c r="B6" s="9" t="s">
        <v>20</v>
      </c>
      <c r="C6" s="5" t="s">
        <v>202</v>
      </c>
      <c r="D6" s="1" t="str">
        <f>CONCATENATE("&lt;EntityDisplayName&gt;",C6,"&lt;/EntityDisplayName&gt;")</f>
        <v>&lt;EntityDisplayName&gt;品目&lt;/EntityDisplayName&gt;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45">
      <c r="B7" s="9" t="s">
        <v>21</v>
      </c>
      <c r="C7" s="5" t="s">
        <v>201</v>
      </c>
      <c r="D7" s="1" t="str">
        <f>CONCATENATE("&lt;EntityName&gt;",C7,"&lt;/EntityName&gt;")</f>
        <v>&lt;EntityName&gt;new_product&lt;/EntityName&gt;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45">
      <c r="B8" s="9" t="s">
        <v>22</v>
      </c>
      <c r="C8" s="5"/>
      <c r="D8" s="1" t="str">
        <f>CONCATENATE("&lt;OptionsetMappingFile&gt;",C8,"&lt;/OptionsetMappingFile&gt;")</f>
        <v>&lt;OptionsetMappingFile&gt;&lt;/OptionsetMappingFile&gt;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45">
      <c r="B9" s="9" t="s">
        <v>23</v>
      </c>
      <c r="C9" s="6" t="b">
        <v>1</v>
      </c>
      <c r="D9" s="1" t="str">
        <f>CONCATENATE("&lt;HaveTitle&gt;",C9,"&lt;/HaveTitle&gt;")</f>
        <v>&lt;HaveTitle&gt;TRUE&lt;/HaveTitle&gt;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45">
      <c r="B10" s="9" t="s">
        <v>24</v>
      </c>
      <c r="C10" s="6" t="s">
        <v>34</v>
      </c>
      <c r="D10" s="1" t="str">
        <f>CONCATENATE("&lt;Delimiter&gt;",C10,"&lt;/Delimiter&gt;")</f>
        <v>&lt;Delimiter&gt;COMMA&lt;/Delimiter&gt;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45">
      <c r="B11" s="9" t="s">
        <v>25</v>
      </c>
      <c r="C11" s="6" t="s">
        <v>37</v>
      </c>
      <c r="D11" s="1" t="str">
        <f>CONCATENATE("&lt;FileEncode&gt;",C11,"&lt;/FileEncode&gt;")</f>
        <v>&lt;FileEncode&gt;SJIS&lt;/FileEncode&gt;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45">
      <c r="B12" s="9" t="s">
        <v>26</v>
      </c>
      <c r="C12" s="6" t="b">
        <v>1</v>
      </c>
      <c r="D12" s="1" t="str">
        <f>CONCATENATE("&lt;ErrorContinueFlag&gt;",C12,"&lt;/ErrorContinueFlag&gt;")</f>
        <v>&lt;ErrorContinueFlag&gt;TRUE&lt;/ErrorContinueFlag&gt;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45">
      <c r="B13" s="9" t="s">
        <v>27</v>
      </c>
      <c r="C13" s="6">
        <v>5</v>
      </c>
      <c r="D13" s="1" t="str">
        <f>CONCATENATE("&lt;Thread&gt;",C13,"&lt;/Thread&gt;")</f>
        <v>&lt;Thread&gt;5&lt;/Thread&gt;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45">
      <c r="B14" s="9" t="s">
        <v>28</v>
      </c>
      <c r="C14" s="6">
        <v>100</v>
      </c>
      <c r="D14" s="1" t="str">
        <f>CONCATENATE("&lt;BlockCount&gt;",C14,"&lt;/BlockCount&gt;")</f>
        <v>&lt;BlockCount&gt;100&lt;/BlockCount&gt;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45">
      <c r="B15" s="9" t="s">
        <v>29</v>
      </c>
      <c r="C15" s="6" t="b">
        <v>0</v>
      </c>
      <c r="D15" s="1" t="str">
        <f>CONCATENATE("&lt;NeedDelete&gt;",C15,"&lt;/NeedDelete&gt;")</f>
        <v>&lt;NeedDelete&gt;FALSE&lt;/NeedDelete&gt;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ht="17" thickBot="1" x14ac:dyDescent="0.5">
      <c r="B16" s="10" t="s">
        <v>30</v>
      </c>
      <c r="C16" s="7" t="b">
        <v>1</v>
      </c>
      <c r="D16" s="1" t="str">
        <f>CONCATENATE("&lt;Reflect&gt;",C16,"&lt;/Reflect&gt;")</f>
        <v>&lt;Reflect&gt;TRUE&lt;/Reflect&gt;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45">
      <c r="B17" s="1"/>
      <c r="C17" s="1"/>
      <c r="D17" s="1" t="s">
        <v>32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4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4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4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4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4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4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4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4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4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4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4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phoneticPr fontId="1" type="noConversion"/>
  <dataValidations disablePrompts="1" count="3">
    <dataValidation allowBlank="1" showInputMessage="1" showErrorMessage="1" promptTitle="文字コード" prompt="UTF8,SJIS......" sqref="C11" xr:uid="{AF5924A3-61EC-4EAF-A9D3-B7BAF7D23A41}"/>
    <dataValidation type="whole" allowBlank="1" showInputMessage="1" showErrorMessage="1" promptTitle="整数を入力してください。" prompt="100から1000まで。" sqref="C14" xr:uid="{63A29EBE-B9CF-4D3E-A448-95BA4BFFC8EA}">
      <formula1>100</formula1>
      <formula2>1000</formula2>
    </dataValidation>
    <dataValidation type="whole" allowBlank="1" showInputMessage="1" showErrorMessage="1" promptTitle="整数を入力してください。" prompt="1から10まで。" sqref="C13" xr:uid="{48B9E3E8-FC35-4AA0-B899-D83DB280FC56}">
      <formula1>1</formula1>
      <formula2>10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promptTitle="二つの選択" prompt="TRUE,FALSE" xr:uid="{FC89A7CC-FD6C-4090-9A17-F0A3A3C8D884}">
          <x14:formula1>
            <xm:f>Options!$A$1:$A$2</xm:f>
          </x14:formula1>
          <xm:sqref>C9 C12 C15:C16</xm:sqref>
        </x14:dataValidation>
        <x14:dataValidation type="list" allowBlank="1" showInputMessage="1" showErrorMessage="1" promptTitle="csvファイル区分" prompt="COMMA,TAB" xr:uid="{FCF2FECE-FE74-4962-B03C-26B6EEA2106A}">
          <x14:formula1>
            <xm:f>Options!$B$1:$B$2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BA4-5467-4C2C-926E-E5CFDAF4ACCA}">
  <dimension ref="B1:I176"/>
  <sheetViews>
    <sheetView topLeftCell="A70" workbookViewId="0">
      <selection activeCell="M100" sqref="M100"/>
    </sheetView>
  </sheetViews>
  <sheetFormatPr defaultRowHeight="16.5" x14ac:dyDescent="0.45"/>
  <cols>
    <col min="1" max="1" width="2.08203125" style="1" customWidth="1"/>
    <col min="2" max="2" width="36.6640625" style="1" customWidth="1"/>
    <col min="3" max="3" width="39.08203125" style="1" customWidth="1"/>
    <col min="4" max="8" width="17.5" style="1" customWidth="1"/>
    <col min="9" max="16384" width="8.6640625" style="1"/>
  </cols>
  <sheetData>
    <row r="1" spans="2:4" ht="17" thickBot="1" x14ac:dyDescent="0.5"/>
    <row r="2" spans="2:4" ht="17" thickBot="1" x14ac:dyDescent="0.5">
      <c r="B2" s="30" t="s">
        <v>3</v>
      </c>
      <c r="C2" s="31" t="s">
        <v>0</v>
      </c>
    </row>
    <row r="3" spans="2:4" ht="17" thickBot="1" x14ac:dyDescent="0.5">
      <c r="B3" s="32" t="s">
        <v>1</v>
      </c>
      <c r="C3" s="33" t="s">
        <v>2</v>
      </c>
      <c r="D3" s="1" t="s">
        <v>50</v>
      </c>
    </row>
    <row r="4" spans="2:4" x14ac:dyDescent="0.45">
      <c r="B4" s="38" t="s">
        <v>114</v>
      </c>
      <c r="C4" s="4" t="s">
        <v>153</v>
      </c>
      <c r="D4" s="1" t="str">
        <f>IF(ISBLANK(C4),"",CONCATENATE("&lt;Header LogicName=""csv_",C4,""" DisplayName=""",B4,""" /&gt;"))</f>
        <v>&lt;Header LogicName="csv_new_product_code" DisplayName="品目コード" /&gt;</v>
      </c>
    </row>
    <row r="5" spans="2:4" x14ac:dyDescent="0.45">
      <c r="B5" s="39" t="s">
        <v>115</v>
      </c>
      <c r="C5" s="5" t="s">
        <v>154</v>
      </c>
      <c r="D5" s="1" t="str">
        <f t="shared" ref="D5:D46" si="0">IF(ISBLANK(C5),"",CONCATENATE("&lt;Header LogicName=""csv_",C5,""" DisplayName=""",B5,""" /&gt;"))</f>
        <v>&lt;Header LogicName="csv_new_name" DisplayName="品目名" /&gt;</v>
      </c>
    </row>
    <row r="6" spans="2:4" x14ac:dyDescent="0.45">
      <c r="B6" s="39" t="s">
        <v>116</v>
      </c>
      <c r="C6" s="5" t="s">
        <v>155</v>
      </c>
      <c r="D6" s="1" t="str">
        <f t="shared" si="0"/>
        <v>&lt;Header LogicName="csv_new_oldsystemproduct_code" DisplayName="旧システム品目コード" /&gt;</v>
      </c>
    </row>
    <row r="7" spans="2:4" x14ac:dyDescent="0.45">
      <c r="B7" s="39" t="s">
        <v>117</v>
      </c>
      <c r="C7" s="5" t="s">
        <v>156</v>
      </c>
      <c r="D7" s="1" t="str">
        <f t="shared" si="0"/>
        <v>&lt;Header LogicName="csv_new_purchasestop_date" DisplayName="品目発注中止年月日" /&gt;</v>
      </c>
    </row>
    <row r="8" spans="2:4" x14ac:dyDescent="0.45">
      <c r="B8" s="39" t="s">
        <v>118</v>
      </c>
      <c r="C8" s="5" t="s">
        <v>157</v>
      </c>
      <c r="D8" s="1" t="str">
        <f t="shared" si="0"/>
        <v>&lt;Header LogicName="csv_new_unitsize" DisplayName="品目入数" /&gt;</v>
      </c>
    </row>
    <row r="9" spans="2:4" x14ac:dyDescent="0.45">
      <c r="B9" s="39" t="s">
        <v>119</v>
      </c>
      <c r="C9" s="5" t="s">
        <v>158</v>
      </c>
      <c r="D9" s="1" t="str">
        <f t="shared" si="0"/>
        <v>&lt;Header LogicName="csv_new_applicable_unit" DisplayName="適用単位" /&gt;</v>
      </c>
    </row>
    <row r="10" spans="2:4" x14ac:dyDescent="0.45">
      <c r="B10" s="39" t="s">
        <v>120</v>
      </c>
      <c r="C10" s="5" t="s">
        <v>159</v>
      </c>
      <c r="D10" s="1" t="str">
        <f t="shared" si="0"/>
        <v>&lt;Header LogicName="csv_new_lastpurchasing_price" DisplayName="最終仕入単価" /&gt;</v>
      </c>
    </row>
    <row r="11" spans="2:4" x14ac:dyDescent="0.45">
      <c r="B11" s="39" t="s">
        <v>121</v>
      </c>
      <c r="C11" s="5" t="s">
        <v>160</v>
      </c>
      <c r="D11" s="1" t="str">
        <f t="shared" si="0"/>
        <v>&lt;Header LogicName="csv_new_created_date" DisplayName="作成年月日" /&gt;</v>
      </c>
    </row>
    <row r="12" spans="2:4" x14ac:dyDescent="0.45">
      <c r="B12" s="39" t="s">
        <v>122</v>
      </c>
      <c r="C12" s="5" t="s">
        <v>161</v>
      </c>
      <c r="D12" s="1" t="str">
        <f t="shared" si="0"/>
        <v>&lt;Header LogicName="csv_new_standard_unitprice" DisplayName="品目別売上契約単価" /&gt;</v>
      </c>
    </row>
    <row r="13" spans="2:4" x14ac:dyDescent="0.45">
      <c r="B13" s="39" t="s">
        <v>123</v>
      </c>
      <c r="C13" s="5" t="s">
        <v>162</v>
      </c>
      <c r="D13" s="1" t="str">
        <f t="shared" si="0"/>
        <v>&lt;Header LogicName="csv_new_standard_unit" DisplayName="品目別売上契約単位" /&gt;</v>
      </c>
    </row>
    <row r="14" spans="2:4" x14ac:dyDescent="0.45">
      <c r="B14" s="39" t="s">
        <v>124</v>
      </c>
      <c r="C14" s="5" t="s">
        <v>163</v>
      </c>
      <c r="D14" s="1" t="str">
        <f t="shared" si="0"/>
        <v>&lt;Header LogicName="csv_new_ucc_unitprice" DisplayName="ＵＣＣ仕切価格" /&gt;</v>
      </c>
    </row>
    <row r="15" spans="2:4" x14ac:dyDescent="0.45">
      <c r="B15" s="39" t="s">
        <v>125</v>
      </c>
      <c r="C15" s="5" t="s">
        <v>164</v>
      </c>
      <c r="D15" s="1" t="str">
        <f t="shared" si="0"/>
        <v>&lt;Header LogicName="csv_new_ucc_unit" DisplayName="ＵＣＣ仕切価格単位" /&gt;</v>
      </c>
    </row>
    <row r="16" spans="2:4" x14ac:dyDescent="0.45">
      <c r="B16" s="39" t="s">
        <v>126</v>
      </c>
      <c r="C16" s="5" t="s">
        <v>165</v>
      </c>
      <c r="D16" s="1" t="str">
        <f t="shared" si="0"/>
        <v>&lt;Header LogicName="csv_new_productbrand_code" DisplayName="品目ブランドコード" /&gt;</v>
      </c>
    </row>
    <row r="17" spans="2:4" x14ac:dyDescent="0.45">
      <c r="B17" s="39" t="s">
        <v>127</v>
      </c>
      <c r="C17" s="5" t="s">
        <v>166</v>
      </c>
      <c r="D17" s="1" t="str">
        <f t="shared" si="0"/>
        <v>&lt;Header LogicName="csv_new_productbrand_name" DisplayName="品目ブランド名称" /&gt;</v>
      </c>
    </row>
    <row r="18" spans="2:4" x14ac:dyDescent="0.45">
      <c r="B18" s="39" t="s">
        <v>128</v>
      </c>
      <c r="C18" s="5" t="s">
        <v>167</v>
      </c>
      <c r="D18" s="1" t="str">
        <f t="shared" si="0"/>
        <v>&lt;Header LogicName="csv_new_productcategory_code1" DisplayName="品目分類コード１" /&gt;</v>
      </c>
    </row>
    <row r="19" spans="2:4" x14ac:dyDescent="0.45">
      <c r="B19" s="39" t="s">
        <v>129</v>
      </c>
      <c r="C19" s="5" t="s">
        <v>168</v>
      </c>
      <c r="D19" s="1" t="str">
        <f t="shared" si="0"/>
        <v>&lt;Header LogicName="csv_new_productcategory_name1" DisplayName="品目分類コード１名称" /&gt;</v>
      </c>
    </row>
    <row r="20" spans="2:4" x14ac:dyDescent="0.45">
      <c r="B20" s="39" t="s">
        <v>130</v>
      </c>
      <c r="C20" s="5" t="s">
        <v>169</v>
      </c>
      <c r="D20" s="1" t="str">
        <f t="shared" si="0"/>
        <v>&lt;Header LogicName="csv_new_product10category_code" DisplayName="品目１０桁分類コード" /&gt;</v>
      </c>
    </row>
    <row r="21" spans="2:4" x14ac:dyDescent="0.45">
      <c r="B21" s="39" t="s">
        <v>131</v>
      </c>
      <c r="C21" s="5" t="s">
        <v>170</v>
      </c>
      <c r="D21" s="1" t="str">
        <f t="shared" si="0"/>
        <v>&lt;Header LogicName="csv_new_itemcategory_code" DisplayName="ラッキー商品分類コード" /&gt;</v>
      </c>
    </row>
    <row r="22" spans="2:4" x14ac:dyDescent="0.45">
      <c r="B22" s="39" t="s">
        <v>132</v>
      </c>
      <c r="C22" s="5" t="s">
        <v>171</v>
      </c>
      <c r="D22" s="1" t="str">
        <f t="shared" si="0"/>
        <v>&lt;Header LogicName="csv_new_itemcategory_name1" DisplayName="ラッキー商品分類名称" /&gt;</v>
      </c>
    </row>
    <row r="23" spans="2:4" x14ac:dyDescent="0.45">
      <c r="B23" s="39" t="s">
        <v>133</v>
      </c>
      <c r="C23" s="5" t="s">
        <v>172</v>
      </c>
      <c r="D23" s="1" t="str">
        <f t="shared" si="0"/>
        <v>&lt;Header LogicName="csv_new_lcproductgroup_code" DisplayName="ラッキー品群コード" /&gt;</v>
      </c>
    </row>
    <row r="24" spans="2:4" x14ac:dyDescent="0.45">
      <c r="B24" s="39" t="s">
        <v>134</v>
      </c>
      <c r="C24" s="5" t="s">
        <v>173</v>
      </c>
      <c r="D24" s="1" t="str">
        <f t="shared" si="0"/>
        <v>&lt;Header LogicName="csv_new_lcproductgroup_name" DisplayName="ラッキー品群名称" /&gt;</v>
      </c>
    </row>
    <row r="25" spans="2:4" x14ac:dyDescent="0.45">
      <c r="B25" s="39" t="s">
        <v>135</v>
      </c>
      <c r="C25" s="5" t="s">
        <v>174</v>
      </c>
      <c r="D25" s="1" t="str">
        <f t="shared" si="0"/>
        <v>&lt;Header LogicName="csv_new_clientproduct_code" DisplayName="相手先商品コード" /&gt;</v>
      </c>
    </row>
    <row r="26" spans="2:4" x14ac:dyDescent="0.45">
      <c r="B26" s="39" t="s">
        <v>136</v>
      </c>
      <c r="C26" s="5" t="s">
        <v>175</v>
      </c>
      <c r="D26" s="1" t="str">
        <f t="shared" si="0"/>
        <v>&lt;Header LogicName="csv_new_productorderquantity_unit" DisplayName="品目発注数量単位" /&gt;</v>
      </c>
    </row>
    <row r="27" spans="2:4" x14ac:dyDescent="0.45">
      <c r="B27" s="39" t="s">
        <v>137</v>
      </c>
      <c r="C27" s="5" t="s">
        <v>176</v>
      </c>
      <c r="D27" s="1" t="str">
        <f t="shared" si="0"/>
        <v>&lt;Header LogicName="csv_new_modelcategory_name" DisplayName="機種カテゴリ名称" /&gt;</v>
      </c>
    </row>
    <row r="28" spans="2:4" x14ac:dyDescent="0.45">
      <c r="B28" s="39" t="s">
        <v>138</v>
      </c>
      <c r="C28" s="5" t="s">
        <v>177</v>
      </c>
      <c r="D28" s="1" t="str">
        <f t="shared" si="0"/>
        <v>&lt;Header LogicName="csv_new_model_name" DisplayName="機種名称" /&gt;</v>
      </c>
    </row>
    <row r="29" spans="2:4" x14ac:dyDescent="0.45">
      <c r="B29" s="39" t="s">
        <v>139</v>
      </c>
      <c r="C29" s="5" t="s">
        <v>178</v>
      </c>
      <c r="D29" s="1" t="str">
        <f t="shared" si="0"/>
        <v>&lt;Header LogicName="csv_new_10category_code" DisplayName="１０群コード" /&gt;</v>
      </c>
    </row>
    <row r="30" spans="2:4" x14ac:dyDescent="0.45">
      <c r="B30" s="39" t="s">
        <v>140</v>
      </c>
      <c r="C30" s="5" t="s">
        <v>179</v>
      </c>
      <c r="D30" s="1" t="str">
        <f t="shared" si="0"/>
        <v>&lt;Header LogicName="csv_new_lcproductcategory_code" DisplayName="ラッキー品目分類" /&gt;</v>
      </c>
    </row>
    <row r="31" spans="2:4" x14ac:dyDescent="0.45">
      <c r="B31" s="39" t="s">
        <v>141</v>
      </c>
      <c r="C31" s="5" t="s">
        <v>180</v>
      </c>
      <c r="D31" s="1" t="str">
        <f t="shared" si="0"/>
        <v>&lt;Header LogicName="csv_new_lcproductcategory_name" DisplayName="ラッキー品目分類名称" /&gt;</v>
      </c>
    </row>
    <row r="32" spans="2:4" x14ac:dyDescent="0.45">
      <c r="B32" s="39" t="s">
        <v>142</v>
      </c>
      <c r="C32" s="5" t="s">
        <v>181</v>
      </c>
      <c r="D32" s="1" t="str">
        <f t="shared" si="0"/>
        <v>&lt;Header LogicName="csv_new_productcategory4_code" DisplayName="分類４コード" /&gt;</v>
      </c>
    </row>
    <row r="33" spans="2:4" x14ac:dyDescent="0.45">
      <c r="B33" s="39" t="s">
        <v>143</v>
      </c>
      <c r="C33" s="5" t="s">
        <v>182</v>
      </c>
      <c r="D33" s="1" t="str">
        <f t="shared" si="0"/>
        <v>&lt;Header LogicName="csv_new_productcategory4_name" DisplayName="分類４名称" /&gt;</v>
      </c>
    </row>
    <row r="34" spans="2:4" x14ac:dyDescent="0.45">
      <c r="B34" s="39" t="s">
        <v>144</v>
      </c>
      <c r="C34" s="5" t="s">
        <v>183</v>
      </c>
      <c r="D34" s="1" t="str">
        <f t="shared" si="0"/>
        <v>&lt;Header LogicName="csv_new_productcategory1_code" DisplayName="分類１コード" /&gt;</v>
      </c>
    </row>
    <row r="35" spans="2:4" x14ac:dyDescent="0.45">
      <c r="B35" s="39" t="s">
        <v>145</v>
      </c>
      <c r="C35" s="5" t="s">
        <v>184</v>
      </c>
      <c r="D35" s="1" t="str">
        <f t="shared" si="0"/>
        <v>&lt;Header LogicName="csv_new_productcategory1_name" DisplayName="分類１名称" /&gt;</v>
      </c>
    </row>
    <row r="36" spans="2:4" x14ac:dyDescent="0.45">
      <c r="B36" s="39" t="s">
        <v>146</v>
      </c>
      <c r="C36" s="5" t="s">
        <v>185</v>
      </c>
      <c r="D36" s="1" t="str">
        <f t="shared" si="0"/>
        <v>&lt;Header LogicName="csv_new_productcategory2_code" DisplayName="分類２コード" /&gt;</v>
      </c>
    </row>
    <row r="37" spans="2:4" x14ac:dyDescent="0.45">
      <c r="B37" s="39" t="s">
        <v>147</v>
      </c>
      <c r="C37" s="5" t="s">
        <v>186</v>
      </c>
      <c r="D37" s="1" t="str">
        <f t="shared" si="0"/>
        <v>&lt;Header LogicName="csv_new_productcategory2_name" DisplayName="分類２名称" /&gt;</v>
      </c>
    </row>
    <row r="38" spans="2:4" x14ac:dyDescent="0.45">
      <c r="B38" s="39" t="s">
        <v>148</v>
      </c>
      <c r="C38" s="5" t="s">
        <v>187</v>
      </c>
      <c r="D38" s="1" t="str">
        <f t="shared" si="0"/>
        <v>&lt;Header LogicName="csv_new_productcategory3_code" DisplayName="分類３コード" /&gt;</v>
      </c>
    </row>
    <row r="39" spans="2:4" x14ac:dyDescent="0.45">
      <c r="B39" s="39" t="s">
        <v>149</v>
      </c>
      <c r="C39" s="5" t="s">
        <v>188</v>
      </c>
      <c r="D39" s="1" t="str">
        <f t="shared" si="0"/>
        <v>&lt;Header LogicName="csv_new_productcategory3_name" DisplayName="分類３名称" /&gt;</v>
      </c>
    </row>
    <row r="40" spans="2:4" x14ac:dyDescent="0.45">
      <c r="B40" s="39" t="s">
        <v>150</v>
      </c>
      <c r="C40" s="5" t="s">
        <v>189</v>
      </c>
      <c r="D40" s="1" t="str">
        <f t="shared" si="0"/>
        <v>&lt;Header LogicName="csv_new_channel_code" DisplayName="チャネル" /&gt;</v>
      </c>
    </row>
    <row r="41" spans="2:4" x14ac:dyDescent="0.45">
      <c r="B41" s="39" t="s">
        <v>151</v>
      </c>
      <c r="C41" s="5" t="s">
        <v>190</v>
      </c>
      <c r="D41" s="1" t="str">
        <f t="shared" si="0"/>
        <v>&lt;Header LogicName="csv_new_channel_name" DisplayName="チャネル名" /&gt;</v>
      </c>
    </row>
    <row r="42" spans="2:4" x14ac:dyDescent="0.45">
      <c r="B42" s="39" t="s">
        <v>152</v>
      </c>
      <c r="C42" s="5" t="s">
        <v>191</v>
      </c>
      <c r="D42" s="1" t="str">
        <f t="shared" si="0"/>
        <v>&lt;Header LogicName="csv_statecode" DisplayName="状態" /&gt;</v>
      </c>
    </row>
    <row r="43" spans="2:4" x14ac:dyDescent="0.45">
      <c r="B43" s="18"/>
      <c r="C43" s="20"/>
      <c r="D43" s="1" t="str">
        <f t="shared" si="0"/>
        <v/>
      </c>
    </row>
    <row r="44" spans="2:4" x14ac:dyDescent="0.45">
      <c r="B44" s="18"/>
      <c r="C44" s="20"/>
      <c r="D44" s="1" t="str">
        <f t="shared" si="0"/>
        <v/>
      </c>
    </row>
    <row r="45" spans="2:4" x14ac:dyDescent="0.45">
      <c r="B45" s="18"/>
      <c r="C45" s="20"/>
      <c r="D45" s="1" t="str">
        <f t="shared" si="0"/>
        <v/>
      </c>
    </row>
    <row r="46" spans="2:4" ht="17" thickBot="1" x14ac:dyDescent="0.5">
      <c r="B46" s="21"/>
      <c r="C46" s="23"/>
      <c r="D46" s="1" t="str">
        <f t="shared" si="0"/>
        <v/>
      </c>
    </row>
    <row r="47" spans="2:4" x14ac:dyDescent="0.45">
      <c r="D47" s="1" t="s">
        <v>49</v>
      </c>
    </row>
    <row r="49" spans="2:9" ht="17" thickBot="1" x14ac:dyDescent="0.5"/>
    <row r="50" spans="2:9" ht="17" thickBot="1" x14ac:dyDescent="0.5">
      <c r="B50" s="30" t="s">
        <v>5</v>
      </c>
      <c r="C50" s="31" t="s">
        <v>0</v>
      </c>
    </row>
    <row r="51" spans="2:9" ht="17" thickBot="1" x14ac:dyDescent="0.5">
      <c r="B51" s="34" t="s">
        <v>51</v>
      </c>
      <c r="C51" s="35" t="s">
        <v>52</v>
      </c>
      <c r="D51" s="35" t="s">
        <v>54</v>
      </c>
      <c r="E51" s="35" t="s">
        <v>55</v>
      </c>
      <c r="F51" s="35" t="s">
        <v>8</v>
      </c>
      <c r="G51" s="35" t="s">
        <v>53</v>
      </c>
      <c r="H51" s="33" t="s">
        <v>38</v>
      </c>
      <c r="I51" s="1" t="s">
        <v>56</v>
      </c>
    </row>
    <row r="52" spans="2:9" x14ac:dyDescent="0.45">
      <c r="B52" s="15" t="s">
        <v>192</v>
      </c>
      <c r="C52" s="16" t="s">
        <v>153</v>
      </c>
      <c r="D52" s="16" t="s">
        <v>58</v>
      </c>
      <c r="E52" s="16" t="s">
        <v>59</v>
      </c>
      <c r="F52" s="25" t="b">
        <v>0</v>
      </c>
      <c r="G52" s="25" t="b">
        <v>0</v>
      </c>
      <c r="H52" s="17"/>
      <c r="I52" s="1" t="str">
        <f>IF(ISBLANK(B52),"",CONCATENATE("&lt;Field&gt;&lt;CsvName&gt;csv_",B52,"&lt;/CsvName&gt;&lt;CrmName&gt;",C52,"&lt;/CrmName&gt;&lt;Type&gt;",D52,"&lt;/Type&gt;&lt;Formate&gt;",E52,"&lt;/Formate&gt;&lt;Require&gt;",F52,"&lt;/Require&gt;&lt;Skip&gt;",G52,"&lt;/Skip&gt;&lt;OptionSetMapping&gt;",H52,"&lt;/OptionSetMapping&gt;&lt;/Field&gt;"))</f>
        <v>&lt;Field&gt;&lt;CsvName&gt;csv_new_product_code&lt;/CsvName&gt;&lt;CrmName&gt;new_product_code&lt;/CrmName&gt;&lt;Type&gt;Datetime&lt;/Type&gt;&lt;Formate&gt;yyyyMMdd&lt;/Formate&gt;&lt;Require&gt;FALSE&lt;/Require&gt;&lt;Skip&gt;FALSE&lt;/Skip&gt;&lt;OptionSetMapping&gt;&lt;/OptionSetMapping&gt;&lt;/Field&gt;</v>
      </c>
    </row>
    <row r="53" spans="2:9" x14ac:dyDescent="0.45">
      <c r="B53" s="36" t="s">
        <v>60</v>
      </c>
      <c r="C53" s="37" t="s">
        <v>14</v>
      </c>
      <c r="D53" s="19" t="s">
        <v>61</v>
      </c>
      <c r="E53" s="19"/>
      <c r="F53" s="24" t="b">
        <v>0</v>
      </c>
      <c r="G53" s="24" t="b">
        <v>0</v>
      </c>
      <c r="H53" s="20" t="s">
        <v>43</v>
      </c>
      <c r="I53" s="1" t="str">
        <f t="shared" ref="I53:I116" si="1">IF(ISBLANK(B53),"",CONCATENATE("&lt;Field&gt;&lt;CsvName&gt;csv_",B53,"&lt;/CsvName&gt;&lt;CrmName&gt;",C53,"&lt;/CrmName&gt;&lt;Type&gt;",D53,"&lt;/Type&gt;&lt;Formate&gt;",E53,"&lt;/Formate&gt;&lt;Require&gt;",F53,"&lt;/Require&gt;&lt;Skip&gt;",G53,"&lt;/Skip&gt;&lt;OptionSetMapping&gt;",H53,"&lt;/OptionSetMapping&gt;&lt;/Field&gt;"))</f>
        <v>&lt;Field&gt;&lt;CsvName&gt;csv_sample_header2&lt;/CsvName&gt;&lt;CrmName&gt;sample2&lt;/CrmName&gt;&lt;Type&gt;Optionset&lt;/Type&gt;&lt;Formate&gt;&lt;/Formate&gt;&lt;Require&gt;FALSE&lt;/Require&gt;&lt;Skip&gt;FALSE&lt;/Skip&gt;&lt;OptionSetMapping&gt;SampleOptionset&lt;/OptionSetMapping&gt;&lt;/Field&gt;</v>
      </c>
    </row>
    <row r="54" spans="2:9" x14ac:dyDescent="0.45">
      <c r="B54" s="36" t="s">
        <v>63</v>
      </c>
      <c r="C54" s="37" t="s">
        <v>15</v>
      </c>
      <c r="D54" s="19" t="s">
        <v>69</v>
      </c>
      <c r="E54" s="19"/>
      <c r="F54" s="24" t="b">
        <v>1</v>
      </c>
      <c r="G54" s="24" t="b">
        <v>0</v>
      </c>
      <c r="H54" s="20"/>
      <c r="I54" s="1" t="str">
        <f t="shared" si="1"/>
        <v>&lt;Field&gt;&lt;CsvName&gt;csv_sample_header3&lt;/CsvName&gt;&lt;CrmName&gt;sample3&lt;/CrmName&gt;&lt;Type&gt;Lookup&lt;/Type&gt;&lt;Formate&gt;&lt;/Formate&gt;&lt;Require&gt;TRUE&lt;/Require&gt;&lt;Skip&gt;FALSE&lt;/Skip&gt;&lt;OptionSetMapping&gt;&lt;/OptionSetMapping&gt;&lt;/Field&gt;</v>
      </c>
    </row>
    <row r="55" spans="2:9" x14ac:dyDescent="0.45">
      <c r="B55" s="36" t="s">
        <v>70</v>
      </c>
      <c r="C55" s="37" t="s">
        <v>68</v>
      </c>
      <c r="D55" s="19" t="s">
        <v>69</v>
      </c>
      <c r="E55" s="19"/>
      <c r="F55" s="24" t="b">
        <v>0</v>
      </c>
      <c r="G55" s="24" t="b">
        <v>1</v>
      </c>
      <c r="H55" s="20"/>
      <c r="I55" s="1" t="str">
        <f t="shared" si="1"/>
        <v>&lt;Field&gt;&lt;CsvName&gt;csv_sample_header4&lt;/CsvName&gt;&lt;CrmName&gt;sample3&lt;/CrmName&gt;&lt;Type&gt;Lookup&lt;/Type&gt;&lt;Formate&gt;&lt;/Formate&gt;&lt;Require&gt;FALSE&lt;/Require&gt;&lt;Skip&gt;TRUE&lt;/Skip&gt;&lt;OptionSetMapping&gt;&lt;/OptionSetMapping&gt;&lt;/Field&gt;</v>
      </c>
    </row>
    <row r="56" spans="2:9" x14ac:dyDescent="0.45">
      <c r="B56" s="36" t="s">
        <v>71</v>
      </c>
      <c r="C56" s="37" t="s">
        <v>68</v>
      </c>
      <c r="D56" s="19" t="s">
        <v>69</v>
      </c>
      <c r="E56" s="19"/>
      <c r="F56" s="24" t="b">
        <v>0</v>
      </c>
      <c r="G56" s="24" t="b">
        <v>1</v>
      </c>
      <c r="H56" s="20"/>
      <c r="I56" s="1" t="str">
        <f t="shared" si="1"/>
        <v>&lt;Field&gt;&lt;CsvName&gt;csv_sample_header5&lt;/CsvName&gt;&lt;CrmName&gt;sample3&lt;/CrmName&gt;&lt;Type&gt;Lookup&lt;/Type&gt;&lt;Formate&gt;&lt;/Formate&gt;&lt;Require&gt;FALSE&lt;/Require&gt;&lt;Skip&gt;TRUE&lt;/Skip&gt;&lt;OptionSetMapping&gt;&lt;/OptionSetMapping&gt;&lt;/Field&gt;</v>
      </c>
    </row>
    <row r="57" spans="2:9" x14ac:dyDescent="0.45">
      <c r="B57" s="18"/>
      <c r="C57" s="19"/>
      <c r="D57" s="19"/>
      <c r="E57" s="19"/>
      <c r="F57" s="24"/>
      <c r="G57" s="24"/>
      <c r="H57" s="20"/>
      <c r="I57" s="1" t="str">
        <f t="shared" si="1"/>
        <v/>
      </c>
    </row>
    <row r="58" spans="2:9" x14ac:dyDescent="0.45">
      <c r="B58" s="18" t="s">
        <v>153</v>
      </c>
      <c r="C58" s="19" t="s">
        <v>153</v>
      </c>
      <c r="D58" s="19" t="s">
        <v>194</v>
      </c>
      <c r="E58" s="19"/>
      <c r="F58" s="24" t="b">
        <v>1</v>
      </c>
      <c r="G58" s="24" t="b">
        <v>0</v>
      </c>
      <c r="H58" s="20"/>
      <c r="I58" s="1" t="str">
        <f t="shared" si="1"/>
        <v>&lt;Field&gt;&lt;CsvName&gt;csv_new_product_code&lt;/CsvName&gt;&lt;CrmName&gt;new_product_code&lt;/CrmName&gt;&lt;Type&gt;String&lt;/Type&gt;&lt;Formate&gt;&lt;/Formate&gt;&lt;Require&gt;TRUE&lt;/Require&gt;&lt;Skip&gt;FALSE&lt;/Skip&gt;&lt;OptionSetMapping&gt;&lt;/OptionSetMapping&gt;&lt;/Field&gt;</v>
      </c>
    </row>
    <row r="59" spans="2:9" x14ac:dyDescent="0.45">
      <c r="B59" s="18" t="s">
        <v>154</v>
      </c>
      <c r="C59" s="19" t="s">
        <v>154</v>
      </c>
      <c r="D59" s="19" t="s">
        <v>194</v>
      </c>
      <c r="E59" s="19"/>
      <c r="F59" s="24" t="b">
        <v>0</v>
      </c>
      <c r="G59" s="24" t="b">
        <v>0</v>
      </c>
      <c r="H59" s="20"/>
      <c r="I59" s="1" t="str">
        <f t="shared" si="1"/>
        <v>&lt;Field&gt;&lt;CsvName&gt;csv_new_name&lt;/CsvName&gt;&lt;CrmName&gt;new_name&lt;/CrmName&gt;&lt;Type&gt;String&lt;/Type&gt;&lt;Formate&gt;&lt;/Formate&gt;&lt;Require&gt;FALSE&lt;/Require&gt;&lt;Skip&gt;FALSE&lt;/Skip&gt;&lt;OptionSetMapping&gt;&lt;/OptionSetMapping&gt;&lt;/Field&gt;</v>
      </c>
    </row>
    <row r="60" spans="2:9" x14ac:dyDescent="0.45">
      <c r="B60" s="18" t="s">
        <v>155</v>
      </c>
      <c r="C60" s="19" t="s">
        <v>155</v>
      </c>
      <c r="D60" s="19" t="s">
        <v>193</v>
      </c>
      <c r="E60" s="19"/>
      <c r="F60" s="24" t="b">
        <v>0</v>
      </c>
      <c r="G60" s="24" t="b">
        <v>0</v>
      </c>
      <c r="H60" s="20"/>
      <c r="I60" s="1" t="str">
        <f t="shared" si="1"/>
        <v>&lt;Field&gt;&lt;CsvName&gt;csv_new_oldsystemproduct_code&lt;/CsvName&gt;&lt;CrmName&gt;new_oldsystemproduct_code&lt;/CrmName&gt;&lt;Type&gt;String&lt;/Type&gt;&lt;Formate&gt;&lt;/Formate&gt;&lt;Require&gt;FALSE&lt;/Require&gt;&lt;Skip&gt;FALSE&lt;/Skip&gt;&lt;OptionSetMapping&gt;&lt;/OptionSetMapping&gt;&lt;/Field&gt;</v>
      </c>
    </row>
    <row r="61" spans="2:9" x14ac:dyDescent="0.45">
      <c r="B61" s="18" t="s">
        <v>156</v>
      </c>
      <c r="C61" s="19" t="s">
        <v>156</v>
      </c>
      <c r="D61" s="19" t="s">
        <v>195</v>
      </c>
      <c r="E61" s="19" t="s">
        <v>196</v>
      </c>
      <c r="F61" s="24" t="b">
        <v>0</v>
      </c>
      <c r="G61" s="24" t="b">
        <v>0</v>
      </c>
      <c r="H61" s="20"/>
      <c r="I61" s="1" t="str">
        <f t="shared" si="1"/>
        <v>&lt;Field&gt;&lt;CsvName&gt;csv_new_purchasestop_date&lt;/CsvName&gt;&lt;CrmName&gt;new_purchasestop_date&lt;/CrmName&gt;&lt;Type&gt;DateTime&lt;/Type&gt;&lt;Formate&gt;yyyyMMdd&lt;/Formate&gt;&lt;Require&gt;FALSE&lt;/Require&gt;&lt;Skip&gt;FALSE&lt;/Skip&gt;&lt;OptionSetMapping&gt;&lt;/OptionSetMapping&gt;&lt;/Field&gt;</v>
      </c>
    </row>
    <row r="62" spans="2:9" x14ac:dyDescent="0.45">
      <c r="B62" s="18" t="s">
        <v>157</v>
      </c>
      <c r="C62" s="19" t="s">
        <v>157</v>
      </c>
      <c r="D62" s="19" t="s">
        <v>197</v>
      </c>
      <c r="E62" s="19"/>
      <c r="F62" s="24" t="b">
        <v>0</v>
      </c>
      <c r="G62" s="24" t="b">
        <v>0</v>
      </c>
      <c r="H62" s="20"/>
      <c r="I62" s="1" t="str">
        <f t="shared" si="1"/>
        <v>&lt;Field&gt;&lt;CsvName&gt;csv_new_unitsize&lt;/CsvName&gt;&lt;CrmName&gt;new_unitsize&lt;/CrmName&gt;&lt;Type&gt;Integer&lt;/Type&gt;&lt;Formate&gt;&lt;/Formate&gt;&lt;Require&gt;FALSE&lt;/Require&gt;&lt;Skip&gt;FALSE&lt;/Skip&gt;&lt;OptionSetMapping&gt;&lt;/OptionSetMapping&gt;&lt;/Field&gt;</v>
      </c>
    </row>
    <row r="63" spans="2:9" x14ac:dyDescent="0.45">
      <c r="B63" s="18" t="s">
        <v>158</v>
      </c>
      <c r="C63" s="19" t="s">
        <v>158</v>
      </c>
      <c r="D63" s="19" t="s">
        <v>198</v>
      </c>
      <c r="E63" s="19"/>
      <c r="F63" s="24" t="b">
        <v>0</v>
      </c>
      <c r="G63" s="24" t="b">
        <v>0</v>
      </c>
      <c r="H63" s="20"/>
      <c r="I63" s="1" t="str">
        <f t="shared" si="1"/>
        <v>&lt;Field&gt;&lt;CsvName&gt;csv_new_applicable_unit&lt;/CsvName&gt;&lt;CrmName&gt;new_applicable_unit&lt;/CrmName&gt;&lt;Type&gt;OptionSet&lt;/Type&gt;&lt;Formate&gt;&lt;/Formate&gt;&lt;Require&gt;FALSE&lt;/Require&gt;&lt;Skip&gt;FALSE&lt;/Skip&gt;&lt;OptionSetMapping&gt;&lt;/OptionSetMapping&gt;&lt;/Field&gt;</v>
      </c>
    </row>
    <row r="64" spans="2:9" x14ac:dyDescent="0.45">
      <c r="B64" s="18" t="s">
        <v>159</v>
      </c>
      <c r="C64" s="19" t="s">
        <v>159</v>
      </c>
      <c r="D64" s="19" t="s">
        <v>199</v>
      </c>
      <c r="E64" s="19"/>
      <c r="F64" s="24" t="b">
        <v>0</v>
      </c>
      <c r="G64" s="24" t="b">
        <v>0</v>
      </c>
      <c r="H64" s="20"/>
      <c r="I64" s="1" t="str">
        <f t="shared" si="1"/>
        <v>&lt;Field&gt;&lt;CsvName&gt;csv_new_lastpurchasing_price&lt;/CsvName&gt;&lt;CrmName&gt;new_lastpurchasing_price&lt;/CrmName&gt;&lt;Type&gt;Money&lt;/Type&gt;&lt;Formate&gt;&lt;/Formate&gt;&lt;Require&gt;FALSE&lt;/Require&gt;&lt;Skip&gt;FALSE&lt;/Skip&gt;&lt;OptionSetMapping&gt;&lt;/OptionSetMapping&gt;&lt;/Field&gt;</v>
      </c>
    </row>
    <row r="65" spans="2:9" x14ac:dyDescent="0.45">
      <c r="B65" s="18" t="s">
        <v>160</v>
      </c>
      <c r="C65" s="19" t="s">
        <v>160</v>
      </c>
      <c r="D65" s="19" t="s">
        <v>195</v>
      </c>
      <c r="E65" s="19" t="s">
        <v>196</v>
      </c>
      <c r="F65" s="24" t="b">
        <v>0</v>
      </c>
      <c r="G65" s="24" t="b">
        <v>0</v>
      </c>
      <c r="H65" s="20"/>
      <c r="I65" s="1" t="str">
        <f t="shared" si="1"/>
        <v>&lt;Field&gt;&lt;CsvName&gt;csv_new_created_date&lt;/CsvName&gt;&lt;CrmName&gt;new_created_date&lt;/CrmName&gt;&lt;Type&gt;DateTime&lt;/Type&gt;&lt;Formate&gt;yyyyMMdd&lt;/Formate&gt;&lt;Require&gt;FALSE&lt;/Require&gt;&lt;Skip&gt;FALSE&lt;/Skip&gt;&lt;OptionSetMapping&gt;&lt;/OptionSetMapping&gt;&lt;/Field&gt;</v>
      </c>
    </row>
    <row r="66" spans="2:9" x14ac:dyDescent="0.45">
      <c r="B66" s="18" t="s">
        <v>161</v>
      </c>
      <c r="C66" s="19" t="s">
        <v>161</v>
      </c>
      <c r="D66" s="19" t="s">
        <v>199</v>
      </c>
      <c r="E66" s="19"/>
      <c r="F66" s="24" t="b">
        <v>0</v>
      </c>
      <c r="G66" s="24" t="b">
        <v>0</v>
      </c>
      <c r="H66" s="20"/>
      <c r="I66" s="1" t="str">
        <f t="shared" si="1"/>
        <v>&lt;Field&gt;&lt;CsvName&gt;csv_new_standard_unitprice&lt;/CsvName&gt;&lt;CrmName&gt;new_standard_unitprice&lt;/CrmName&gt;&lt;Type&gt;Money&lt;/Type&gt;&lt;Formate&gt;&lt;/Formate&gt;&lt;Require&gt;FALSE&lt;/Require&gt;&lt;Skip&gt;FALSE&lt;/Skip&gt;&lt;OptionSetMapping&gt;&lt;/OptionSetMapping&gt;&lt;/Field&gt;</v>
      </c>
    </row>
    <row r="67" spans="2:9" x14ac:dyDescent="0.45">
      <c r="B67" s="18" t="s">
        <v>162</v>
      </c>
      <c r="C67" s="19" t="s">
        <v>162</v>
      </c>
      <c r="D67" s="19" t="s">
        <v>198</v>
      </c>
      <c r="E67" s="19"/>
      <c r="F67" s="24" t="b">
        <v>0</v>
      </c>
      <c r="G67" s="24" t="b">
        <v>0</v>
      </c>
      <c r="H67" s="20"/>
      <c r="I67" s="1" t="str">
        <f t="shared" si="1"/>
        <v>&lt;Field&gt;&lt;CsvName&gt;csv_new_standard_unit&lt;/CsvName&gt;&lt;CrmName&gt;new_standard_unit&lt;/CrmName&gt;&lt;Type&gt;OptionSet&lt;/Type&gt;&lt;Formate&gt;&lt;/Formate&gt;&lt;Require&gt;FALSE&lt;/Require&gt;&lt;Skip&gt;FALSE&lt;/Skip&gt;&lt;OptionSetMapping&gt;&lt;/OptionSetMapping&gt;&lt;/Field&gt;</v>
      </c>
    </row>
    <row r="68" spans="2:9" x14ac:dyDescent="0.45">
      <c r="B68" s="18" t="s">
        <v>163</v>
      </c>
      <c r="C68" s="19" t="s">
        <v>163</v>
      </c>
      <c r="D68" s="19" t="s">
        <v>199</v>
      </c>
      <c r="E68" s="19"/>
      <c r="F68" s="24" t="b">
        <v>0</v>
      </c>
      <c r="G68" s="24" t="b">
        <v>0</v>
      </c>
      <c r="H68" s="20"/>
      <c r="I68" s="1" t="str">
        <f t="shared" si="1"/>
        <v>&lt;Field&gt;&lt;CsvName&gt;csv_new_ucc_unitprice&lt;/CsvName&gt;&lt;CrmName&gt;new_ucc_unitprice&lt;/CrmName&gt;&lt;Type&gt;Money&lt;/Type&gt;&lt;Formate&gt;&lt;/Formate&gt;&lt;Require&gt;FALSE&lt;/Require&gt;&lt;Skip&gt;FALSE&lt;/Skip&gt;&lt;OptionSetMapping&gt;&lt;/OptionSetMapping&gt;&lt;/Field&gt;</v>
      </c>
    </row>
    <row r="69" spans="2:9" x14ac:dyDescent="0.45">
      <c r="B69" s="18" t="s">
        <v>164</v>
      </c>
      <c r="C69" s="19" t="s">
        <v>164</v>
      </c>
      <c r="D69" s="19" t="s">
        <v>198</v>
      </c>
      <c r="E69" s="19"/>
      <c r="F69" s="24" t="b">
        <v>0</v>
      </c>
      <c r="G69" s="24" t="b">
        <v>0</v>
      </c>
      <c r="H69" s="20"/>
      <c r="I69" s="1" t="str">
        <f t="shared" si="1"/>
        <v>&lt;Field&gt;&lt;CsvName&gt;csv_new_ucc_unit&lt;/CsvName&gt;&lt;CrmName&gt;new_ucc_unit&lt;/CrmName&gt;&lt;Type&gt;OptionSet&lt;/Type&gt;&lt;Formate&gt;&lt;/Formate&gt;&lt;Require&gt;FALSE&lt;/Require&gt;&lt;Skip&gt;FALSE&lt;/Skip&gt;&lt;OptionSetMapping&gt;&lt;/OptionSetMapping&gt;&lt;/Field&gt;</v>
      </c>
    </row>
    <row r="70" spans="2:9" x14ac:dyDescent="0.45">
      <c r="B70" s="18" t="s">
        <v>165</v>
      </c>
      <c r="C70" s="19" t="s">
        <v>165</v>
      </c>
      <c r="D70" s="19" t="s">
        <v>193</v>
      </c>
      <c r="E70" s="19"/>
      <c r="F70" s="24" t="b">
        <v>0</v>
      </c>
      <c r="G70" s="24" t="b">
        <v>0</v>
      </c>
      <c r="H70" s="20"/>
      <c r="I70" s="1" t="str">
        <f t="shared" si="1"/>
        <v>&lt;Field&gt;&lt;CsvName&gt;csv_new_productbrand_code&lt;/CsvName&gt;&lt;CrmName&gt;new_productbrand_code&lt;/CrmName&gt;&lt;Type&gt;String&lt;/Type&gt;&lt;Formate&gt;&lt;/Formate&gt;&lt;Require&gt;FALSE&lt;/Require&gt;&lt;Skip&gt;FALSE&lt;/Skip&gt;&lt;OptionSetMapping&gt;&lt;/OptionSetMapping&gt;&lt;/Field&gt;</v>
      </c>
    </row>
    <row r="71" spans="2:9" x14ac:dyDescent="0.45">
      <c r="B71" s="18" t="s">
        <v>166</v>
      </c>
      <c r="C71" s="19" t="s">
        <v>166</v>
      </c>
      <c r="D71" s="19" t="s">
        <v>193</v>
      </c>
      <c r="E71" s="19"/>
      <c r="F71" s="24" t="b">
        <v>0</v>
      </c>
      <c r="G71" s="24" t="b">
        <v>0</v>
      </c>
      <c r="H71" s="20"/>
      <c r="I71" s="1" t="str">
        <f t="shared" si="1"/>
        <v>&lt;Field&gt;&lt;CsvName&gt;csv_new_productbrand_name&lt;/CsvName&gt;&lt;CrmName&gt;new_productbrand_name&lt;/CrmName&gt;&lt;Type&gt;String&lt;/Type&gt;&lt;Formate&gt;&lt;/Formate&gt;&lt;Require&gt;FALSE&lt;/Require&gt;&lt;Skip&gt;FALSE&lt;/Skip&gt;&lt;OptionSetMapping&gt;&lt;/OptionSetMapping&gt;&lt;/Field&gt;</v>
      </c>
    </row>
    <row r="72" spans="2:9" x14ac:dyDescent="0.45">
      <c r="B72" s="18" t="s">
        <v>167</v>
      </c>
      <c r="C72" s="19" t="s">
        <v>167</v>
      </c>
      <c r="D72" s="19" t="s">
        <v>193</v>
      </c>
      <c r="E72" s="19"/>
      <c r="F72" s="24" t="b">
        <v>0</v>
      </c>
      <c r="G72" s="24" t="b">
        <v>0</v>
      </c>
      <c r="H72" s="20"/>
      <c r="I72" s="1" t="str">
        <f t="shared" si="1"/>
        <v>&lt;Field&gt;&lt;CsvName&gt;csv_new_productcategory_code1&lt;/CsvName&gt;&lt;CrmName&gt;new_productcategory_code1&lt;/CrmName&gt;&lt;Type&gt;String&lt;/Type&gt;&lt;Formate&gt;&lt;/Formate&gt;&lt;Require&gt;FALSE&lt;/Require&gt;&lt;Skip&gt;FALSE&lt;/Skip&gt;&lt;OptionSetMapping&gt;&lt;/OptionSetMapping&gt;&lt;/Field&gt;</v>
      </c>
    </row>
    <row r="73" spans="2:9" x14ac:dyDescent="0.45">
      <c r="B73" s="18" t="s">
        <v>168</v>
      </c>
      <c r="C73" s="19" t="s">
        <v>168</v>
      </c>
      <c r="D73" s="19" t="s">
        <v>193</v>
      </c>
      <c r="E73" s="19"/>
      <c r="F73" s="24" t="b">
        <v>0</v>
      </c>
      <c r="G73" s="24" t="b">
        <v>0</v>
      </c>
      <c r="H73" s="20"/>
      <c r="I73" s="1" t="str">
        <f t="shared" si="1"/>
        <v>&lt;Field&gt;&lt;CsvName&gt;csv_new_productcategory_name1&lt;/CsvName&gt;&lt;CrmName&gt;new_productcategory_name1&lt;/CrmName&gt;&lt;Type&gt;String&lt;/Type&gt;&lt;Formate&gt;&lt;/Formate&gt;&lt;Require&gt;FALSE&lt;/Require&gt;&lt;Skip&gt;FALSE&lt;/Skip&gt;&lt;OptionSetMapping&gt;&lt;/OptionSetMapping&gt;&lt;/Field&gt;</v>
      </c>
    </row>
    <row r="74" spans="2:9" x14ac:dyDescent="0.45">
      <c r="B74" s="18" t="s">
        <v>169</v>
      </c>
      <c r="C74" s="19" t="s">
        <v>169</v>
      </c>
      <c r="D74" s="19" t="s">
        <v>193</v>
      </c>
      <c r="E74" s="19"/>
      <c r="F74" s="24" t="b">
        <v>0</v>
      </c>
      <c r="G74" s="24" t="b">
        <v>0</v>
      </c>
      <c r="H74" s="20"/>
      <c r="I74" s="1" t="str">
        <f t="shared" si="1"/>
        <v>&lt;Field&gt;&lt;CsvName&gt;csv_new_product10category_code&lt;/CsvName&gt;&lt;CrmName&gt;new_product10category_code&lt;/CrmName&gt;&lt;Type&gt;String&lt;/Type&gt;&lt;Formate&gt;&lt;/Formate&gt;&lt;Require&gt;FALSE&lt;/Require&gt;&lt;Skip&gt;FALSE&lt;/Skip&gt;&lt;OptionSetMapping&gt;&lt;/OptionSetMapping&gt;&lt;/Field&gt;</v>
      </c>
    </row>
    <row r="75" spans="2:9" x14ac:dyDescent="0.45">
      <c r="B75" s="18" t="s">
        <v>170</v>
      </c>
      <c r="C75" s="19" t="s">
        <v>170</v>
      </c>
      <c r="D75" s="19" t="s">
        <v>193</v>
      </c>
      <c r="E75" s="19"/>
      <c r="F75" s="24" t="b">
        <v>0</v>
      </c>
      <c r="G75" s="24" t="b">
        <v>0</v>
      </c>
      <c r="H75" s="20"/>
      <c r="I75" s="1" t="str">
        <f t="shared" si="1"/>
        <v>&lt;Field&gt;&lt;CsvName&gt;csv_new_itemcategory_code&lt;/CsvName&gt;&lt;CrmName&gt;new_itemcategory_code&lt;/CrmName&gt;&lt;Type&gt;String&lt;/Type&gt;&lt;Formate&gt;&lt;/Formate&gt;&lt;Require&gt;FALSE&lt;/Require&gt;&lt;Skip&gt;FALSE&lt;/Skip&gt;&lt;OptionSetMapping&gt;&lt;/OptionSetMapping&gt;&lt;/Field&gt;</v>
      </c>
    </row>
    <row r="76" spans="2:9" x14ac:dyDescent="0.45">
      <c r="B76" s="18" t="s">
        <v>171</v>
      </c>
      <c r="C76" s="19" t="s">
        <v>171</v>
      </c>
      <c r="D76" s="19" t="s">
        <v>193</v>
      </c>
      <c r="E76" s="19"/>
      <c r="F76" s="24" t="b">
        <v>0</v>
      </c>
      <c r="G76" s="24" t="b">
        <v>0</v>
      </c>
      <c r="H76" s="20"/>
      <c r="I76" s="1" t="str">
        <f t="shared" si="1"/>
        <v>&lt;Field&gt;&lt;CsvName&gt;csv_new_itemcategory_name1&lt;/CsvName&gt;&lt;CrmName&gt;new_itemcategory_name1&lt;/CrmName&gt;&lt;Type&gt;String&lt;/Type&gt;&lt;Formate&gt;&lt;/Formate&gt;&lt;Require&gt;FALSE&lt;/Require&gt;&lt;Skip&gt;FALSE&lt;/Skip&gt;&lt;OptionSetMapping&gt;&lt;/OptionSetMapping&gt;&lt;/Field&gt;</v>
      </c>
    </row>
    <row r="77" spans="2:9" x14ac:dyDescent="0.45">
      <c r="B77" s="18" t="s">
        <v>172</v>
      </c>
      <c r="C77" s="19" t="s">
        <v>172</v>
      </c>
      <c r="D77" s="19" t="s">
        <v>193</v>
      </c>
      <c r="E77" s="19"/>
      <c r="F77" s="24" t="b">
        <v>0</v>
      </c>
      <c r="G77" s="24" t="b">
        <v>0</v>
      </c>
      <c r="H77" s="20"/>
      <c r="I77" s="1" t="str">
        <f t="shared" si="1"/>
        <v>&lt;Field&gt;&lt;CsvName&gt;csv_new_lcproductgroup_code&lt;/CsvName&gt;&lt;CrmName&gt;new_lcproductgroup_code&lt;/CrmName&gt;&lt;Type&gt;String&lt;/Type&gt;&lt;Formate&gt;&lt;/Formate&gt;&lt;Require&gt;FALSE&lt;/Require&gt;&lt;Skip&gt;FALSE&lt;/Skip&gt;&lt;OptionSetMapping&gt;&lt;/OptionSetMapping&gt;&lt;/Field&gt;</v>
      </c>
    </row>
    <row r="78" spans="2:9" x14ac:dyDescent="0.45">
      <c r="B78" s="18" t="s">
        <v>173</v>
      </c>
      <c r="C78" s="19" t="s">
        <v>173</v>
      </c>
      <c r="D78" s="19" t="s">
        <v>193</v>
      </c>
      <c r="E78" s="19"/>
      <c r="F78" s="24" t="b">
        <v>0</v>
      </c>
      <c r="G78" s="24" t="b">
        <v>0</v>
      </c>
      <c r="H78" s="20"/>
      <c r="I78" s="1" t="str">
        <f t="shared" si="1"/>
        <v>&lt;Field&gt;&lt;CsvName&gt;csv_new_lcproductgroup_name&lt;/CsvName&gt;&lt;CrmName&gt;new_lcproductgroup_name&lt;/CrmName&gt;&lt;Type&gt;String&lt;/Type&gt;&lt;Formate&gt;&lt;/Formate&gt;&lt;Require&gt;FALSE&lt;/Require&gt;&lt;Skip&gt;FALSE&lt;/Skip&gt;&lt;OptionSetMapping&gt;&lt;/OptionSetMapping&gt;&lt;/Field&gt;</v>
      </c>
    </row>
    <row r="79" spans="2:9" x14ac:dyDescent="0.45">
      <c r="B79" s="18" t="s">
        <v>174</v>
      </c>
      <c r="C79" s="19" t="s">
        <v>174</v>
      </c>
      <c r="D79" s="19" t="s">
        <v>193</v>
      </c>
      <c r="E79" s="19"/>
      <c r="F79" s="24" t="b">
        <v>0</v>
      </c>
      <c r="G79" s="24" t="b">
        <v>0</v>
      </c>
      <c r="H79" s="20"/>
      <c r="I79" s="1" t="str">
        <f t="shared" si="1"/>
        <v>&lt;Field&gt;&lt;CsvName&gt;csv_new_clientproduct_code&lt;/CsvName&gt;&lt;CrmName&gt;new_clientproduct_code&lt;/CrmName&gt;&lt;Type&gt;String&lt;/Type&gt;&lt;Formate&gt;&lt;/Formate&gt;&lt;Require&gt;FALSE&lt;/Require&gt;&lt;Skip&gt;FALSE&lt;/Skip&gt;&lt;OptionSetMapping&gt;&lt;/OptionSetMapping&gt;&lt;/Field&gt;</v>
      </c>
    </row>
    <row r="80" spans="2:9" x14ac:dyDescent="0.45">
      <c r="B80" s="18" t="s">
        <v>175</v>
      </c>
      <c r="C80" s="19" t="s">
        <v>175</v>
      </c>
      <c r="D80" s="19" t="s">
        <v>198</v>
      </c>
      <c r="E80" s="19"/>
      <c r="F80" s="24" t="b">
        <v>0</v>
      </c>
      <c r="G80" s="24" t="b">
        <v>0</v>
      </c>
      <c r="H80" s="20"/>
      <c r="I80" s="1" t="str">
        <f t="shared" si="1"/>
        <v>&lt;Field&gt;&lt;CsvName&gt;csv_new_productorderquantity_unit&lt;/CsvName&gt;&lt;CrmName&gt;new_productorderquantity_unit&lt;/CrmName&gt;&lt;Type&gt;OptionSet&lt;/Type&gt;&lt;Formate&gt;&lt;/Formate&gt;&lt;Require&gt;FALSE&lt;/Require&gt;&lt;Skip&gt;FALSE&lt;/Skip&gt;&lt;OptionSetMapping&gt;&lt;/OptionSetMapping&gt;&lt;/Field&gt;</v>
      </c>
    </row>
    <row r="81" spans="2:9" x14ac:dyDescent="0.45">
      <c r="B81" s="18" t="s">
        <v>176</v>
      </c>
      <c r="C81" s="19" t="s">
        <v>176</v>
      </c>
      <c r="D81" s="19" t="s">
        <v>193</v>
      </c>
      <c r="E81" s="19"/>
      <c r="F81" s="24" t="b">
        <v>0</v>
      </c>
      <c r="G81" s="24" t="b">
        <v>0</v>
      </c>
      <c r="H81" s="20"/>
      <c r="I81" s="1" t="str">
        <f t="shared" si="1"/>
        <v>&lt;Field&gt;&lt;CsvName&gt;csv_new_modelcategory_name&lt;/CsvName&gt;&lt;CrmName&gt;new_modelcategory_name&lt;/CrmName&gt;&lt;Type&gt;String&lt;/Type&gt;&lt;Formate&gt;&lt;/Formate&gt;&lt;Require&gt;FALSE&lt;/Require&gt;&lt;Skip&gt;FALSE&lt;/Skip&gt;&lt;OptionSetMapping&gt;&lt;/OptionSetMapping&gt;&lt;/Field&gt;</v>
      </c>
    </row>
    <row r="82" spans="2:9" x14ac:dyDescent="0.45">
      <c r="B82" s="18" t="s">
        <v>177</v>
      </c>
      <c r="C82" s="19" t="s">
        <v>177</v>
      </c>
      <c r="D82" s="19" t="s">
        <v>193</v>
      </c>
      <c r="E82" s="19"/>
      <c r="F82" s="24" t="b">
        <v>0</v>
      </c>
      <c r="G82" s="24" t="b">
        <v>0</v>
      </c>
      <c r="H82" s="20"/>
      <c r="I82" s="1" t="str">
        <f t="shared" si="1"/>
        <v>&lt;Field&gt;&lt;CsvName&gt;csv_new_model_name&lt;/CsvName&gt;&lt;CrmName&gt;new_model_name&lt;/CrmName&gt;&lt;Type&gt;String&lt;/Type&gt;&lt;Formate&gt;&lt;/Formate&gt;&lt;Require&gt;FALSE&lt;/Require&gt;&lt;Skip&gt;FALSE&lt;/Skip&gt;&lt;OptionSetMapping&gt;&lt;/OptionSetMapping&gt;&lt;/Field&gt;</v>
      </c>
    </row>
    <row r="83" spans="2:9" x14ac:dyDescent="0.45">
      <c r="B83" s="18" t="s">
        <v>179</v>
      </c>
      <c r="C83" s="19" t="s">
        <v>179</v>
      </c>
      <c r="D83" s="19" t="s">
        <v>198</v>
      </c>
      <c r="E83" s="19"/>
      <c r="F83" s="24" t="b">
        <v>0</v>
      </c>
      <c r="G83" s="24" t="b">
        <v>0</v>
      </c>
      <c r="H83" s="20"/>
      <c r="I83" s="1" t="str">
        <f t="shared" si="1"/>
        <v>&lt;Field&gt;&lt;CsvName&gt;csv_new_lcproductcategory_code&lt;/CsvName&gt;&lt;CrmName&gt;new_lcproductcategory_code&lt;/CrmName&gt;&lt;Type&gt;OptionSet&lt;/Type&gt;&lt;Formate&gt;&lt;/Formate&gt;&lt;Require&gt;FALSE&lt;/Require&gt;&lt;Skip&gt;FALSE&lt;/Skip&gt;&lt;OptionSetMapping&gt;&lt;/OptionSetMapping&gt;&lt;/Field&gt;</v>
      </c>
    </row>
    <row r="84" spans="2:9" x14ac:dyDescent="0.45">
      <c r="B84" s="18" t="s">
        <v>180</v>
      </c>
      <c r="C84" s="19" t="s">
        <v>180</v>
      </c>
      <c r="D84" s="19" t="s">
        <v>193</v>
      </c>
      <c r="E84" s="19"/>
      <c r="F84" s="24" t="b">
        <v>0</v>
      </c>
      <c r="G84" s="24" t="b">
        <v>0</v>
      </c>
      <c r="H84" s="20"/>
      <c r="I84" s="1" t="str">
        <f t="shared" si="1"/>
        <v>&lt;Field&gt;&lt;CsvName&gt;csv_new_lcproductcategory_name&lt;/CsvName&gt;&lt;CrmName&gt;new_lcproductcategory_name&lt;/CrmName&gt;&lt;Type&gt;String&lt;/Type&gt;&lt;Formate&gt;&lt;/Formate&gt;&lt;Require&gt;FALSE&lt;/Require&gt;&lt;Skip&gt;FALSE&lt;/Skip&gt;&lt;OptionSetMapping&gt;&lt;/OptionSetMapping&gt;&lt;/Field&gt;</v>
      </c>
    </row>
    <row r="85" spans="2:9" x14ac:dyDescent="0.45">
      <c r="B85" s="18" t="s">
        <v>178</v>
      </c>
      <c r="C85" s="19" t="s">
        <v>178</v>
      </c>
      <c r="D85" s="19" t="s">
        <v>193</v>
      </c>
      <c r="E85" s="19"/>
      <c r="F85" s="24" t="b">
        <v>0</v>
      </c>
      <c r="G85" s="24" t="b">
        <v>0</v>
      </c>
      <c r="H85" s="20"/>
      <c r="I85" s="1" t="str">
        <f t="shared" si="1"/>
        <v>&lt;Field&gt;&lt;CsvName&gt;csv_new_10category_code&lt;/CsvName&gt;&lt;CrmName&gt;new_10category_code&lt;/CrmName&gt;&lt;Type&gt;String&lt;/Type&gt;&lt;Formate&gt;&lt;/Formate&gt;&lt;Require&gt;FALSE&lt;/Require&gt;&lt;Skip&gt;FALSE&lt;/Skip&gt;&lt;OptionSetMapping&gt;&lt;/OptionSetMapping&gt;&lt;/Field&gt;</v>
      </c>
    </row>
    <row r="86" spans="2:9" x14ac:dyDescent="0.45">
      <c r="B86" s="18" t="s">
        <v>181</v>
      </c>
      <c r="C86" s="19" t="s">
        <v>181</v>
      </c>
      <c r="D86" s="19" t="s">
        <v>193</v>
      </c>
      <c r="E86" s="19"/>
      <c r="F86" s="24" t="b">
        <v>0</v>
      </c>
      <c r="G86" s="24" t="b">
        <v>0</v>
      </c>
      <c r="H86" s="20"/>
      <c r="I86" s="1" t="str">
        <f t="shared" si="1"/>
        <v>&lt;Field&gt;&lt;CsvName&gt;csv_new_productcategory4_code&lt;/CsvName&gt;&lt;CrmName&gt;new_productcategory4_code&lt;/CrmName&gt;&lt;Type&gt;String&lt;/Type&gt;&lt;Formate&gt;&lt;/Formate&gt;&lt;Require&gt;FALSE&lt;/Require&gt;&lt;Skip&gt;FALSE&lt;/Skip&gt;&lt;OptionSetMapping&gt;&lt;/OptionSetMapping&gt;&lt;/Field&gt;</v>
      </c>
    </row>
    <row r="87" spans="2:9" x14ac:dyDescent="0.45">
      <c r="B87" s="18" t="s">
        <v>182</v>
      </c>
      <c r="C87" s="19" t="s">
        <v>182</v>
      </c>
      <c r="D87" s="19" t="s">
        <v>193</v>
      </c>
      <c r="E87" s="19"/>
      <c r="F87" s="24" t="b">
        <v>0</v>
      </c>
      <c r="G87" s="24" t="b">
        <v>0</v>
      </c>
      <c r="H87" s="20"/>
      <c r="I87" s="1" t="str">
        <f t="shared" si="1"/>
        <v>&lt;Field&gt;&lt;CsvName&gt;csv_new_productcategory4_name&lt;/CsvName&gt;&lt;CrmName&gt;new_productcategory4_name&lt;/CrmName&gt;&lt;Type&gt;String&lt;/Type&gt;&lt;Formate&gt;&lt;/Formate&gt;&lt;Require&gt;FALSE&lt;/Require&gt;&lt;Skip&gt;FALSE&lt;/Skip&gt;&lt;OptionSetMapping&gt;&lt;/OptionSetMapping&gt;&lt;/Field&gt;</v>
      </c>
    </row>
    <row r="88" spans="2:9" x14ac:dyDescent="0.45">
      <c r="B88" s="18" t="s">
        <v>183</v>
      </c>
      <c r="C88" s="19" t="s">
        <v>183</v>
      </c>
      <c r="D88" s="19" t="s">
        <v>193</v>
      </c>
      <c r="E88" s="19"/>
      <c r="F88" s="24" t="b">
        <v>0</v>
      </c>
      <c r="G88" s="24" t="b">
        <v>0</v>
      </c>
      <c r="H88" s="20"/>
      <c r="I88" s="1" t="str">
        <f t="shared" si="1"/>
        <v>&lt;Field&gt;&lt;CsvName&gt;csv_new_productcategory1_code&lt;/CsvName&gt;&lt;CrmName&gt;new_productcategory1_code&lt;/CrmName&gt;&lt;Type&gt;String&lt;/Type&gt;&lt;Formate&gt;&lt;/Formate&gt;&lt;Require&gt;FALSE&lt;/Require&gt;&lt;Skip&gt;FALSE&lt;/Skip&gt;&lt;OptionSetMapping&gt;&lt;/OptionSetMapping&gt;&lt;/Field&gt;</v>
      </c>
    </row>
    <row r="89" spans="2:9" x14ac:dyDescent="0.45">
      <c r="B89" s="18" t="s">
        <v>184</v>
      </c>
      <c r="C89" s="19" t="s">
        <v>184</v>
      </c>
      <c r="D89" s="19" t="s">
        <v>193</v>
      </c>
      <c r="E89" s="19"/>
      <c r="F89" s="24" t="b">
        <v>0</v>
      </c>
      <c r="G89" s="24" t="b">
        <v>0</v>
      </c>
      <c r="H89" s="20"/>
      <c r="I89" s="1" t="str">
        <f t="shared" si="1"/>
        <v>&lt;Field&gt;&lt;CsvName&gt;csv_new_productcategory1_name&lt;/CsvName&gt;&lt;CrmName&gt;new_productcategory1_name&lt;/CrmName&gt;&lt;Type&gt;String&lt;/Type&gt;&lt;Formate&gt;&lt;/Formate&gt;&lt;Require&gt;FALSE&lt;/Require&gt;&lt;Skip&gt;FALSE&lt;/Skip&gt;&lt;OptionSetMapping&gt;&lt;/OptionSetMapping&gt;&lt;/Field&gt;</v>
      </c>
    </row>
    <row r="90" spans="2:9" x14ac:dyDescent="0.45">
      <c r="B90" s="18" t="s">
        <v>185</v>
      </c>
      <c r="C90" s="19" t="s">
        <v>185</v>
      </c>
      <c r="D90" s="19" t="s">
        <v>193</v>
      </c>
      <c r="E90" s="19"/>
      <c r="F90" s="24" t="b">
        <v>0</v>
      </c>
      <c r="G90" s="24" t="b">
        <v>0</v>
      </c>
      <c r="H90" s="20"/>
      <c r="I90" s="1" t="str">
        <f t="shared" si="1"/>
        <v>&lt;Field&gt;&lt;CsvName&gt;csv_new_productcategory2_code&lt;/CsvName&gt;&lt;CrmName&gt;new_productcategory2_code&lt;/CrmName&gt;&lt;Type&gt;String&lt;/Type&gt;&lt;Formate&gt;&lt;/Formate&gt;&lt;Require&gt;FALSE&lt;/Require&gt;&lt;Skip&gt;FALSE&lt;/Skip&gt;&lt;OptionSetMapping&gt;&lt;/OptionSetMapping&gt;&lt;/Field&gt;</v>
      </c>
    </row>
    <row r="91" spans="2:9" x14ac:dyDescent="0.45">
      <c r="B91" s="18" t="s">
        <v>186</v>
      </c>
      <c r="C91" s="19" t="s">
        <v>186</v>
      </c>
      <c r="D91" s="19" t="s">
        <v>193</v>
      </c>
      <c r="E91" s="19"/>
      <c r="F91" s="24" t="b">
        <v>0</v>
      </c>
      <c r="G91" s="24" t="b">
        <v>0</v>
      </c>
      <c r="H91" s="20"/>
      <c r="I91" s="1" t="str">
        <f t="shared" si="1"/>
        <v>&lt;Field&gt;&lt;CsvName&gt;csv_new_productcategory2_name&lt;/CsvName&gt;&lt;CrmName&gt;new_productcategory2_name&lt;/CrmName&gt;&lt;Type&gt;String&lt;/Type&gt;&lt;Formate&gt;&lt;/Formate&gt;&lt;Require&gt;FALSE&lt;/Require&gt;&lt;Skip&gt;FALSE&lt;/Skip&gt;&lt;OptionSetMapping&gt;&lt;/OptionSetMapping&gt;&lt;/Field&gt;</v>
      </c>
    </row>
    <row r="92" spans="2:9" x14ac:dyDescent="0.45">
      <c r="B92" s="18" t="s">
        <v>187</v>
      </c>
      <c r="C92" s="19" t="s">
        <v>187</v>
      </c>
      <c r="D92" s="19" t="s">
        <v>193</v>
      </c>
      <c r="E92" s="19"/>
      <c r="F92" s="24" t="b">
        <v>0</v>
      </c>
      <c r="G92" s="24" t="b">
        <v>0</v>
      </c>
      <c r="H92" s="20"/>
      <c r="I92" s="1" t="str">
        <f t="shared" si="1"/>
        <v>&lt;Field&gt;&lt;CsvName&gt;csv_new_productcategory3_code&lt;/CsvName&gt;&lt;CrmName&gt;new_productcategory3_code&lt;/CrmName&gt;&lt;Type&gt;String&lt;/Type&gt;&lt;Formate&gt;&lt;/Formate&gt;&lt;Require&gt;FALSE&lt;/Require&gt;&lt;Skip&gt;FALSE&lt;/Skip&gt;&lt;OptionSetMapping&gt;&lt;/OptionSetMapping&gt;&lt;/Field&gt;</v>
      </c>
    </row>
    <row r="93" spans="2:9" x14ac:dyDescent="0.45">
      <c r="B93" s="18" t="s">
        <v>188</v>
      </c>
      <c r="C93" s="19" t="s">
        <v>188</v>
      </c>
      <c r="D93" s="19" t="s">
        <v>193</v>
      </c>
      <c r="E93" s="19"/>
      <c r="F93" s="24" t="b">
        <v>0</v>
      </c>
      <c r="G93" s="24" t="b">
        <v>0</v>
      </c>
      <c r="H93" s="20"/>
      <c r="I93" s="1" t="str">
        <f t="shared" si="1"/>
        <v>&lt;Field&gt;&lt;CsvName&gt;csv_new_productcategory3_name&lt;/CsvName&gt;&lt;CrmName&gt;new_productcategory3_name&lt;/CrmName&gt;&lt;Type&gt;String&lt;/Type&gt;&lt;Formate&gt;&lt;/Formate&gt;&lt;Require&gt;FALSE&lt;/Require&gt;&lt;Skip&gt;FALSE&lt;/Skip&gt;&lt;OptionSetMapping&gt;&lt;/OptionSetMapping&gt;&lt;/Field&gt;</v>
      </c>
    </row>
    <row r="94" spans="2:9" x14ac:dyDescent="0.45">
      <c r="B94" s="18" t="s">
        <v>189</v>
      </c>
      <c r="C94" s="19" t="s">
        <v>189</v>
      </c>
      <c r="D94" s="19" t="s">
        <v>193</v>
      </c>
      <c r="E94" s="19"/>
      <c r="F94" s="24" t="b">
        <v>0</v>
      </c>
      <c r="G94" s="24" t="b">
        <v>0</v>
      </c>
      <c r="H94" s="20"/>
      <c r="I94" s="1" t="str">
        <f t="shared" si="1"/>
        <v>&lt;Field&gt;&lt;CsvName&gt;csv_new_channel_code&lt;/CsvName&gt;&lt;CrmName&gt;new_channel_code&lt;/CrmName&gt;&lt;Type&gt;String&lt;/Type&gt;&lt;Formate&gt;&lt;/Formate&gt;&lt;Require&gt;FALSE&lt;/Require&gt;&lt;Skip&gt;FALSE&lt;/Skip&gt;&lt;OptionSetMapping&gt;&lt;/OptionSetMapping&gt;&lt;/Field&gt;</v>
      </c>
    </row>
    <row r="95" spans="2:9" x14ac:dyDescent="0.45">
      <c r="B95" s="18" t="s">
        <v>190</v>
      </c>
      <c r="C95" s="19" t="s">
        <v>190</v>
      </c>
      <c r="D95" s="19" t="s">
        <v>193</v>
      </c>
      <c r="E95" s="19"/>
      <c r="F95" s="24" t="b">
        <v>0</v>
      </c>
      <c r="G95" s="24" t="b">
        <v>0</v>
      </c>
      <c r="H95" s="20"/>
      <c r="I95" s="1" t="str">
        <f t="shared" si="1"/>
        <v>&lt;Field&gt;&lt;CsvName&gt;csv_new_channel_name&lt;/CsvName&gt;&lt;CrmName&gt;new_channel_name&lt;/CrmName&gt;&lt;Type&gt;String&lt;/Type&gt;&lt;Formate&gt;&lt;/Formate&gt;&lt;Require&gt;FALSE&lt;/Require&gt;&lt;Skip&gt;FALSE&lt;/Skip&gt;&lt;OptionSetMapping&gt;&lt;/OptionSetMapping&gt;&lt;/Field&gt;</v>
      </c>
    </row>
    <row r="96" spans="2:9" x14ac:dyDescent="0.45">
      <c r="B96" s="18" t="s">
        <v>191</v>
      </c>
      <c r="C96" s="19" t="s">
        <v>191</v>
      </c>
      <c r="D96" s="19" t="s">
        <v>200</v>
      </c>
      <c r="E96" s="19"/>
      <c r="F96" s="24" t="b">
        <v>0</v>
      </c>
      <c r="G96" s="24" t="b">
        <v>0</v>
      </c>
      <c r="H96" s="20"/>
      <c r="I96" s="1" t="str">
        <f t="shared" si="1"/>
        <v>&lt;Field&gt;&lt;CsvName&gt;csv_statecode&lt;/CsvName&gt;&lt;CrmName&gt;statecode&lt;/CrmName&gt;&lt;Type&gt;State&lt;/Type&gt;&lt;Formate&gt;&lt;/Formate&gt;&lt;Require&gt;FALSE&lt;/Require&gt;&lt;Skip&gt;FALSE&lt;/Skip&gt;&lt;OptionSetMapping&gt;&lt;/OptionSetMapping&gt;&lt;/Field&gt;</v>
      </c>
    </row>
    <row r="97" spans="2:9" x14ac:dyDescent="0.45">
      <c r="B97" s="18"/>
      <c r="C97" s="19"/>
      <c r="D97" s="19"/>
      <c r="E97" s="19"/>
      <c r="F97" s="24"/>
      <c r="G97" s="24"/>
      <c r="H97" s="20"/>
      <c r="I97" s="1" t="str">
        <f t="shared" si="1"/>
        <v/>
      </c>
    </row>
    <row r="98" spans="2:9" x14ac:dyDescent="0.45">
      <c r="B98" s="18"/>
      <c r="C98" s="19"/>
      <c r="D98" s="19"/>
      <c r="E98" s="19"/>
      <c r="F98" s="24"/>
      <c r="G98" s="24"/>
      <c r="H98" s="20"/>
      <c r="I98" s="1" t="str">
        <f t="shared" si="1"/>
        <v/>
      </c>
    </row>
    <row r="99" spans="2:9" x14ac:dyDescent="0.45">
      <c r="B99" s="18"/>
      <c r="C99" s="19"/>
      <c r="D99" s="19"/>
      <c r="E99" s="19"/>
      <c r="F99" s="24"/>
      <c r="G99" s="24"/>
      <c r="H99" s="20"/>
      <c r="I99" s="1" t="str">
        <f t="shared" si="1"/>
        <v/>
      </c>
    </row>
    <row r="100" spans="2:9" x14ac:dyDescent="0.45">
      <c r="B100" s="18"/>
      <c r="C100" s="19"/>
      <c r="D100" s="19"/>
      <c r="E100" s="19"/>
      <c r="F100" s="24"/>
      <c r="G100" s="24"/>
      <c r="H100" s="20"/>
      <c r="I100" s="1" t="str">
        <f t="shared" si="1"/>
        <v/>
      </c>
    </row>
    <row r="101" spans="2:9" x14ac:dyDescent="0.45">
      <c r="B101" s="18"/>
      <c r="C101" s="19"/>
      <c r="D101" s="19"/>
      <c r="E101" s="19"/>
      <c r="F101" s="24"/>
      <c r="G101" s="24"/>
      <c r="H101" s="20"/>
      <c r="I101" s="1" t="str">
        <f t="shared" si="1"/>
        <v/>
      </c>
    </row>
    <row r="102" spans="2:9" x14ac:dyDescent="0.45">
      <c r="B102" s="18"/>
      <c r="C102" s="19"/>
      <c r="D102" s="19"/>
      <c r="E102" s="19"/>
      <c r="F102" s="24"/>
      <c r="G102" s="24"/>
      <c r="H102" s="20"/>
      <c r="I102" s="1" t="str">
        <f t="shared" si="1"/>
        <v/>
      </c>
    </row>
    <row r="103" spans="2:9" x14ac:dyDescent="0.45">
      <c r="B103" s="18"/>
      <c r="C103" s="19"/>
      <c r="D103" s="19"/>
      <c r="E103" s="19"/>
      <c r="F103" s="24"/>
      <c r="G103" s="24"/>
      <c r="H103" s="20"/>
      <c r="I103" s="1" t="str">
        <f t="shared" si="1"/>
        <v/>
      </c>
    </row>
    <row r="104" spans="2:9" x14ac:dyDescent="0.45">
      <c r="B104" s="18"/>
      <c r="C104" s="19"/>
      <c r="D104" s="19"/>
      <c r="E104" s="19"/>
      <c r="F104" s="24"/>
      <c r="G104" s="24"/>
      <c r="H104" s="20"/>
      <c r="I104" s="1" t="str">
        <f t="shared" si="1"/>
        <v/>
      </c>
    </row>
    <row r="105" spans="2:9" x14ac:dyDescent="0.45">
      <c r="B105" s="18"/>
      <c r="C105" s="19"/>
      <c r="D105" s="19"/>
      <c r="E105" s="19"/>
      <c r="F105" s="24"/>
      <c r="G105" s="24"/>
      <c r="H105" s="20"/>
      <c r="I105" s="1" t="str">
        <f t="shared" si="1"/>
        <v/>
      </c>
    </row>
    <row r="106" spans="2:9" x14ac:dyDescent="0.45">
      <c r="B106" s="18"/>
      <c r="C106" s="19"/>
      <c r="D106" s="19"/>
      <c r="E106" s="19"/>
      <c r="F106" s="24"/>
      <c r="G106" s="24"/>
      <c r="H106" s="20"/>
      <c r="I106" s="1" t="str">
        <f t="shared" si="1"/>
        <v/>
      </c>
    </row>
    <row r="107" spans="2:9" x14ac:dyDescent="0.45">
      <c r="B107" s="18"/>
      <c r="C107" s="19"/>
      <c r="D107" s="19"/>
      <c r="E107" s="19"/>
      <c r="F107" s="24"/>
      <c r="G107" s="24"/>
      <c r="H107" s="20"/>
      <c r="I107" s="1" t="str">
        <f t="shared" si="1"/>
        <v/>
      </c>
    </row>
    <row r="108" spans="2:9" x14ac:dyDescent="0.45">
      <c r="B108" s="18"/>
      <c r="C108" s="19"/>
      <c r="D108" s="19"/>
      <c r="E108" s="19"/>
      <c r="F108" s="24"/>
      <c r="G108" s="24"/>
      <c r="H108" s="20"/>
      <c r="I108" s="1" t="str">
        <f t="shared" si="1"/>
        <v/>
      </c>
    </row>
    <row r="109" spans="2:9" x14ac:dyDescent="0.45">
      <c r="B109" s="18"/>
      <c r="C109" s="19"/>
      <c r="D109" s="19"/>
      <c r="E109" s="19"/>
      <c r="F109" s="24"/>
      <c r="G109" s="24"/>
      <c r="H109" s="20"/>
      <c r="I109" s="1" t="str">
        <f t="shared" si="1"/>
        <v/>
      </c>
    </row>
    <row r="110" spans="2:9" x14ac:dyDescent="0.45">
      <c r="B110" s="18"/>
      <c r="C110" s="19"/>
      <c r="D110" s="19"/>
      <c r="E110" s="19"/>
      <c r="F110" s="24"/>
      <c r="G110" s="24"/>
      <c r="H110" s="20"/>
      <c r="I110" s="1" t="str">
        <f t="shared" si="1"/>
        <v/>
      </c>
    </row>
    <row r="111" spans="2:9" x14ac:dyDescent="0.45">
      <c r="B111" s="18"/>
      <c r="C111" s="19"/>
      <c r="D111" s="19"/>
      <c r="E111" s="19"/>
      <c r="F111" s="24"/>
      <c r="G111" s="24"/>
      <c r="H111" s="20"/>
      <c r="I111" s="1" t="str">
        <f t="shared" si="1"/>
        <v/>
      </c>
    </row>
    <row r="112" spans="2:9" x14ac:dyDescent="0.45">
      <c r="B112" s="18"/>
      <c r="C112" s="19"/>
      <c r="D112" s="19"/>
      <c r="E112" s="19"/>
      <c r="F112" s="24"/>
      <c r="G112" s="24"/>
      <c r="H112" s="20"/>
      <c r="I112" s="1" t="str">
        <f t="shared" si="1"/>
        <v/>
      </c>
    </row>
    <row r="113" spans="2:9" x14ac:dyDescent="0.45">
      <c r="B113" s="18"/>
      <c r="C113" s="19"/>
      <c r="D113" s="19"/>
      <c r="E113" s="19"/>
      <c r="F113" s="24"/>
      <c r="G113" s="24"/>
      <c r="H113" s="20"/>
      <c r="I113" s="1" t="str">
        <f t="shared" si="1"/>
        <v/>
      </c>
    </row>
    <row r="114" spans="2:9" x14ac:dyDescent="0.45">
      <c r="B114" s="18"/>
      <c r="C114" s="19"/>
      <c r="D114" s="19"/>
      <c r="E114" s="19"/>
      <c r="F114" s="24"/>
      <c r="G114" s="24"/>
      <c r="H114" s="20"/>
      <c r="I114" s="1" t="str">
        <f t="shared" si="1"/>
        <v/>
      </c>
    </row>
    <row r="115" spans="2:9" x14ac:dyDescent="0.45">
      <c r="B115" s="18"/>
      <c r="C115" s="19"/>
      <c r="D115" s="19"/>
      <c r="E115" s="19"/>
      <c r="F115" s="24"/>
      <c r="G115" s="24"/>
      <c r="H115" s="20"/>
      <c r="I115" s="1" t="str">
        <f t="shared" si="1"/>
        <v/>
      </c>
    </row>
    <row r="116" spans="2:9" x14ac:dyDescent="0.45">
      <c r="B116" s="18"/>
      <c r="C116" s="19"/>
      <c r="D116" s="19"/>
      <c r="E116" s="19"/>
      <c r="F116" s="24"/>
      <c r="G116" s="24"/>
      <c r="H116" s="20"/>
      <c r="I116" s="1" t="str">
        <f t="shared" si="1"/>
        <v/>
      </c>
    </row>
    <row r="117" spans="2:9" ht="17" thickBot="1" x14ac:dyDescent="0.5">
      <c r="B117" s="21"/>
      <c r="C117" s="22"/>
      <c r="D117" s="22"/>
      <c r="E117" s="22"/>
      <c r="F117" s="26"/>
      <c r="G117" s="26"/>
      <c r="H117" s="23"/>
      <c r="I117" s="1" t="str">
        <f t="shared" ref="I117" si="2">IF(ISBLANK(B117),"",CONCATENATE("&lt;Field&gt;&lt;CsvName&gt;csv_",B117,"&lt;/CsvName&gt;&lt;CrmName&gt;",C117,"&lt;/CrmName&gt;&lt;Type&gt;",D117,"&lt;/Type&gt;&lt;Formate&gt;",E117,"&lt;/Formate&gt;&lt;Require&gt;",F117,"&lt;/Require&gt;&lt;Skip&gt;",G117,"&lt;/Skip&gt;&lt;OptionSetMapping&gt;",H117,"&lt;/OptionSetMapping&gt;&lt;/Field&gt;"))</f>
        <v/>
      </c>
    </row>
    <row r="118" spans="2:9" x14ac:dyDescent="0.45">
      <c r="I118" s="1" t="s">
        <v>57</v>
      </c>
    </row>
    <row r="120" spans="2:9" ht="17" thickBot="1" x14ac:dyDescent="0.5"/>
    <row r="121" spans="2:9" ht="17" thickBot="1" x14ac:dyDescent="0.5">
      <c r="B121" s="11" t="s">
        <v>9</v>
      </c>
      <c r="C121" s="31" t="s">
        <v>0</v>
      </c>
    </row>
    <row r="122" spans="2:9" ht="17" thickBot="1" x14ac:dyDescent="0.5">
      <c r="B122" s="27" t="s">
        <v>10</v>
      </c>
      <c r="C122" s="28" t="s">
        <v>62</v>
      </c>
      <c r="D122" s="28" t="s">
        <v>6</v>
      </c>
      <c r="E122" s="29" t="s">
        <v>7</v>
      </c>
      <c r="F122" s="1" t="s">
        <v>66</v>
      </c>
    </row>
    <row r="123" spans="2:9" ht="17" thickBot="1" x14ac:dyDescent="0.5">
      <c r="B123" s="15" t="s">
        <v>15</v>
      </c>
      <c r="C123" s="16" t="s">
        <v>4</v>
      </c>
      <c r="D123" s="16" t="s">
        <v>72</v>
      </c>
      <c r="E123" s="17" t="s">
        <v>13</v>
      </c>
      <c r="F123" s="1" t="str">
        <f>IF(
ISBLANK(B123),
IF(ISBLANK(E123),
    "",
    IF(ISBLANK(B124),
        CONCATENATE("&lt;Key CsvName=""",D123,""" CrmName=""",E123,""" /&gt;"),
        CONCATENATE("&lt;Key CsvName=""",D123,""" CrmName=""",E123,""" /&gt;&lt;/LookupField&gt;"))
),
IF(ISBLANK(E123),
    "",
    IF(ISBLANK(B124),
        CONCATENATE("&lt;LookupField Name =""",B123,""" Target = """, C123,"""&gt;","&lt;Key CsvName=""",D123,""" CrmName=""",E123,""" /&gt;"),
        CONCATENATE("&lt;LookupField Name =""",B123,""" Target = """, C123,"""&gt;","&lt;Key CsvName=""",D123,""" CrmName=""",E123,""" /&gt;&lt;/LookupField&gt;"))
)
)</f>
        <v>&lt;LookupField Name ="sample3" Target = "sample"&gt;&lt;Key CsvName="sample_header3" CrmName="crm_key1" /&gt;</v>
      </c>
    </row>
    <row r="124" spans="2:9" ht="17" thickBot="1" x14ac:dyDescent="0.5">
      <c r="B124" s="18"/>
      <c r="C124" s="19"/>
      <c r="D124" s="16" t="s">
        <v>70</v>
      </c>
      <c r="E124" s="17" t="s">
        <v>64</v>
      </c>
      <c r="F124" s="1" t="str">
        <f t="shared" ref="F124:F175" si="3">IF(
ISBLANK(B124),
IF(ISBLANK(E124),
    "",
    IF(ISBLANK(B125),
        CONCATENATE("&lt;Key CsvName=""",D124,""" CrmName=""",E124,""" /&gt;"),
        CONCATENATE("&lt;Key CsvName=""",D124,""" CrmName=""",E124,""" /&gt;&lt;/LookupField&gt;"))
),
IF(ISBLANK(E124),
    "",
    IF(ISBLANK(B125),
        CONCATENATE("&lt;LookupField Name =""",B124,""" Target = """, C124,"""&gt;","&lt;Key CsvName=""",D124,""" CrmName=""",E124,""" /&gt;"),
        CONCATENATE("&lt;LookupField Name =""",B124,""" Target = """, C124,"""&gt;","&lt;Key CsvName=""",D124,""" CrmName=""",E124,""" /&gt;&lt;/LookupField&gt;"))
)
)</f>
        <v>&lt;Key CsvName="sample_header4" CrmName="crm_key2" /&gt;</v>
      </c>
    </row>
    <row r="125" spans="2:9" x14ac:dyDescent="0.45">
      <c r="B125" s="18"/>
      <c r="C125" s="19"/>
      <c r="D125" s="16" t="s">
        <v>71</v>
      </c>
      <c r="E125" s="17" t="s">
        <v>65</v>
      </c>
      <c r="F125" s="1" t="str">
        <f t="shared" si="3"/>
        <v>&lt;Key CsvName="sample_header5" CrmName="crm_key3" /&gt;&lt;/LookupField&gt;</v>
      </c>
    </row>
    <row r="126" spans="2:9" x14ac:dyDescent="0.45">
      <c r="B126" s="18" t="s">
        <v>48</v>
      </c>
      <c r="C126" s="19"/>
      <c r="D126" s="19"/>
      <c r="E126" s="20"/>
      <c r="F126" s="1" t="str">
        <f t="shared" si="3"/>
        <v/>
      </c>
    </row>
    <row r="127" spans="2:9" x14ac:dyDescent="0.45">
      <c r="B127" s="18"/>
      <c r="C127" s="19"/>
      <c r="D127" s="19"/>
      <c r="E127" s="20"/>
      <c r="F127" s="1" t="str">
        <f t="shared" si="3"/>
        <v/>
      </c>
    </row>
    <row r="128" spans="2:9" x14ac:dyDescent="0.45">
      <c r="B128" s="18"/>
      <c r="C128" s="19"/>
      <c r="D128" s="19"/>
      <c r="E128" s="20"/>
      <c r="F128" s="1" t="str">
        <f t="shared" si="3"/>
        <v/>
      </c>
    </row>
    <row r="129" spans="2:6" x14ac:dyDescent="0.45">
      <c r="B129" s="18"/>
      <c r="C129" s="19"/>
      <c r="D129" s="19"/>
      <c r="E129" s="20"/>
      <c r="F129" s="1" t="str">
        <f t="shared" si="3"/>
        <v/>
      </c>
    </row>
    <row r="130" spans="2:6" x14ac:dyDescent="0.45">
      <c r="B130" s="18"/>
      <c r="C130" s="19"/>
      <c r="D130" s="19"/>
      <c r="E130" s="20"/>
      <c r="F130" s="1" t="str">
        <f t="shared" si="3"/>
        <v/>
      </c>
    </row>
    <row r="131" spans="2:6" x14ac:dyDescent="0.45">
      <c r="B131" s="18"/>
      <c r="C131" s="19"/>
      <c r="D131" s="19"/>
      <c r="E131" s="20"/>
      <c r="F131" s="1" t="str">
        <f t="shared" si="3"/>
        <v/>
      </c>
    </row>
    <row r="132" spans="2:6" x14ac:dyDescent="0.45">
      <c r="B132" s="18"/>
      <c r="C132" s="19"/>
      <c r="D132" s="19"/>
      <c r="E132" s="20"/>
      <c r="F132" s="1" t="str">
        <f t="shared" si="3"/>
        <v/>
      </c>
    </row>
    <row r="133" spans="2:6" x14ac:dyDescent="0.45">
      <c r="B133" s="18"/>
      <c r="C133" s="19"/>
      <c r="D133" s="19"/>
      <c r="E133" s="20"/>
      <c r="F133" s="1" t="str">
        <f t="shared" si="3"/>
        <v/>
      </c>
    </row>
    <row r="134" spans="2:6" x14ac:dyDescent="0.45">
      <c r="B134" s="18"/>
      <c r="C134" s="19"/>
      <c r="D134" s="19"/>
      <c r="E134" s="20"/>
      <c r="F134" s="1" t="str">
        <f t="shared" si="3"/>
        <v/>
      </c>
    </row>
    <row r="135" spans="2:6" x14ac:dyDescent="0.45">
      <c r="B135" s="18"/>
      <c r="C135" s="19"/>
      <c r="D135" s="19"/>
      <c r="E135" s="20"/>
      <c r="F135" s="1" t="str">
        <f t="shared" si="3"/>
        <v/>
      </c>
    </row>
    <row r="136" spans="2:6" x14ac:dyDescent="0.45">
      <c r="B136" s="18"/>
      <c r="C136" s="19"/>
      <c r="D136" s="19"/>
      <c r="E136" s="20"/>
      <c r="F136" s="1" t="str">
        <f t="shared" si="3"/>
        <v/>
      </c>
    </row>
    <row r="137" spans="2:6" x14ac:dyDescent="0.45">
      <c r="B137" s="18"/>
      <c r="C137" s="19"/>
      <c r="D137" s="19"/>
      <c r="E137" s="20"/>
      <c r="F137" s="1" t="str">
        <f t="shared" si="3"/>
        <v/>
      </c>
    </row>
    <row r="138" spans="2:6" x14ac:dyDescent="0.45">
      <c r="B138" s="18"/>
      <c r="C138" s="19"/>
      <c r="D138" s="19"/>
      <c r="E138" s="20"/>
      <c r="F138" s="1" t="str">
        <f t="shared" si="3"/>
        <v/>
      </c>
    </row>
    <row r="139" spans="2:6" x14ac:dyDescent="0.45">
      <c r="B139" s="18"/>
      <c r="C139" s="19"/>
      <c r="D139" s="19"/>
      <c r="E139" s="20"/>
      <c r="F139" s="1" t="str">
        <f t="shared" si="3"/>
        <v/>
      </c>
    </row>
    <row r="140" spans="2:6" x14ac:dyDescent="0.45">
      <c r="B140" s="18"/>
      <c r="C140" s="19"/>
      <c r="D140" s="19"/>
      <c r="E140" s="20"/>
      <c r="F140" s="1" t="str">
        <f t="shared" si="3"/>
        <v/>
      </c>
    </row>
    <row r="141" spans="2:6" x14ac:dyDescent="0.45">
      <c r="B141" s="18"/>
      <c r="C141" s="19"/>
      <c r="D141" s="19"/>
      <c r="E141" s="20"/>
      <c r="F141" s="1" t="str">
        <f t="shared" si="3"/>
        <v/>
      </c>
    </row>
    <row r="142" spans="2:6" x14ac:dyDescent="0.45">
      <c r="B142" s="18"/>
      <c r="C142" s="19"/>
      <c r="D142" s="19"/>
      <c r="E142" s="20"/>
      <c r="F142" s="1" t="str">
        <f t="shared" si="3"/>
        <v/>
      </c>
    </row>
    <row r="143" spans="2:6" x14ac:dyDescent="0.45">
      <c r="B143" s="18"/>
      <c r="C143" s="19"/>
      <c r="D143" s="19"/>
      <c r="E143" s="20"/>
      <c r="F143" s="1" t="str">
        <f t="shared" si="3"/>
        <v/>
      </c>
    </row>
    <row r="144" spans="2:6" x14ac:dyDescent="0.45">
      <c r="B144" s="18"/>
      <c r="C144" s="19"/>
      <c r="D144" s="19"/>
      <c r="E144" s="20"/>
      <c r="F144" s="1" t="str">
        <f t="shared" si="3"/>
        <v/>
      </c>
    </row>
    <row r="145" spans="2:6" x14ac:dyDescent="0.45">
      <c r="B145" s="18"/>
      <c r="C145" s="19"/>
      <c r="D145" s="19"/>
      <c r="E145" s="20"/>
      <c r="F145" s="1" t="str">
        <f t="shared" si="3"/>
        <v/>
      </c>
    </row>
    <row r="146" spans="2:6" x14ac:dyDescent="0.45">
      <c r="B146" s="18"/>
      <c r="C146" s="19"/>
      <c r="D146" s="19"/>
      <c r="E146" s="20"/>
      <c r="F146" s="1" t="str">
        <f t="shared" si="3"/>
        <v/>
      </c>
    </row>
    <row r="147" spans="2:6" x14ac:dyDescent="0.45">
      <c r="B147" s="18"/>
      <c r="C147" s="19"/>
      <c r="D147" s="19"/>
      <c r="E147" s="20"/>
      <c r="F147" s="1" t="str">
        <f t="shared" si="3"/>
        <v/>
      </c>
    </row>
    <row r="148" spans="2:6" x14ac:dyDescent="0.45">
      <c r="B148" s="18"/>
      <c r="C148" s="19"/>
      <c r="D148" s="19"/>
      <c r="E148" s="20"/>
      <c r="F148" s="1" t="str">
        <f t="shared" si="3"/>
        <v/>
      </c>
    </row>
    <row r="149" spans="2:6" x14ac:dyDescent="0.45">
      <c r="B149" s="18"/>
      <c r="C149" s="19"/>
      <c r="D149" s="19"/>
      <c r="E149" s="20"/>
      <c r="F149" s="1" t="str">
        <f t="shared" si="3"/>
        <v/>
      </c>
    </row>
    <row r="150" spans="2:6" x14ac:dyDescent="0.45">
      <c r="B150" s="18"/>
      <c r="C150" s="19"/>
      <c r="D150" s="19"/>
      <c r="E150" s="20"/>
      <c r="F150" s="1" t="str">
        <f t="shared" si="3"/>
        <v/>
      </c>
    </row>
    <row r="151" spans="2:6" x14ac:dyDescent="0.45">
      <c r="B151" s="18"/>
      <c r="C151" s="19"/>
      <c r="D151" s="19"/>
      <c r="E151" s="20"/>
      <c r="F151" s="1" t="str">
        <f t="shared" si="3"/>
        <v/>
      </c>
    </row>
    <row r="152" spans="2:6" x14ac:dyDescent="0.45">
      <c r="B152" s="18"/>
      <c r="C152" s="19"/>
      <c r="D152" s="19"/>
      <c r="E152" s="20"/>
      <c r="F152" s="1" t="str">
        <f t="shared" si="3"/>
        <v/>
      </c>
    </row>
    <row r="153" spans="2:6" x14ac:dyDescent="0.45">
      <c r="B153" s="18"/>
      <c r="C153" s="19"/>
      <c r="D153" s="19"/>
      <c r="E153" s="20"/>
      <c r="F153" s="1" t="str">
        <f t="shared" si="3"/>
        <v/>
      </c>
    </row>
    <row r="154" spans="2:6" x14ac:dyDescent="0.45">
      <c r="B154" s="18"/>
      <c r="C154" s="19"/>
      <c r="D154" s="19"/>
      <c r="E154" s="20"/>
      <c r="F154" s="1" t="str">
        <f t="shared" si="3"/>
        <v/>
      </c>
    </row>
    <row r="155" spans="2:6" x14ac:dyDescent="0.45">
      <c r="B155" s="18"/>
      <c r="C155" s="19"/>
      <c r="D155" s="19"/>
      <c r="E155" s="20"/>
      <c r="F155" s="1" t="str">
        <f t="shared" si="3"/>
        <v/>
      </c>
    </row>
    <row r="156" spans="2:6" x14ac:dyDescent="0.45">
      <c r="B156" s="18"/>
      <c r="C156" s="19"/>
      <c r="D156" s="19"/>
      <c r="E156" s="20"/>
      <c r="F156" s="1" t="str">
        <f t="shared" si="3"/>
        <v/>
      </c>
    </row>
    <row r="157" spans="2:6" x14ac:dyDescent="0.45">
      <c r="B157" s="18"/>
      <c r="C157" s="19"/>
      <c r="D157" s="19"/>
      <c r="E157" s="20"/>
      <c r="F157" s="1" t="str">
        <f t="shared" si="3"/>
        <v/>
      </c>
    </row>
    <row r="158" spans="2:6" x14ac:dyDescent="0.45">
      <c r="B158" s="18"/>
      <c r="C158" s="19"/>
      <c r="D158" s="19"/>
      <c r="E158" s="20"/>
      <c r="F158" s="1" t="str">
        <f t="shared" si="3"/>
        <v/>
      </c>
    </row>
    <row r="159" spans="2:6" x14ac:dyDescent="0.45">
      <c r="B159" s="18"/>
      <c r="C159" s="19"/>
      <c r="D159" s="19"/>
      <c r="E159" s="20"/>
      <c r="F159" s="1" t="str">
        <f t="shared" si="3"/>
        <v/>
      </c>
    </row>
    <row r="160" spans="2:6" x14ac:dyDescent="0.45">
      <c r="B160" s="18"/>
      <c r="C160" s="19"/>
      <c r="D160" s="19"/>
      <c r="E160" s="20"/>
      <c r="F160" s="1" t="str">
        <f t="shared" si="3"/>
        <v/>
      </c>
    </row>
    <row r="161" spans="2:6" x14ac:dyDescent="0.45">
      <c r="B161" s="18"/>
      <c r="C161" s="19"/>
      <c r="D161" s="19"/>
      <c r="E161" s="20"/>
      <c r="F161" s="1" t="str">
        <f t="shared" si="3"/>
        <v/>
      </c>
    </row>
    <row r="162" spans="2:6" x14ac:dyDescent="0.45">
      <c r="B162" s="18"/>
      <c r="C162" s="19"/>
      <c r="D162" s="19"/>
      <c r="E162" s="20"/>
      <c r="F162" s="1" t="str">
        <f t="shared" si="3"/>
        <v/>
      </c>
    </row>
    <row r="163" spans="2:6" x14ac:dyDescent="0.45">
      <c r="B163" s="18"/>
      <c r="C163" s="19"/>
      <c r="D163" s="19"/>
      <c r="E163" s="20"/>
      <c r="F163" s="1" t="str">
        <f t="shared" si="3"/>
        <v/>
      </c>
    </row>
    <row r="164" spans="2:6" x14ac:dyDescent="0.45">
      <c r="B164" s="18"/>
      <c r="C164" s="19"/>
      <c r="D164" s="19"/>
      <c r="E164" s="20"/>
      <c r="F164" s="1" t="str">
        <f t="shared" si="3"/>
        <v/>
      </c>
    </row>
    <row r="165" spans="2:6" x14ac:dyDescent="0.45">
      <c r="B165" s="18"/>
      <c r="C165" s="19"/>
      <c r="D165" s="19"/>
      <c r="E165" s="20"/>
      <c r="F165" s="1" t="str">
        <f t="shared" si="3"/>
        <v/>
      </c>
    </row>
    <row r="166" spans="2:6" x14ac:dyDescent="0.45">
      <c r="B166" s="18"/>
      <c r="C166" s="19"/>
      <c r="D166" s="19"/>
      <c r="E166" s="20"/>
      <c r="F166" s="1" t="str">
        <f t="shared" si="3"/>
        <v/>
      </c>
    </row>
    <row r="167" spans="2:6" x14ac:dyDescent="0.45">
      <c r="B167" s="18"/>
      <c r="C167" s="19"/>
      <c r="D167" s="19"/>
      <c r="E167" s="20"/>
      <c r="F167" s="1" t="str">
        <f t="shared" si="3"/>
        <v/>
      </c>
    </row>
    <row r="168" spans="2:6" x14ac:dyDescent="0.45">
      <c r="B168" s="18"/>
      <c r="C168" s="19"/>
      <c r="D168" s="19"/>
      <c r="E168" s="20"/>
      <c r="F168" s="1" t="str">
        <f t="shared" si="3"/>
        <v/>
      </c>
    </row>
    <row r="169" spans="2:6" x14ac:dyDescent="0.45">
      <c r="B169" s="18"/>
      <c r="C169" s="19"/>
      <c r="D169" s="19"/>
      <c r="E169" s="20"/>
      <c r="F169" s="1" t="str">
        <f t="shared" si="3"/>
        <v/>
      </c>
    </row>
    <row r="170" spans="2:6" x14ac:dyDescent="0.45">
      <c r="B170" s="18"/>
      <c r="C170" s="19"/>
      <c r="D170" s="19"/>
      <c r="E170" s="20"/>
      <c r="F170" s="1" t="str">
        <f t="shared" si="3"/>
        <v/>
      </c>
    </row>
    <row r="171" spans="2:6" x14ac:dyDescent="0.45">
      <c r="B171" s="18"/>
      <c r="C171" s="19"/>
      <c r="D171" s="19"/>
      <c r="E171" s="20"/>
      <c r="F171" s="1" t="str">
        <f t="shared" si="3"/>
        <v/>
      </c>
    </row>
    <row r="172" spans="2:6" x14ac:dyDescent="0.45">
      <c r="B172" s="18"/>
      <c r="C172" s="19"/>
      <c r="D172" s="19"/>
      <c r="E172" s="20"/>
      <c r="F172" s="1" t="str">
        <f t="shared" si="3"/>
        <v/>
      </c>
    </row>
    <row r="173" spans="2:6" x14ac:dyDescent="0.45">
      <c r="B173" s="18"/>
      <c r="C173" s="19"/>
      <c r="D173" s="19"/>
      <c r="E173" s="20"/>
      <c r="F173" s="1" t="str">
        <f t="shared" si="3"/>
        <v/>
      </c>
    </row>
    <row r="174" spans="2:6" x14ac:dyDescent="0.45">
      <c r="B174" s="18"/>
      <c r="C174" s="19"/>
      <c r="D174" s="19"/>
      <c r="E174" s="20"/>
      <c r="F174" s="1" t="str">
        <f t="shared" si="3"/>
        <v/>
      </c>
    </row>
    <row r="175" spans="2:6" ht="17" thickBot="1" x14ac:dyDescent="0.5">
      <c r="B175" s="21"/>
      <c r="C175" s="22"/>
      <c r="D175" s="22"/>
      <c r="E175" s="23"/>
      <c r="F175" s="1" t="str">
        <f t="shared" si="3"/>
        <v/>
      </c>
    </row>
    <row r="176" spans="2:6" x14ac:dyDescent="0.45">
      <c r="F176" s="1" t="s">
        <v>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二つの選択" prompt="TRUE,FALSE" xr:uid="{F87468A2-171A-4736-BA8E-40752C078FBC}">
          <x14:formula1>
            <xm:f>Options!$A$1:$A$2</xm:f>
          </x14:formula1>
          <xm:sqref>F52:G117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C143-C470-46BA-BC7A-58F275D07B0B}">
  <dimension ref="A1:T39"/>
  <sheetViews>
    <sheetView workbookViewId="0">
      <selection activeCell="N1" sqref="N1:N39"/>
    </sheetView>
  </sheetViews>
  <sheetFormatPr defaultRowHeight="14" x14ac:dyDescent="0.3"/>
  <sheetData>
    <row r="1" spans="1:20" x14ac:dyDescent="0.3">
      <c r="A1" t="s">
        <v>75</v>
      </c>
      <c r="L1" t="str">
        <f>RIGHT(A1,LEN(A1)-FIND("""",A1))</f>
        <v>csv_new_product_code"                        DisplayName="品目コード" /&gt;</v>
      </c>
      <c r="M1" t="str">
        <f>LEFT(L1,FIND("""",L1)-1)</f>
        <v>csv_new_product_code</v>
      </c>
      <c r="N1" t="str">
        <f>RIGHT(M1,LEN(M1)-4)</f>
        <v>new_product_code</v>
      </c>
      <c r="S1" t="str">
        <f>TRIM(RIGHT(A1,LEN(A1)-FIND("DisplayName",A1)-12))</f>
        <v>品目コード" /&gt;</v>
      </c>
      <c r="T1" t="str">
        <f>LEFT(S1,FIND("""",S1)-1)</f>
        <v>品目コード</v>
      </c>
    </row>
    <row r="2" spans="1:20" x14ac:dyDescent="0.3">
      <c r="A2" t="s">
        <v>76</v>
      </c>
      <c r="L2" t="str">
        <f t="shared" ref="L2:L39" si="0">RIGHT(A2,LEN(A2)-FIND("""",A2))</f>
        <v>csv_new_name"                                DisplayName="品目名" /&gt;</v>
      </c>
      <c r="M2" t="str">
        <f t="shared" ref="M2:M39" si="1">LEFT(L2,FIND("""",L2)-1)</f>
        <v>csv_new_name</v>
      </c>
      <c r="N2" t="str">
        <f t="shared" ref="N2:N39" si="2">RIGHT(M2,LEN(M2)-4)</f>
        <v>new_name</v>
      </c>
      <c r="S2" t="str">
        <f t="shared" ref="S2:S39" si="3">TRIM(RIGHT(A2,LEN(A2)-FIND("DisplayName",A2)-12))</f>
        <v>品目名" /&gt;</v>
      </c>
      <c r="T2" t="str">
        <f t="shared" ref="T2:T39" si="4">LEFT(S2,FIND("""",S2)-1)</f>
        <v>品目名</v>
      </c>
    </row>
    <row r="3" spans="1:20" x14ac:dyDescent="0.3">
      <c r="A3" t="s">
        <v>77</v>
      </c>
      <c r="L3" t="str">
        <f t="shared" si="0"/>
        <v>csv_new_oldsystemproduct_code"               DisplayName="旧システム品目コード" /&gt;</v>
      </c>
      <c r="M3" t="str">
        <f t="shared" si="1"/>
        <v>csv_new_oldsystemproduct_code</v>
      </c>
      <c r="N3" t="str">
        <f t="shared" si="2"/>
        <v>new_oldsystemproduct_code</v>
      </c>
      <c r="S3" t="str">
        <f t="shared" si="3"/>
        <v>旧システム品目コード" /&gt;</v>
      </c>
      <c r="T3" t="str">
        <f t="shared" si="4"/>
        <v>旧システム品目コード</v>
      </c>
    </row>
    <row r="4" spans="1:20" x14ac:dyDescent="0.3">
      <c r="A4" t="s">
        <v>78</v>
      </c>
      <c r="L4" t="str">
        <f t="shared" si="0"/>
        <v>csv_new_purchasestop_date"                   DisplayName="品目発注中止年月日" /&gt;</v>
      </c>
      <c r="M4" t="str">
        <f t="shared" si="1"/>
        <v>csv_new_purchasestop_date</v>
      </c>
      <c r="N4" t="str">
        <f t="shared" si="2"/>
        <v>new_purchasestop_date</v>
      </c>
      <c r="S4" t="str">
        <f t="shared" si="3"/>
        <v>品目発注中止年月日" /&gt;</v>
      </c>
      <c r="T4" t="str">
        <f t="shared" si="4"/>
        <v>品目発注中止年月日</v>
      </c>
    </row>
    <row r="5" spans="1:20" x14ac:dyDescent="0.3">
      <c r="A5" t="s">
        <v>79</v>
      </c>
      <c r="L5" t="str">
        <f t="shared" si="0"/>
        <v>csv_new_unitsize"                            DisplayName="品目入数" /&gt;</v>
      </c>
      <c r="M5" t="str">
        <f t="shared" si="1"/>
        <v>csv_new_unitsize</v>
      </c>
      <c r="N5" t="str">
        <f t="shared" si="2"/>
        <v>new_unitsize</v>
      </c>
      <c r="S5" t="str">
        <f t="shared" si="3"/>
        <v>品目入数" /&gt;</v>
      </c>
      <c r="T5" t="str">
        <f t="shared" si="4"/>
        <v>品目入数</v>
      </c>
    </row>
    <row r="6" spans="1:20" x14ac:dyDescent="0.3">
      <c r="A6" t="s">
        <v>80</v>
      </c>
      <c r="L6" t="str">
        <f t="shared" si="0"/>
        <v>csv_new_applicable_unit"                     DisplayName="適用単位" /&gt;</v>
      </c>
      <c r="M6" t="str">
        <f t="shared" si="1"/>
        <v>csv_new_applicable_unit</v>
      </c>
      <c r="N6" t="str">
        <f t="shared" si="2"/>
        <v>new_applicable_unit</v>
      </c>
      <c r="S6" t="str">
        <f t="shared" si="3"/>
        <v>適用単位" /&gt;</v>
      </c>
      <c r="T6" t="str">
        <f t="shared" si="4"/>
        <v>適用単位</v>
      </c>
    </row>
    <row r="7" spans="1:20" x14ac:dyDescent="0.3">
      <c r="A7" t="s">
        <v>81</v>
      </c>
      <c r="L7" t="str">
        <f t="shared" si="0"/>
        <v>csv_new_lastpurchasing_price"                DisplayName="最終仕入単価" /&gt;</v>
      </c>
      <c r="M7" t="str">
        <f t="shared" si="1"/>
        <v>csv_new_lastpurchasing_price</v>
      </c>
      <c r="N7" t="str">
        <f t="shared" si="2"/>
        <v>new_lastpurchasing_price</v>
      </c>
      <c r="S7" t="str">
        <f t="shared" si="3"/>
        <v>最終仕入単価" /&gt;</v>
      </c>
      <c r="T7" t="str">
        <f t="shared" si="4"/>
        <v>最終仕入単価</v>
      </c>
    </row>
    <row r="8" spans="1:20" x14ac:dyDescent="0.3">
      <c r="A8" t="s">
        <v>82</v>
      </c>
      <c r="L8" t="str">
        <f t="shared" si="0"/>
        <v>csv_new_created_date"                        DisplayName="作成年月日" /&gt;</v>
      </c>
      <c r="M8" t="str">
        <f t="shared" si="1"/>
        <v>csv_new_created_date</v>
      </c>
      <c r="N8" t="str">
        <f t="shared" si="2"/>
        <v>new_created_date</v>
      </c>
      <c r="S8" t="str">
        <f t="shared" si="3"/>
        <v>作成年月日" /&gt;</v>
      </c>
      <c r="T8" t="str">
        <f t="shared" si="4"/>
        <v>作成年月日</v>
      </c>
    </row>
    <row r="9" spans="1:20" x14ac:dyDescent="0.3">
      <c r="A9" t="s">
        <v>83</v>
      </c>
      <c r="L9" t="str">
        <f t="shared" si="0"/>
        <v>csv_new_standard_unitprice"                  DisplayName="品目別売上契約単価" /&gt;</v>
      </c>
      <c r="M9" t="str">
        <f t="shared" si="1"/>
        <v>csv_new_standard_unitprice</v>
      </c>
      <c r="N9" t="str">
        <f t="shared" si="2"/>
        <v>new_standard_unitprice</v>
      </c>
      <c r="S9" t="str">
        <f t="shared" si="3"/>
        <v>品目別売上契約単価" /&gt;</v>
      </c>
      <c r="T9" t="str">
        <f t="shared" si="4"/>
        <v>品目別売上契約単価</v>
      </c>
    </row>
    <row r="10" spans="1:20" x14ac:dyDescent="0.3">
      <c r="A10" t="s">
        <v>84</v>
      </c>
      <c r="L10" t="str">
        <f t="shared" si="0"/>
        <v>csv_new_standard_unit"                       DisplayName="品目別売上契約単位" /&gt;</v>
      </c>
      <c r="M10" t="str">
        <f t="shared" si="1"/>
        <v>csv_new_standard_unit</v>
      </c>
      <c r="N10" t="str">
        <f t="shared" si="2"/>
        <v>new_standard_unit</v>
      </c>
      <c r="S10" t="str">
        <f t="shared" si="3"/>
        <v>品目別売上契約単位" /&gt;</v>
      </c>
      <c r="T10" t="str">
        <f t="shared" si="4"/>
        <v>品目別売上契約単位</v>
      </c>
    </row>
    <row r="11" spans="1:20" x14ac:dyDescent="0.3">
      <c r="A11" t="s">
        <v>85</v>
      </c>
      <c r="L11" t="str">
        <f t="shared" si="0"/>
        <v>csv_new_ucc_unitprice"                       DisplayName="ＵＣＣ仕切価格" /&gt;</v>
      </c>
      <c r="M11" t="str">
        <f t="shared" si="1"/>
        <v>csv_new_ucc_unitprice</v>
      </c>
      <c r="N11" t="str">
        <f t="shared" si="2"/>
        <v>new_ucc_unitprice</v>
      </c>
      <c r="S11" t="str">
        <f t="shared" si="3"/>
        <v>ＵＣＣ仕切価格" /&gt;</v>
      </c>
      <c r="T11" t="str">
        <f t="shared" si="4"/>
        <v>ＵＣＣ仕切価格</v>
      </c>
    </row>
    <row r="12" spans="1:20" x14ac:dyDescent="0.3">
      <c r="A12" t="s">
        <v>86</v>
      </c>
      <c r="L12" t="str">
        <f t="shared" si="0"/>
        <v>csv_new_ucc_unit"                            DisplayName="ＵＣＣ仕切価格単位" /&gt;</v>
      </c>
      <c r="M12" t="str">
        <f t="shared" si="1"/>
        <v>csv_new_ucc_unit</v>
      </c>
      <c r="N12" t="str">
        <f t="shared" si="2"/>
        <v>new_ucc_unit</v>
      </c>
      <c r="S12" t="str">
        <f t="shared" si="3"/>
        <v>ＵＣＣ仕切価格単位" /&gt;</v>
      </c>
      <c r="T12" t="str">
        <f t="shared" si="4"/>
        <v>ＵＣＣ仕切価格単位</v>
      </c>
    </row>
    <row r="13" spans="1:20" x14ac:dyDescent="0.3">
      <c r="A13" t="s">
        <v>87</v>
      </c>
      <c r="L13" t="str">
        <f t="shared" si="0"/>
        <v>csv_new_productbrand_code"                   DisplayName="品目ブランドコード" /&gt;</v>
      </c>
      <c r="M13" t="str">
        <f t="shared" si="1"/>
        <v>csv_new_productbrand_code</v>
      </c>
      <c r="N13" t="str">
        <f t="shared" si="2"/>
        <v>new_productbrand_code</v>
      </c>
      <c r="S13" t="str">
        <f t="shared" si="3"/>
        <v>品目ブランドコード" /&gt;</v>
      </c>
      <c r="T13" t="str">
        <f t="shared" si="4"/>
        <v>品目ブランドコード</v>
      </c>
    </row>
    <row r="14" spans="1:20" x14ac:dyDescent="0.3">
      <c r="A14" t="s">
        <v>88</v>
      </c>
      <c r="L14" t="str">
        <f t="shared" si="0"/>
        <v>csv_new_productbrand_name"                   DisplayName="品目ブランド名称" /&gt;</v>
      </c>
      <c r="M14" t="str">
        <f t="shared" si="1"/>
        <v>csv_new_productbrand_name</v>
      </c>
      <c r="N14" t="str">
        <f t="shared" si="2"/>
        <v>new_productbrand_name</v>
      </c>
      <c r="S14" t="str">
        <f t="shared" si="3"/>
        <v>品目ブランド名称" /&gt;</v>
      </c>
      <c r="T14" t="str">
        <f t="shared" si="4"/>
        <v>品目ブランド名称</v>
      </c>
    </row>
    <row r="15" spans="1:20" x14ac:dyDescent="0.3">
      <c r="A15" t="s">
        <v>89</v>
      </c>
      <c r="L15" t="str">
        <f t="shared" si="0"/>
        <v>csv_new_productcategory_code1"               DisplayName="品目分類コード１" /&gt;</v>
      </c>
      <c r="M15" t="str">
        <f t="shared" si="1"/>
        <v>csv_new_productcategory_code1</v>
      </c>
      <c r="N15" t="str">
        <f t="shared" si="2"/>
        <v>new_productcategory_code1</v>
      </c>
      <c r="S15" t="str">
        <f t="shared" si="3"/>
        <v>品目分類コード１" /&gt;</v>
      </c>
      <c r="T15" t="str">
        <f t="shared" si="4"/>
        <v>品目分類コード１</v>
      </c>
    </row>
    <row r="16" spans="1:20" x14ac:dyDescent="0.3">
      <c r="A16" t="s">
        <v>90</v>
      </c>
      <c r="L16" t="str">
        <f t="shared" si="0"/>
        <v>csv_new_productcategory_name1"               DisplayName="品目分類コード１名称" /&gt;</v>
      </c>
      <c r="M16" t="str">
        <f t="shared" si="1"/>
        <v>csv_new_productcategory_name1</v>
      </c>
      <c r="N16" t="str">
        <f t="shared" si="2"/>
        <v>new_productcategory_name1</v>
      </c>
      <c r="S16" t="str">
        <f t="shared" si="3"/>
        <v>品目分類コード１名称" /&gt;</v>
      </c>
      <c r="T16" t="str">
        <f t="shared" si="4"/>
        <v>品目分類コード１名称</v>
      </c>
    </row>
    <row r="17" spans="1:20" x14ac:dyDescent="0.3">
      <c r="A17" t="s">
        <v>91</v>
      </c>
      <c r="L17" t="str">
        <f t="shared" si="0"/>
        <v>csv_new_product10category_code"              DisplayName="品目１０桁分類コード" /&gt;</v>
      </c>
      <c r="M17" t="str">
        <f t="shared" si="1"/>
        <v>csv_new_product10category_code</v>
      </c>
      <c r="N17" t="str">
        <f t="shared" si="2"/>
        <v>new_product10category_code</v>
      </c>
      <c r="S17" t="str">
        <f t="shared" si="3"/>
        <v>品目１０桁分類コード" /&gt;</v>
      </c>
      <c r="T17" t="str">
        <f t="shared" si="4"/>
        <v>品目１０桁分類コード</v>
      </c>
    </row>
    <row r="18" spans="1:20" x14ac:dyDescent="0.3">
      <c r="A18" t="s">
        <v>92</v>
      </c>
      <c r="L18" t="str">
        <f t="shared" si="0"/>
        <v>csv_new_itemcategory_code"                   DisplayName="ラッキー商品分類コード" /&gt;</v>
      </c>
      <c r="M18" t="str">
        <f t="shared" si="1"/>
        <v>csv_new_itemcategory_code</v>
      </c>
      <c r="N18" t="str">
        <f t="shared" si="2"/>
        <v>new_itemcategory_code</v>
      </c>
      <c r="S18" t="str">
        <f t="shared" si="3"/>
        <v>ラッキー商品分類コード" /&gt;</v>
      </c>
      <c r="T18" t="str">
        <f t="shared" si="4"/>
        <v>ラッキー商品分類コード</v>
      </c>
    </row>
    <row r="19" spans="1:20" x14ac:dyDescent="0.3">
      <c r="A19" t="s">
        <v>93</v>
      </c>
      <c r="L19" t="str">
        <f t="shared" si="0"/>
        <v>csv_new_itemcategory_name1"                  DisplayName="ラッキー商品分類名称" /&gt;</v>
      </c>
      <c r="M19" t="str">
        <f t="shared" si="1"/>
        <v>csv_new_itemcategory_name1</v>
      </c>
      <c r="N19" t="str">
        <f t="shared" si="2"/>
        <v>new_itemcategory_name1</v>
      </c>
      <c r="S19" t="str">
        <f t="shared" si="3"/>
        <v>ラッキー商品分類名称" /&gt;</v>
      </c>
      <c r="T19" t="str">
        <f t="shared" si="4"/>
        <v>ラッキー商品分類名称</v>
      </c>
    </row>
    <row r="20" spans="1:20" x14ac:dyDescent="0.3">
      <c r="A20" t="s">
        <v>94</v>
      </c>
      <c r="L20" t="str">
        <f t="shared" si="0"/>
        <v>csv_new_lcproductgroup_code"                 DisplayName="ラッキー品群コード" /&gt;</v>
      </c>
      <c r="M20" t="str">
        <f t="shared" si="1"/>
        <v>csv_new_lcproductgroup_code</v>
      </c>
      <c r="N20" t="str">
        <f t="shared" si="2"/>
        <v>new_lcproductgroup_code</v>
      </c>
      <c r="S20" t="str">
        <f t="shared" si="3"/>
        <v>ラッキー品群コード" /&gt;</v>
      </c>
      <c r="T20" t="str">
        <f t="shared" si="4"/>
        <v>ラッキー品群コード</v>
      </c>
    </row>
    <row r="21" spans="1:20" x14ac:dyDescent="0.3">
      <c r="A21" t="s">
        <v>95</v>
      </c>
      <c r="L21" t="str">
        <f t="shared" si="0"/>
        <v>csv_new_lcproductgroup_name"                 DisplayName="ラッキー品群名称" /&gt;</v>
      </c>
      <c r="M21" t="str">
        <f t="shared" si="1"/>
        <v>csv_new_lcproductgroup_name</v>
      </c>
      <c r="N21" t="str">
        <f t="shared" si="2"/>
        <v>new_lcproductgroup_name</v>
      </c>
      <c r="S21" t="str">
        <f t="shared" si="3"/>
        <v>ラッキー品群名称" /&gt;</v>
      </c>
      <c r="T21" t="str">
        <f t="shared" si="4"/>
        <v>ラッキー品群名称</v>
      </c>
    </row>
    <row r="22" spans="1:20" x14ac:dyDescent="0.3">
      <c r="A22" t="s">
        <v>96</v>
      </c>
      <c r="L22" t="str">
        <f t="shared" si="0"/>
        <v>csv_new_clientproduct_code"                  DisplayName="相手先商品コード" /&gt;</v>
      </c>
      <c r="M22" t="str">
        <f t="shared" si="1"/>
        <v>csv_new_clientproduct_code</v>
      </c>
      <c r="N22" t="str">
        <f t="shared" si="2"/>
        <v>new_clientproduct_code</v>
      </c>
      <c r="S22" t="str">
        <f t="shared" si="3"/>
        <v>相手先商品コード" /&gt;</v>
      </c>
      <c r="T22" t="str">
        <f t="shared" si="4"/>
        <v>相手先商品コード</v>
      </c>
    </row>
    <row r="23" spans="1:20" x14ac:dyDescent="0.3">
      <c r="A23" t="s">
        <v>97</v>
      </c>
      <c r="L23" t="str">
        <f t="shared" si="0"/>
        <v>csv_new_productorderquantity_unit"           DisplayName="品目発注数量単位" /&gt;</v>
      </c>
      <c r="M23" t="str">
        <f t="shared" si="1"/>
        <v>csv_new_productorderquantity_unit</v>
      </c>
      <c r="N23" t="str">
        <f t="shared" si="2"/>
        <v>new_productorderquantity_unit</v>
      </c>
      <c r="S23" t="str">
        <f t="shared" si="3"/>
        <v>品目発注数量単位" /&gt;</v>
      </c>
      <c r="T23" t="str">
        <f t="shared" si="4"/>
        <v>品目発注数量単位</v>
      </c>
    </row>
    <row r="24" spans="1:20" x14ac:dyDescent="0.3">
      <c r="A24" t="s">
        <v>98</v>
      </c>
      <c r="L24" t="str">
        <f t="shared" si="0"/>
        <v>csv_new_modelcategory_name"                  DisplayName="機種カテゴリ名称" /&gt;</v>
      </c>
      <c r="M24" t="str">
        <f t="shared" si="1"/>
        <v>csv_new_modelcategory_name</v>
      </c>
      <c r="N24" t="str">
        <f t="shared" si="2"/>
        <v>new_modelcategory_name</v>
      </c>
      <c r="S24" t="str">
        <f t="shared" si="3"/>
        <v>機種カテゴリ名称" /&gt;</v>
      </c>
      <c r="T24" t="str">
        <f t="shared" si="4"/>
        <v>機種カテゴリ名称</v>
      </c>
    </row>
    <row r="25" spans="1:20" x14ac:dyDescent="0.3">
      <c r="A25" t="s">
        <v>99</v>
      </c>
      <c r="L25" t="str">
        <f t="shared" si="0"/>
        <v>csv_new_model_name"                          DisplayName="機種名称" /&gt;</v>
      </c>
      <c r="M25" t="str">
        <f t="shared" si="1"/>
        <v>csv_new_model_name</v>
      </c>
      <c r="N25" t="str">
        <f t="shared" si="2"/>
        <v>new_model_name</v>
      </c>
      <c r="S25" t="str">
        <f t="shared" si="3"/>
        <v>機種名称" /&gt;</v>
      </c>
      <c r="T25" t="str">
        <f t="shared" si="4"/>
        <v>機種名称</v>
      </c>
    </row>
    <row r="26" spans="1:20" x14ac:dyDescent="0.3">
      <c r="A26" t="s">
        <v>100</v>
      </c>
      <c r="L26" t="str">
        <f t="shared" si="0"/>
        <v>csv_new_10category_code"                     DisplayName="１０群コード" /&gt;</v>
      </c>
      <c r="M26" t="str">
        <f t="shared" si="1"/>
        <v>csv_new_10category_code</v>
      </c>
      <c r="N26" t="str">
        <f t="shared" si="2"/>
        <v>new_10category_code</v>
      </c>
      <c r="S26" t="str">
        <f t="shared" si="3"/>
        <v>１０群コード" /&gt;</v>
      </c>
      <c r="T26" t="str">
        <f t="shared" si="4"/>
        <v>１０群コード</v>
      </c>
    </row>
    <row r="27" spans="1:20" x14ac:dyDescent="0.3">
      <c r="A27" t="s">
        <v>101</v>
      </c>
      <c r="L27" t="str">
        <f t="shared" si="0"/>
        <v>csv_new_lcproductcategory_code"              DisplayName="ラッキー品目分類" /&gt;</v>
      </c>
      <c r="M27" t="str">
        <f t="shared" si="1"/>
        <v>csv_new_lcproductcategory_code</v>
      </c>
      <c r="N27" t="str">
        <f t="shared" si="2"/>
        <v>new_lcproductcategory_code</v>
      </c>
      <c r="S27" t="str">
        <f t="shared" si="3"/>
        <v>ラッキー品目分類" /&gt;</v>
      </c>
      <c r="T27" t="str">
        <f t="shared" si="4"/>
        <v>ラッキー品目分類</v>
      </c>
    </row>
    <row r="28" spans="1:20" x14ac:dyDescent="0.3">
      <c r="A28" t="s">
        <v>102</v>
      </c>
      <c r="L28" t="str">
        <f t="shared" si="0"/>
        <v>csv_new_lcproductcategory_name"              DisplayName="ラッキー品目分類名称" /&gt;</v>
      </c>
      <c r="M28" t="str">
        <f t="shared" si="1"/>
        <v>csv_new_lcproductcategory_name</v>
      </c>
      <c r="N28" t="str">
        <f t="shared" si="2"/>
        <v>new_lcproductcategory_name</v>
      </c>
      <c r="S28" t="str">
        <f t="shared" si="3"/>
        <v>ラッキー品目分類名称" /&gt;</v>
      </c>
      <c r="T28" t="str">
        <f t="shared" si="4"/>
        <v>ラッキー品目分類名称</v>
      </c>
    </row>
    <row r="29" spans="1:20" x14ac:dyDescent="0.3">
      <c r="A29" t="s">
        <v>103</v>
      </c>
      <c r="L29" t="str">
        <f t="shared" si="0"/>
        <v>csv_new_productcategory4_code"               DisplayName="分類４コード" /&gt;</v>
      </c>
      <c r="M29" t="str">
        <f t="shared" si="1"/>
        <v>csv_new_productcategory4_code</v>
      </c>
      <c r="N29" t="str">
        <f t="shared" si="2"/>
        <v>new_productcategory4_code</v>
      </c>
      <c r="S29" t="str">
        <f t="shared" si="3"/>
        <v>分類４コード" /&gt;</v>
      </c>
      <c r="T29" t="str">
        <f t="shared" si="4"/>
        <v>分類４コード</v>
      </c>
    </row>
    <row r="30" spans="1:20" x14ac:dyDescent="0.3">
      <c r="A30" t="s">
        <v>104</v>
      </c>
      <c r="L30" t="str">
        <f t="shared" si="0"/>
        <v>csv_new_productcategory4_name"               DisplayName="分類４名称" /&gt;</v>
      </c>
      <c r="M30" t="str">
        <f t="shared" si="1"/>
        <v>csv_new_productcategory4_name</v>
      </c>
      <c r="N30" t="str">
        <f t="shared" si="2"/>
        <v>new_productcategory4_name</v>
      </c>
      <c r="S30" t="str">
        <f t="shared" si="3"/>
        <v>分類４名称" /&gt;</v>
      </c>
      <c r="T30" t="str">
        <f t="shared" si="4"/>
        <v>分類４名称</v>
      </c>
    </row>
    <row r="31" spans="1:20" x14ac:dyDescent="0.3">
      <c r="A31" t="s">
        <v>105</v>
      </c>
      <c r="L31" t="str">
        <f t="shared" si="0"/>
        <v>csv_new_productcategory1_code"               DisplayName="分類１コード" /&gt;</v>
      </c>
      <c r="M31" t="str">
        <f t="shared" si="1"/>
        <v>csv_new_productcategory1_code</v>
      </c>
      <c r="N31" t="str">
        <f t="shared" si="2"/>
        <v>new_productcategory1_code</v>
      </c>
      <c r="S31" t="str">
        <f t="shared" si="3"/>
        <v>分類１コード" /&gt;</v>
      </c>
      <c r="T31" t="str">
        <f t="shared" si="4"/>
        <v>分類１コード</v>
      </c>
    </row>
    <row r="32" spans="1:20" x14ac:dyDescent="0.3">
      <c r="A32" t="s">
        <v>106</v>
      </c>
      <c r="L32" t="str">
        <f t="shared" si="0"/>
        <v>csv_new_productcategory1_name"               DisplayName="分類１名称" /&gt;</v>
      </c>
      <c r="M32" t="str">
        <f t="shared" si="1"/>
        <v>csv_new_productcategory1_name</v>
      </c>
      <c r="N32" t="str">
        <f t="shared" si="2"/>
        <v>new_productcategory1_name</v>
      </c>
      <c r="S32" t="str">
        <f t="shared" si="3"/>
        <v>分類１名称" /&gt;</v>
      </c>
      <c r="T32" t="str">
        <f t="shared" si="4"/>
        <v>分類１名称</v>
      </c>
    </row>
    <row r="33" spans="1:20" x14ac:dyDescent="0.3">
      <c r="A33" t="s">
        <v>107</v>
      </c>
      <c r="L33" t="str">
        <f t="shared" si="0"/>
        <v>csv_new_productcategory2_code"               DisplayName="分類２コード" /&gt;</v>
      </c>
      <c r="M33" t="str">
        <f t="shared" si="1"/>
        <v>csv_new_productcategory2_code</v>
      </c>
      <c r="N33" t="str">
        <f t="shared" si="2"/>
        <v>new_productcategory2_code</v>
      </c>
      <c r="S33" t="str">
        <f t="shared" si="3"/>
        <v>分類２コード" /&gt;</v>
      </c>
      <c r="T33" t="str">
        <f t="shared" si="4"/>
        <v>分類２コード</v>
      </c>
    </row>
    <row r="34" spans="1:20" x14ac:dyDescent="0.3">
      <c r="A34" t="s">
        <v>108</v>
      </c>
      <c r="L34" t="str">
        <f t="shared" si="0"/>
        <v>csv_new_productcategory2_name"               DisplayName="分類２名称" /&gt;</v>
      </c>
      <c r="M34" t="str">
        <f t="shared" si="1"/>
        <v>csv_new_productcategory2_name</v>
      </c>
      <c r="N34" t="str">
        <f t="shared" si="2"/>
        <v>new_productcategory2_name</v>
      </c>
      <c r="S34" t="str">
        <f t="shared" si="3"/>
        <v>分類２名称" /&gt;</v>
      </c>
      <c r="T34" t="str">
        <f t="shared" si="4"/>
        <v>分類２名称</v>
      </c>
    </row>
    <row r="35" spans="1:20" x14ac:dyDescent="0.3">
      <c r="A35" t="s">
        <v>109</v>
      </c>
      <c r="L35" t="str">
        <f t="shared" si="0"/>
        <v>csv_new_productcategory3_code"               DisplayName="分類３コード" /&gt;</v>
      </c>
      <c r="M35" t="str">
        <f t="shared" si="1"/>
        <v>csv_new_productcategory3_code</v>
      </c>
      <c r="N35" t="str">
        <f t="shared" si="2"/>
        <v>new_productcategory3_code</v>
      </c>
      <c r="S35" t="str">
        <f t="shared" si="3"/>
        <v>分類３コード" /&gt;</v>
      </c>
      <c r="T35" t="str">
        <f t="shared" si="4"/>
        <v>分類３コード</v>
      </c>
    </row>
    <row r="36" spans="1:20" x14ac:dyDescent="0.3">
      <c r="A36" t="s">
        <v>110</v>
      </c>
      <c r="L36" t="str">
        <f t="shared" si="0"/>
        <v>csv_new_productcategory3_name"               DisplayName="分類３名称" /&gt;</v>
      </c>
      <c r="M36" t="str">
        <f t="shared" si="1"/>
        <v>csv_new_productcategory3_name</v>
      </c>
      <c r="N36" t="str">
        <f t="shared" si="2"/>
        <v>new_productcategory3_name</v>
      </c>
      <c r="S36" t="str">
        <f t="shared" si="3"/>
        <v>分類３名称" /&gt;</v>
      </c>
      <c r="T36" t="str">
        <f t="shared" si="4"/>
        <v>分類３名称</v>
      </c>
    </row>
    <row r="37" spans="1:20" x14ac:dyDescent="0.3">
      <c r="A37" t="s">
        <v>111</v>
      </c>
      <c r="L37" t="str">
        <f t="shared" si="0"/>
        <v>csv_new_channel_code"                        DisplayName="チャネル" /&gt;</v>
      </c>
      <c r="M37" t="str">
        <f t="shared" si="1"/>
        <v>csv_new_channel_code</v>
      </c>
      <c r="N37" t="str">
        <f t="shared" si="2"/>
        <v>new_channel_code</v>
      </c>
      <c r="S37" t="str">
        <f t="shared" si="3"/>
        <v>チャネル" /&gt;</v>
      </c>
      <c r="T37" t="str">
        <f t="shared" si="4"/>
        <v>チャネル</v>
      </c>
    </row>
    <row r="38" spans="1:20" x14ac:dyDescent="0.3">
      <c r="A38" t="s">
        <v>112</v>
      </c>
      <c r="L38" t="str">
        <f t="shared" si="0"/>
        <v>csv_new_channel_name"                        DisplayName="チャネル名" /&gt;</v>
      </c>
      <c r="M38" t="str">
        <f t="shared" si="1"/>
        <v>csv_new_channel_name</v>
      </c>
      <c r="N38" t="str">
        <f t="shared" si="2"/>
        <v>new_channel_name</v>
      </c>
      <c r="S38" t="str">
        <f t="shared" si="3"/>
        <v>チャネル名" /&gt;</v>
      </c>
      <c r="T38" t="str">
        <f t="shared" si="4"/>
        <v>チャネル名</v>
      </c>
    </row>
    <row r="39" spans="1:20" x14ac:dyDescent="0.3">
      <c r="A39" t="s">
        <v>113</v>
      </c>
      <c r="L39" t="str">
        <f t="shared" si="0"/>
        <v>csv_statecode"                               DisplayName="状態" /&gt;</v>
      </c>
      <c r="M39" t="str">
        <f t="shared" si="1"/>
        <v>csv_statecode</v>
      </c>
      <c r="N39" t="str">
        <f t="shared" si="2"/>
        <v>statecode</v>
      </c>
      <c r="S39" t="str">
        <f t="shared" si="3"/>
        <v>状態" /&gt;</v>
      </c>
      <c r="T39" t="str">
        <f t="shared" si="4"/>
        <v>状態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63AB-09C6-4A39-A163-D7F97FFFC37F}">
  <dimension ref="B1:F47"/>
  <sheetViews>
    <sheetView workbookViewId="0">
      <selection activeCell="F24" sqref="F24"/>
    </sheetView>
  </sheetViews>
  <sheetFormatPr defaultRowHeight="16.5" x14ac:dyDescent="0.45"/>
  <cols>
    <col min="1" max="1" width="2.08203125" style="1" customWidth="1"/>
    <col min="2" max="5" width="25" style="1" customWidth="1"/>
    <col min="6" max="16384" width="8.6640625" style="1"/>
  </cols>
  <sheetData>
    <row r="1" spans="2:6" ht="17" thickBot="1" x14ac:dyDescent="0.5"/>
    <row r="2" spans="2:6" ht="17" thickBot="1" x14ac:dyDescent="0.5">
      <c r="B2" s="11" t="s">
        <v>9</v>
      </c>
      <c r="C2" s="2" t="s">
        <v>31</v>
      </c>
    </row>
    <row r="3" spans="2:6" ht="17" thickBot="1" x14ac:dyDescent="0.5">
      <c r="B3" s="12" t="s">
        <v>38</v>
      </c>
      <c r="C3" s="13" t="s">
        <v>39</v>
      </c>
      <c r="D3" s="13" t="s">
        <v>40</v>
      </c>
      <c r="E3" s="14" t="s">
        <v>41</v>
      </c>
      <c r="F3" s="1" t="s">
        <v>42</v>
      </c>
    </row>
    <row r="4" spans="2:6" x14ac:dyDescent="0.45">
      <c r="B4" s="15" t="s">
        <v>43</v>
      </c>
      <c r="C4" s="16" t="s">
        <v>44</v>
      </c>
      <c r="D4" s="16">
        <v>1</v>
      </c>
      <c r="E4" s="17">
        <v>0</v>
      </c>
      <c r="F4" s="1" t="str">
        <f>IF(
ISBLANK(B4),
IF(ISBLANK(E4),
    "",
    IF(ISBLANK(B5),
        CONCATENATE("&lt;Option CsvDisplayName=""",C4,""" CsvValue=""",D4,""" CrmValue=""",E4,""" /&gt;"),
        CONCATENATE("&lt;Option CsvDisplayName=""",C4,""" CsvValue=""",D4,""" CrmValue=""",E4,""" /&gt;&lt;/OptionName&gt;"))
),
IF(ISBLANK(E4),
    "",
    IF(ISBLANK(B5),
        CONCATENATE("&lt;OptionName name =""",B4,"""&gt;","&lt;Option CsvDisplayName=""",C4,""" CsvValue=""",D4,""" CrmValue=""",E4,""" /&gt;"),
        CONCATENATE("&lt;OptionName name =""",B4,"""&gt;","&lt;Option CsvDisplayName=""",C4,""" CsvValue=""",D4,""" CrmValue=""",E4,""" /&gt;&lt;/OptionName&gt;"))
)
)</f>
        <v>&lt;OptionName name ="SampleOptionset"&gt;&lt;Option CsvDisplayName="選択一" CsvValue="1" CrmValue="0" /&gt;</v>
      </c>
    </row>
    <row r="5" spans="2:6" x14ac:dyDescent="0.45">
      <c r="B5" s="18"/>
      <c r="C5" s="19" t="s">
        <v>45</v>
      </c>
      <c r="D5" s="19">
        <v>2</v>
      </c>
      <c r="E5" s="20">
        <v>1</v>
      </c>
      <c r="F5" s="1" t="str">
        <f t="shared" ref="F5:F46" si="0">IF(
ISBLANK(B5),
IF(ISBLANK(E5),
    "",
    IF(ISBLANK(B6),
        CONCATENATE("&lt;Option CsvDisplayName=""",C5,""" CsvValue=""",D5,""" CrmValue=""",E5,""" /&gt;"),
        CONCATENATE("&lt;Option CsvDisplayName=""",C5,""" CsvValue=""",D5,""" CrmValue=""",E5,""" /&gt;&lt;/OptionName&gt;"))
),
IF(ISBLANK(E5),
    "",
    IF(ISBLANK(B6),
        CONCATENATE("&lt;OptionName name =""",B5,"""&gt;","&lt;Option CsvDisplayName=""",C5,""" CsvValue=""",D5,""" CrmValue=""",E5,""" /&gt;"),
        CONCATENATE("&lt;OptionName name =""",B5,"""&gt;","&lt;Option CsvDisplayName=""",C5,""" CsvValue=""",D5,""" CrmValue=""",E5,""" /&gt;&lt;/OptionName&gt;"))
)
)</f>
        <v>&lt;Option CsvDisplayName="選択二" CsvValue="2" CrmValue="1" /&gt;</v>
      </c>
    </row>
    <row r="6" spans="2:6" x14ac:dyDescent="0.45">
      <c r="B6" s="18"/>
      <c r="C6" s="19" t="s">
        <v>46</v>
      </c>
      <c r="D6" s="19">
        <v>22</v>
      </c>
      <c r="E6" s="20">
        <v>0</v>
      </c>
      <c r="F6" s="1" t="str">
        <f t="shared" si="0"/>
        <v>&lt;Option CsvDisplayName="選択A" CsvValue="22" CrmValue="0" /&gt;</v>
      </c>
    </row>
    <row r="7" spans="2:6" x14ac:dyDescent="0.45">
      <c r="B7" s="18"/>
      <c r="C7" s="19" t="s">
        <v>47</v>
      </c>
      <c r="D7" s="19">
        <v>55</v>
      </c>
      <c r="E7" s="20">
        <v>1</v>
      </c>
      <c r="F7" s="1" t="str">
        <f t="shared" si="0"/>
        <v>&lt;Option CsvDisplayName="選択B" CsvValue="55" CrmValue="1" /&gt;&lt;/OptionName&gt;</v>
      </c>
    </row>
    <row r="8" spans="2:6" x14ac:dyDescent="0.45">
      <c r="B8" s="18" t="s">
        <v>48</v>
      </c>
      <c r="C8" s="19"/>
      <c r="D8" s="19"/>
      <c r="E8" s="20"/>
      <c r="F8" s="1" t="str">
        <f t="shared" si="0"/>
        <v/>
      </c>
    </row>
    <row r="9" spans="2:6" x14ac:dyDescent="0.45">
      <c r="B9" s="18"/>
      <c r="C9" s="19"/>
      <c r="D9" s="19"/>
      <c r="E9" s="20"/>
      <c r="F9" s="1" t="str">
        <f t="shared" si="0"/>
        <v/>
      </c>
    </row>
    <row r="10" spans="2:6" x14ac:dyDescent="0.45">
      <c r="B10" s="18"/>
      <c r="C10" s="19"/>
      <c r="D10" s="19"/>
      <c r="E10" s="20"/>
      <c r="F10" s="1" t="str">
        <f t="shared" si="0"/>
        <v/>
      </c>
    </row>
    <row r="11" spans="2:6" x14ac:dyDescent="0.45">
      <c r="B11" s="18"/>
      <c r="C11" s="19"/>
      <c r="D11" s="19"/>
      <c r="E11" s="20"/>
      <c r="F11" s="1" t="str">
        <f t="shared" si="0"/>
        <v/>
      </c>
    </row>
    <row r="12" spans="2:6" x14ac:dyDescent="0.45">
      <c r="B12" s="18"/>
      <c r="C12" s="19"/>
      <c r="D12" s="19"/>
      <c r="E12" s="20"/>
      <c r="F12" s="1" t="str">
        <f t="shared" si="0"/>
        <v/>
      </c>
    </row>
    <row r="13" spans="2:6" x14ac:dyDescent="0.45">
      <c r="B13" s="18"/>
      <c r="C13" s="19"/>
      <c r="D13" s="19"/>
      <c r="E13" s="20"/>
      <c r="F13" s="1" t="str">
        <f t="shared" si="0"/>
        <v/>
      </c>
    </row>
    <row r="14" spans="2:6" x14ac:dyDescent="0.45">
      <c r="B14" s="18"/>
      <c r="C14" s="19"/>
      <c r="D14" s="19"/>
      <c r="E14" s="20"/>
      <c r="F14" s="1" t="str">
        <f t="shared" si="0"/>
        <v/>
      </c>
    </row>
    <row r="15" spans="2:6" x14ac:dyDescent="0.45">
      <c r="B15" s="18"/>
      <c r="C15" s="19"/>
      <c r="D15" s="19"/>
      <c r="E15" s="20"/>
      <c r="F15" s="1" t="str">
        <f t="shared" si="0"/>
        <v/>
      </c>
    </row>
    <row r="16" spans="2:6" x14ac:dyDescent="0.45">
      <c r="B16" s="18"/>
      <c r="C16" s="19"/>
      <c r="D16" s="19"/>
      <c r="E16" s="20"/>
      <c r="F16" s="1" t="str">
        <f t="shared" si="0"/>
        <v/>
      </c>
    </row>
    <row r="17" spans="2:6" x14ac:dyDescent="0.45">
      <c r="B17" s="18"/>
      <c r="C17" s="19"/>
      <c r="D17" s="19"/>
      <c r="E17" s="20"/>
      <c r="F17" s="1" t="str">
        <f t="shared" si="0"/>
        <v/>
      </c>
    </row>
    <row r="18" spans="2:6" x14ac:dyDescent="0.45">
      <c r="B18" s="18"/>
      <c r="C18" s="19"/>
      <c r="D18" s="19"/>
      <c r="E18" s="20"/>
      <c r="F18" s="1" t="str">
        <f t="shared" si="0"/>
        <v/>
      </c>
    </row>
    <row r="19" spans="2:6" x14ac:dyDescent="0.45">
      <c r="B19" s="18"/>
      <c r="C19" s="19"/>
      <c r="D19" s="19"/>
      <c r="E19" s="20"/>
      <c r="F19" s="1" t="str">
        <f t="shared" si="0"/>
        <v/>
      </c>
    </row>
    <row r="20" spans="2:6" x14ac:dyDescent="0.45">
      <c r="B20" s="18"/>
      <c r="C20" s="19"/>
      <c r="D20" s="19"/>
      <c r="E20" s="20"/>
      <c r="F20" s="1" t="str">
        <f t="shared" si="0"/>
        <v/>
      </c>
    </row>
    <row r="21" spans="2:6" x14ac:dyDescent="0.45">
      <c r="B21" s="18"/>
      <c r="C21" s="19"/>
      <c r="D21" s="19"/>
      <c r="E21" s="20"/>
      <c r="F21" s="1" t="str">
        <f t="shared" si="0"/>
        <v/>
      </c>
    </row>
    <row r="22" spans="2:6" x14ac:dyDescent="0.45">
      <c r="B22" s="18"/>
      <c r="C22" s="19"/>
      <c r="D22" s="19"/>
      <c r="E22" s="20"/>
      <c r="F22" s="1" t="str">
        <f t="shared" si="0"/>
        <v/>
      </c>
    </row>
    <row r="23" spans="2:6" x14ac:dyDescent="0.45">
      <c r="B23" s="18"/>
      <c r="C23" s="19"/>
      <c r="D23" s="19"/>
      <c r="E23" s="20"/>
      <c r="F23" s="1" t="str">
        <f t="shared" si="0"/>
        <v/>
      </c>
    </row>
    <row r="24" spans="2:6" x14ac:dyDescent="0.45">
      <c r="B24" s="18"/>
      <c r="C24" s="19"/>
      <c r="D24" s="19"/>
      <c r="E24" s="20"/>
      <c r="F24" s="1" t="str">
        <f t="shared" si="0"/>
        <v/>
      </c>
    </row>
    <row r="25" spans="2:6" x14ac:dyDescent="0.45">
      <c r="B25" s="18"/>
      <c r="C25" s="19"/>
      <c r="D25" s="19"/>
      <c r="E25" s="20"/>
      <c r="F25" s="1" t="str">
        <f t="shared" si="0"/>
        <v/>
      </c>
    </row>
    <row r="26" spans="2:6" x14ac:dyDescent="0.45">
      <c r="B26" s="18"/>
      <c r="C26" s="19"/>
      <c r="D26" s="19"/>
      <c r="E26" s="20"/>
      <c r="F26" s="1" t="str">
        <f t="shared" si="0"/>
        <v/>
      </c>
    </row>
    <row r="27" spans="2:6" x14ac:dyDescent="0.45">
      <c r="B27" s="18"/>
      <c r="C27" s="19"/>
      <c r="D27" s="19"/>
      <c r="E27" s="20"/>
      <c r="F27" s="1" t="str">
        <f t="shared" si="0"/>
        <v/>
      </c>
    </row>
    <row r="28" spans="2:6" x14ac:dyDescent="0.45">
      <c r="B28" s="18"/>
      <c r="C28" s="19"/>
      <c r="D28" s="19"/>
      <c r="E28" s="20"/>
      <c r="F28" s="1" t="str">
        <f t="shared" si="0"/>
        <v/>
      </c>
    </row>
    <row r="29" spans="2:6" x14ac:dyDescent="0.45">
      <c r="B29" s="18"/>
      <c r="C29" s="19"/>
      <c r="D29" s="19"/>
      <c r="E29" s="20"/>
      <c r="F29" s="1" t="str">
        <f t="shared" si="0"/>
        <v/>
      </c>
    </row>
    <row r="30" spans="2:6" x14ac:dyDescent="0.45">
      <c r="B30" s="18"/>
      <c r="C30" s="19"/>
      <c r="D30" s="19"/>
      <c r="E30" s="20"/>
      <c r="F30" s="1" t="str">
        <f t="shared" si="0"/>
        <v/>
      </c>
    </row>
    <row r="31" spans="2:6" x14ac:dyDescent="0.45">
      <c r="B31" s="18"/>
      <c r="C31" s="19"/>
      <c r="D31" s="19"/>
      <c r="E31" s="20"/>
      <c r="F31" s="1" t="str">
        <f t="shared" si="0"/>
        <v/>
      </c>
    </row>
    <row r="32" spans="2:6" x14ac:dyDescent="0.45">
      <c r="B32" s="18"/>
      <c r="C32" s="19"/>
      <c r="D32" s="19"/>
      <c r="E32" s="20"/>
      <c r="F32" s="1" t="str">
        <f t="shared" si="0"/>
        <v/>
      </c>
    </row>
    <row r="33" spans="2:6" x14ac:dyDescent="0.45">
      <c r="B33" s="18"/>
      <c r="C33" s="19"/>
      <c r="D33" s="19"/>
      <c r="E33" s="20"/>
      <c r="F33" s="1" t="str">
        <f t="shared" si="0"/>
        <v/>
      </c>
    </row>
    <row r="34" spans="2:6" x14ac:dyDescent="0.45">
      <c r="B34" s="18"/>
      <c r="C34" s="19"/>
      <c r="D34" s="19"/>
      <c r="E34" s="20"/>
      <c r="F34" s="1" t="str">
        <f t="shared" si="0"/>
        <v/>
      </c>
    </row>
    <row r="35" spans="2:6" x14ac:dyDescent="0.45">
      <c r="B35" s="18"/>
      <c r="C35" s="19"/>
      <c r="D35" s="19"/>
      <c r="E35" s="20"/>
      <c r="F35" s="1" t="str">
        <f t="shared" si="0"/>
        <v/>
      </c>
    </row>
    <row r="36" spans="2:6" x14ac:dyDescent="0.45">
      <c r="B36" s="18"/>
      <c r="C36" s="19"/>
      <c r="D36" s="19"/>
      <c r="E36" s="20"/>
      <c r="F36" s="1" t="str">
        <f t="shared" si="0"/>
        <v/>
      </c>
    </row>
    <row r="37" spans="2:6" x14ac:dyDescent="0.45">
      <c r="B37" s="18"/>
      <c r="C37" s="19"/>
      <c r="D37" s="19"/>
      <c r="E37" s="20"/>
      <c r="F37" s="1" t="str">
        <f t="shared" si="0"/>
        <v/>
      </c>
    </row>
    <row r="38" spans="2:6" x14ac:dyDescent="0.45">
      <c r="B38" s="18"/>
      <c r="C38" s="19"/>
      <c r="D38" s="19"/>
      <c r="E38" s="20"/>
      <c r="F38" s="1" t="str">
        <f t="shared" si="0"/>
        <v/>
      </c>
    </row>
    <row r="39" spans="2:6" x14ac:dyDescent="0.45">
      <c r="B39" s="18"/>
      <c r="C39" s="19"/>
      <c r="D39" s="19"/>
      <c r="E39" s="20"/>
      <c r="F39" s="1" t="str">
        <f t="shared" si="0"/>
        <v/>
      </c>
    </row>
    <row r="40" spans="2:6" x14ac:dyDescent="0.45">
      <c r="B40" s="18"/>
      <c r="C40" s="19"/>
      <c r="D40" s="19"/>
      <c r="E40" s="20"/>
      <c r="F40" s="1" t="str">
        <f t="shared" si="0"/>
        <v/>
      </c>
    </row>
    <row r="41" spans="2:6" x14ac:dyDescent="0.45">
      <c r="B41" s="18"/>
      <c r="C41" s="19"/>
      <c r="D41" s="19"/>
      <c r="E41" s="20"/>
      <c r="F41" s="1" t="str">
        <f t="shared" si="0"/>
        <v/>
      </c>
    </row>
    <row r="42" spans="2:6" x14ac:dyDescent="0.45">
      <c r="B42" s="18"/>
      <c r="C42" s="19"/>
      <c r="D42" s="19"/>
      <c r="E42" s="20"/>
      <c r="F42" s="1" t="str">
        <f t="shared" si="0"/>
        <v/>
      </c>
    </row>
    <row r="43" spans="2:6" x14ac:dyDescent="0.45">
      <c r="B43" s="18"/>
      <c r="C43" s="19"/>
      <c r="D43" s="19"/>
      <c r="E43" s="20"/>
      <c r="F43" s="1" t="str">
        <f t="shared" si="0"/>
        <v/>
      </c>
    </row>
    <row r="44" spans="2:6" x14ac:dyDescent="0.45">
      <c r="B44" s="18"/>
      <c r="C44" s="19"/>
      <c r="D44" s="19"/>
      <c r="E44" s="20"/>
      <c r="F44" s="1" t="str">
        <f t="shared" si="0"/>
        <v/>
      </c>
    </row>
    <row r="45" spans="2:6" x14ac:dyDescent="0.45">
      <c r="B45" s="18"/>
      <c r="C45" s="19"/>
      <c r="D45" s="19"/>
      <c r="E45" s="20"/>
      <c r="F45" s="1" t="str">
        <f t="shared" si="0"/>
        <v/>
      </c>
    </row>
    <row r="46" spans="2:6" ht="17" thickBot="1" x14ac:dyDescent="0.5">
      <c r="B46" s="21"/>
      <c r="C46" s="22"/>
      <c r="D46" s="22"/>
      <c r="E46" s="23"/>
      <c r="F46" s="1" t="str">
        <f t="shared" si="0"/>
        <v/>
      </c>
    </row>
    <row r="47" spans="2:6" x14ac:dyDescent="0.45">
      <c r="F47" s="1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EBC4-FD31-4A54-9134-9F8E242F3FAF}">
  <dimension ref="A1:B2"/>
  <sheetViews>
    <sheetView workbookViewId="0">
      <selection activeCell="F46" sqref="F46"/>
    </sheetView>
  </sheetViews>
  <sheetFormatPr defaultRowHeight="14" x14ac:dyDescent="0.3"/>
  <sheetData>
    <row r="1" spans="1:2" x14ac:dyDescent="0.3">
      <c r="A1" t="b">
        <v>1</v>
      </c>
      <c r="B1" t="s">
        <v>35</v>
      </c>
    </row>
    <row r="2" spans="1:2" x14ac:dyDescent="0.3">
      <c r="A2" t="b">
        <v>0</v>
      </c>
      <c r="B2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Setting</vt:lpstr>
      <vt:lpstr>Entity</vt:lpstr>
      <vt:lpstr>Sheet1</vt:lpstr>
      <vt:lpstr>Optionset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2015-06-05T18:19:34Z</dcterms:created>
  <dcterms:modified xsi:type="dcterms:W3CDTF">2022-02-10T08:46:51Z</dcterms:modified>
</cp:coreProperties>
</file>