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newablePVCF" sheetId="8" r:id="rId1"/>
    <sheet name="RenewableWindCF" sheetId="5" r:id="rId2"/>
    <sheet name="RenewableOffWindCF" sheetId="9" r:id="rId3"/>
    <sheet name="RenewableHydro" sheetId="10" r:id="rId4"/>
  </sheets>
  <calcPr calcId="152511"/>
</workbook>
</file>

<file path=xl/calcChain.xml><?xml version="1.0" encoding="utf-8"?>
<calcChain xmlns="http://schemas.openxmlformats.org/spreadsheetml/2006/main">
  <c r="G3" i="9" l="1"/>
  <c r="F3" i="9" s="1"/>
  <c r="G4" i="9"/>
  <c r="F4" i="9" s="1"/>
  <c r="G5" i="9"/>
  <c r="F5" i="9" s="1"/>
  <c r="G6" i="9"/>
  <c r="F6" i="9" s="1"/>
  <c r="G7" i="9"/>
  <c r="F7" i="9" s="1"/>
  <c r="G8" i="9"/>
  <c r="F8" i="9" s="1"/>
  <c r="G9" i="9"/>
  <c r="F9" i="9" s="1"/>
  <c r="G10" i="9"/>
  <c r="F10" i="9" s="1"/>
  <c r="G11" i="9"/>
  <c r="F11" i="9" s="1"/>
  <c r="G12" i="9"/>
  <c r="F12" i="9" s="1"/>
  <c r="G13" i="9"/>
  <c r="F13" i="9" s="1"/>
  <c r="G14" i="9"/>
  <c r="F14" i="9" s="1"/>
  <c r="G15" i="9"/>
  <c r="F15" i="9" s="1"/>
  <c r="G16" i="9"/>
  <c r="F16" i="9" s="1"/>
  <c r="G17" i="9"/>
  <c r="F17" i="9" s="1"/>
  <c r="G18" i="9"/>
  <c r="F18" i="9" s="1"/>
  <c r="G19" i="9"/>
  <c r="F19" i="9" s="1"/>
  <c r="G20" i="9"/>
  <c r="F20" i="9" s="1"/>
  <c r="G21" i="9"/>
  <c r="F21" i="9" s="1"/>
  <c r="G22" i="9"/>
  <c r="F22" i="9" s="1"/>
  <c r="G23" i="9"/>
  <c r="F23" i="9" s="1"/>
  <c r="G24" i="9"/>
  <c r="F24" i="9" s="1"/>
  <c r="G25" i="9"/>
  <c r="F25" i="9" s="1"/>
  <c r="G26" i="9"/>
  <c r="F26" i="9" s="1"/>
  <c r="G27" i="9"/>
  <c r="F27" i="9" s="1"/>
  <c r="G28" i="9"/>
  <c r="F28" i="9" s="1"/>
  <c r="G29" i="9"/>
  <c r="F29" i="9" s="1"/>
  <c r="G30" i="9"/>
  <c r="F30" i="9" s="1"/>
  <c r="G31" i="9"/>
  <c r="F31" i="9" s="1"/>
  <c r="G32" i="9"/>
  <c r="F32" i="9" s="1"/>
  <c r="G33" i="9"/>
  <c r="F33" i="9" s="1"/>
  <c r="G34" i="9"/>
  <c r="F34" i="9" s="1"/>
  <c r="G35" i="9"/>
  <c r="F35" i="9" s="1"/>
  <c r="G36" i="9"/>
  <c r="F36" i="9" s="1"/>
  <c r="G37" i="9"/>
  <c r="F37" i="9" s="1"/>
  <c r="G38" i="9"/>
  <c r="F38" i="9" s="1"/>
  <c r="G39" i="9"/>
  <c r="F39" i="9" s="1"/>
  <c r="G40" i="9"/>
  <c r="F40" i="9" s="1"/>
  <c r="G41" i="9"/>
  <c r="F41" i="9" s="1"/>
  <c r="G42" i="9"/>
  <c r="F42" i="9" s="1"/>
  <c r="G43" i="9"/>
  <c r="F43" i="9" s="1"/>
  <c r="G44" i="9"/>
  <c r="F44" i="9" s="1"/>
  <c r="G45" i="9"/>
  <c r="F45" i="9" s="1"/>
  <c r="G46" i="9"/>
  <c r="F46" i="9" s="1"/>
  <c r="G47" i="9"/>
  <c r="F47" i="9" s="1"/>
  <c r="G48" i="9"/>
  <c r="F48" i="9" s="1"/>
  <c r="G49" i="9"/>
  <c r="F49" i="9" s="1"/>
  <c r="G50" i="9"/>
  <c r="F50" i="9" s="1"/>
  <c r="G51" i="9"/>
  <c r="F51" i="9" s="1"/>
  <c r="G52" i="9"/>
  <c r="F52" i="9" s="1"/>
  <c r="G53" i="9"/>
  <c r="F53" i="9" s="1"/>
  <c r="G54" i="9"/>
  <c r="F54" i="9" s="1"/>
  <c r="G55" i="9"/>
  <c r="F55" i="9" s="1"/>
  <c r="G56" i="9"/>
  <c r="F56" i="9" s="1"/>
  <c r="G57" i="9"/>
  <c r="F57" i="9" s="1"/>
  <c r="G58" i="9"/>
  <c r="F58" i="9" s="1"/>
  <c r="G59" i="9"/>
  <c r="F59" i="9" s="1"/>
  <c r="G60" i="9"/>
  <c r="F60" i="9" s="1"/>
  <c r="G61" i="9"/>
  <c r="F61" i="9" s="1"/>
  <c r="G62" i="9"/>
  <c r="F62" i="9" s="1"/>
  <c r="G63" i="9"/>
  <c r="F63" i="9" s="1"/>
  <c r="G64" i="9"/>
  <c r="F64" i="9" s="1"/>
  <c r="G65" i="9"/>
  <c r="F65" i="9" s="1"/>
  <c r="G66" i="9"/>
  <c r="F66" i="9" s="1"/>
  <c r="G67" i="9"/>
  <c r="F67" i="9" s="1"/>
  <c r="G68" i="9"/>
  <c r="F68" i="9" s="1"/>
  <c r="G69" i="9"/>
  <c r="F69" i="9" s="1"/>
  <c r="G70" i="9"/>
  <c r="F70" i="9" s="1"/>
  <c r="G71" i="9"/>
  <c r="F71" i="9" s="1"/>
  <c r="G72" i="9"/>
  <c r="F72" i="9" s="1"/>
  <c r="G73" i="9"/>
  <c r="F73" i="9" s="1"/>
  <c r="G74" i="9"/>
  <c r="F74" i="9" s="1"/>
  <c r="G75" i="9"/>
  <c r="F75" i="9" s="1"/>
  <c r="G76" i="9"/>
  <c r="F76" i="9" s="1"/>
  <c r="G77" i="9"/>
  <c r="F77" i="9" s="1"/>
  <c r="G78" i="9"/>
  <c r="F78" i="9" s="1"/>
  <c r="G79" i="9"/>
  <c r="F79" i="9" s="1"/>
  <c r="G80" i="9"/>
  <c r="F80" i="9" s="1"/>
  <c r="G81" i="9"/>
  <c r="F81" i="9" s="1"/>
  <c r="G82" i="9"/>
  <c r="F82" i="9" s="1"/>
  <c r="G83" i="9"/>
  <c r="F83" i="9" s="1"/>
  <c r="G84" i="9"/>
  <c r="F84" i="9" s="1"/>
  <c r="G85" i="9"/>
  <c r="F85" i="9" s="1"/>
  <c r="G86" i="9"/>
  <c r="F86" i="9" s="1"/>
  <c r="G87" i="9"/>
  <c r="F87" i="9" s="1"/>
  <c r="G88" i="9"/>
  <c r="F88" i="9" s="1"/>
  <c r="G89" i="9"/>
  <c r="F89" i="9" s="1"/>
  <c r="G90" i="9"/>
  <c r="F90" i="9" s="1"/>
  <c r="G91" i="9"/>
  <c r="F91" i="9" s="1"/>
  <c r="G92" i="9"/>
  <c r="F92" i="9" s="1"/>
  <c r="G93" i="9"/>
  <c r="F93" i="9" s="1"/>
  <c r="G94" i="9"/>
  <c r="F94" i="9" s="1"/>
  <c r="G95" i="9"/>
  <c r="F95" i="9" s="1"/>
  <c r="G96" i="9"/>
  <c r="F96" i="9" s="1"/>
  <c r="G97" i="9"/>
  <c r="F97" i="9" s="1"/>
  <c r="G98" i="9"/>
  <c r="F98" i="9" s="1"/>
  <c r="G99" i="9"/>
  <c r="F99" i="9" s="1"/>
  <c r="G100" i="9"/>
  <c r="F100" i="9" s="1"/>
  <c r="G101" i="9"/>
  <c r="F101" i="9" s="1"/>
  <c r="G102" i="9"/>
  <c r="F102" i="9" s="1"/>
  <c r="G103" i="9"/>
  <c r="F103" i="9" s="1"/>
  <c r="G104" i="9"/>
  <c r="F104" i="9" s="1"/>
  <c r="G105" i="9"/>
  <c r="F105" i="9" s="1"/>
  <c r="G106" i="9"/>
  <c r="F106" i="9" s="1"/>
  <c r="G107" i="9"/>
  <c r="F107" i="9" s="1"/>
  <c r="G108" i="9"/>
  <c r="F108" i="9" s="1"/>
  <c r="G109" i="9"/>
  <c r="F109" i="9" s="1"/>
  <c r="G110" i="9"/>
  <c r="F110" i="9" s="1"/>
  <c r="G111" i="9"/>
  <c r="F111" i="9" s="1"/>
  <c r="G112" i="9"/>
  <c r="F112" i="9" s="1"/>
  <c r="G113" i="9"/>
  <c r="F113" i="9" s="1"/>
  <c r="G114" i="9"/>
  <c r="F114" i="9" s="1"/>
  <c r="G115" i="9"/>
  <c r="F115" i="9" s="1"/>
  <c r="G116" i="9"/>
  <c r="F116" i="9" s="1"/>
  <c r="G117" i="9"/>
  <c r="F117" i="9" s="1"/>
  <c r="G118" i="9"/>
  <c r="F118" i="9" s="1"/>
  <c r="G119" i="9"/>
  <c r="F119" i="9" s="1"/>
  <c r="G120" i="9"/>
  <c r="F120" i="9" s="1"/>
  <c r="G121" i="9"/>
  <c r="F121" i="9" s="1"/>
  <c r="G122" i="9"/>
  <c r="F122" i="9" s="1"/>
  <c r="G123" i="9"/>
  <c r="F123" i="9" s="1"/>
  <c r="G124" i="9"/>
  <c r="F124" i="9" s="1"/>
  <c r="G125" i="9"/>
  <c r="F125" i="9" s="1"/>
  <c r="G126" i="9"/>
  <c r="F126" i="9" s="1"/>
  <c r="G127" i="9"/>
  <c r="F127" i="9" s="1"/>
  <c r="G128" i="9"/>
  <c r="F128" i="9" s="1"/>
  <c r="G129" i="9"/>
  <c r="F129" i="9" s="1"/>
  <c r="G130" i="9"/>
  <c r="F130" i="9" s="1"/>
  <c r="G131" i="9"/>
  <c r="F131" i="9" s="1"/>
  <c r="G132" i="9"/>
  <c r="F132" i="9" s="1"/>
  <c r="G133" i="9"/>
  <c r="F133" i="9" s="1"/>
  <c r="G134" i="9"/>
  <c r="F134" i="9" s="1"/>
  <c r="G135" i="9"/>
  <c r="F135" i="9" s="1"/>
  <c r="G136" i="9"/>
  <c r="F136" i="9" s="1"/>
  <c r="G137" i="9"/>
  <c r="F137" i="9" s="1"/>
  <c r="G138" i="9"/>
  <c r="F138" i="9" s="1"/>
  <c r="G139" i="9"/>
  <c r="F139" i="9" s="1"/>
  <c r="G140" i="9"/>
  <c r="F140" i="9" s="1"/>
  <c r="G141" i="9"/>
  <c r="F141" i="9" s="1"/>
  <c r="G142" i="9"/>
  <c r="F142" i="9" s="1"/>
  <c r="G143" i="9"/>
  <c r="F143" i="9" s="1"/>
  <c r="G144" i="9"/>
  <c r="F144" i="9" s="1"/>
  <c r="G145" i="9"/>
  <c r="F145" i="9" s="1"/>
  <c r="G146" i="9"/>
  <c r="F146" i="9" s="1"/>
  <c r="G147" i="9"/>
  <c r="F147" i="9" s="1"/>
  <c r="G148" i="9"/>
  <c r="F148" i="9" s="1"/>
  <c r="G149" i="9"/>
  <c r="F149" i="9" s="1"/>
  <c r="G150" i="9"/>
  <c r="F150" i="9" s="1"/>
  <c r="G151" i="9"/>
  <c r="F151" i="9" s="1"/>
  <c r="G152" i="9"/>
  <c r="F152" i="9" s="1"/>
  <c r="G153" i="9"/>
  <c r="F153" i="9" s="1"/>
  <c r="G154" i="9"/>
  <c r="F154" i="9" s="1"/>
  <c r="G155" i="9"/>
  <c r="F155" i="9" s="1"/>
  <c r="G156" i="9"/>
  <c r="F156" i="9" s="1"/>
  <c r="G157" i="9"/>
  <c r="F157" i="9" s="1"/>
  <c r="G158" i="9"/>
  <c r="F158" i="9" s="1"/>
  <c r="G159" i="9"/>
  <c r="F159" i="9" s="1"/>
  <c r="G160" i="9"/>
  <c r="F160" i="9" s="1"/>
  <c r="G161" i="9"/>
  <c r="F161" i="9" s="1"/>
  <c r="G162" i="9"/>
  <c r="F162" i="9" s="1"/>
  <c r="G163" i="9"/>
  <c r="F163" i="9" s="1"/>
  <c r="G164" i="9"/>
  <c r="F164" i="9" s="1"/>
  <c r="G165" i="9"/>
  <c r="F165" i="9" s="1"/>
  <c r="G166" i="9"/>
  <c r="F166" i="9" s="1"/>
  <c r="G167" i="9"/>
  <c r="F167" i="9" s="1"/>
  <c r="G168" i="9"/>
  <c r="F168" i="9" s="1"/>
  <c r="G169" i="9"/>
  <c r="F169" i="9" s="1"/>
  <c r="G170" i="9"/>
  <c r="F170" i="9" s="1"/>
  <c r="G171" i="9"/>
  <c r="F171" i="9" s="1"/>
  <c r="G172" i="9"/>
  <c r="F172" i="9" s="1"/>
  <c r="G173" i="9"/>
  <c r="F173" i="9" s="1"/>
  <c r="G174" i="9"/>
  <c r="F174" i="9" s="1"/>
  <c r="G175" i="9"/>
  <c r="F175" i="9" s="1"/>
  <c r="G176" i="9"/>
  <c r="F176" i="9" s="1"/>
  <c r="G177" i="9"/>
  <c r="F177" i="9" s="1"/>
  <c r="G178" i="9"/>
  <c r="F178" i="9" s="1"/>
  <c r="G179" i="9"/>
  <c r="F179" i="9" s="1"/>
  <c r="G180" i="9"/>
  <c r="F180" i="9" s="1"/>
  <c r="G181" i="9"/>
  <c r="F181" i="9" s="1"/>
  <c r="G182" i="9"/>
  <c r="F182" i="9" s="1"/>
  <c r="G183" i="9"/>
  <c r="F183" i="9" s="1"/>
  <c r="G184" i="9"/>
  <c r="F184" i="9" s="1"/>
  <c r="G185" i="9"/>
  <c r="F185" i="9" s="1"/>
  <c r="G186" i="9"/>
  <c r="F186" i="9" s="1"/>
  <c r="G187" i="9"/>
  <c r="F187" i="9" s="1"/>
  <c r="G188" i="9"/>
  <c r="F188" i="9" s="1"/>
  <c r="G189" i="9"/>
  <c r="F189" i="9" s="1"/>
  <c r="G190" i="9"/>
  <c r="F190" i="9" s="1"/>
  <c r="G191" i="9"/>
  <c r="F191" i="9" s="1"/>
  <c r="G192" i="9"/>
  <c r="F192" i="9" s="1"/>
  <c r="G193" i="9"/>
  <c r="F193" i="9" s="1"/>
  <c r="G2" i="9"/>
  <c r="F2" i="9" s="1"/>
  <c r="G3" i="5"/>
  <c r="G4" i="5"/>
  <c r="G5" i="5"/>
  <c r="H5" i="5" s="1"/>
  <c r="I5" i="5" s="1"/>
  <c r="J5" i="5" s="1"/>
  <c r="G6" i="5"/>
  <c r="H6" i="5" s="1"/>
  <c r="I6" i="5" s="1"/>
  <c r="J6" i="5" s="1"/>
  <c r="G7" i="5"/>
  <c r="H7" i="5" s="1"/>
  <c r="I7" i="5" s="1"/>
  <c r="J7" i="5" s="1"/>
  <c r="G8" i="5"/>
  <c r="H8" i="5" s="1"/>
  <c r="I8" i="5" s="1"/>
  <c r="J8" i="5" s="1"/>
  <c r="G9" i="5"/>
  <c r="H9" i="5" s="1"/>
  <c r="I9" i="5" s="1"/>
  <c r="J9" i="5" s="1"/>
  <c r="G10" i="5"/>
  <c r="H10" i="5" s="1"/>
  <c r="I10" i="5" s="1"/>
  <c r="J10" i="5" s="1"/>
  <c r="G11" i="5"/>
  <c r="G12" i="5"/>
  <c r="G13" i="5"/>
  <c r="H13" i="5" s="1"/>
  <c r="I13" i="5" s="1"/>
  <c r="J13" i="5" s="1"/>
  <c r="G14" i="5"/>
  <c r="H14" i="5" s="1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I17" i="5" s="1"/>
  <c r="J17" i="5" s="1"/>
  <c r="G18" i="5"/>
  <c r="H18" i="5" s="1"/>
  <c r="I18" i="5" s="1"/>
  <c r="J18" i="5" s="1"/>
  <c r="G19" i="5"/>
  <c r="G20" i="5"/>
  <c r="H20" i="5" s="1"/>
  <c r="I20" i="5" s="1"/>
  <c r="J20" i="5" s="1"/>
  <c r="G21" i="5"/>
  <c r="H21" i="5" s="1"/>
  <c r="I21" i="5" s="1"/>
  <c r="J21" i="5" s="1"/>
  <c r="G22" i="5"/>
  <c r="H22" i="5" s="1"/>
  <c r="I22" i="5" s="1"/>
  <c r="J22" i="5" s="1"/>
  <c r="G23" i="5"/>
  <c r="G24" i="5"/>
  <c r="H24" i="5" s="1"/>
  <c r="I24" i="5" s="1"/>
  <c r="J24" i="5" s="1"/>
  <c r="G25" i="5"/>
  <c r="H25" i="5" s="1"/>
  <c r="I25" i="5" s="1"/>
  <c r="J25" i="5" s="1"/>
  <c r="G26" i="5"/>
  <c r="H26" i="5" s="1"/>
  <c r="I26" i="5" s="1"/>
  <c r="J26" i="5" s="1"/>
  <c r="G27" i="5"/>
  <c r="G28" i="5"/>
  <c r="G29" i="5"/>
  <c r="H29" i="5" s="1"/>
  <c r="I29" i="5" s="1"/>
  <c r="J29" i="5" s="1"/>
  <c r="G30" i="5"/>
  <c r="H30" i="5" s="1"/>
  <c r="I30" i="5" s="1"/>
  <c r="J30" i="5" s="1"/>
  <c r="G31" i="5"/>
  <c r="H31" i="5" s="1"/>
  <c r="I31" i="5" s="1"/>
  <c r="J31" i="5" s="1"/>
  <c r="G32" i="5"/>
  <c r="H32" i="5" s="1"/>
  <c r="I32" i="5" s="1"/>
  <c r="J32" i="5" s="1"/>
  <c r="G33" i="5"/>
  <c r="H33" i="5" s="1"/>
  <c r="I33" i="5" s="1"/>
  <c r="J33" i="5" s="1"/>
  <c r="G34" i="5"/>
  <c r="H34" i="5" s="1"/>
  <c r="I34" i="5" s="1"/>
  <c r="J34" i="5" s="1"/>
  <c r="G35" i="5"/>
  <c r="G36" i="5"/>
  <c r="G37" i="5"/>
  <c r="H37" i="5" s="1"/>
  <c r="I37" i="5" s="1"/>
  <c r="J37" i="5" s="1"/>
  <c r="G38" i="5"/>
  <c r="H38" i="5" s="1"/>
  <c r="I38" i="5" s="1"/>
  <c r="J38" i="5" s="1"/>
  <c r="G39" i="5"/>
  <c r="H39" i="5" s="1"/>
  <c r="I39" i="5" s="1"/>
  <c r="J39" i="5" s="1"/>
  <c r="G40" i="5"/>
  <c r="H40" i="5" s="1"/>
  <c r="I40" i="5" s="1"/>
  <c r="J40" i="5" s="1"/>
  <c r="G41" i="5"/>
  <c r="H41" i="5" s="1"/>
  <c r="I41" i="5" s="1"/>
  <c r="J41" i="5" s="1"/>
  <c r="G42" i="5"/>
  <c r="H42" i="5" s="1"/>
  <c r="I42" i="5" s="1"/>
  <c r="J42" i="5" s="1"/>
  <c r="G43" i="5"/>
  <c r="G44" i="5"/>
  <c r="G45" i="5"/>
  <c r="G46" i="5"/>
  <c r="H46" i="5" s="1"/>
  <c r="I46" i="5" s="1"/>
  <c r="J46" i="5" s="1"/>
  <c r="G47" i="5"/>
  <c r="H47" i="5" s="1"/>
  <c r="I47" i="5" s="1"/>
  <c r="J47" i="5" s="1"/>
  <c r="G48" i="5"/>
  <c r="H48" i="5" s="1"/>
  <c r="I48" i="5" s="1"/>
  <c r="J48" i="5" s="1"/>
  <c r="G49" i="5"/>
  <c r="H49" i="5" s="1"/>
  <c r="I49" i="5" s="1"/>
  <c r="J49" i="5" s="1"/>
  <c r="G50" i="5"/>
  <c r="H50" i="5" s="1"/>
  <c r="I50" i="5" s="1"/>
  <c r="J50" i="5" s="1"/>
  <c r="G51" i="5"/>
  <c r="G52" i="5"/>
  <c r="G53" i="5"/>
  <c r="H53" i="5" s="1"/>
  <c r="I53" i="5" s="1"/>
  <c r="J53" i="5" s="1"/>
  <c r="G54" i="5"/>
  <c r="H54" i="5" s="1"/>
  <c r="I54" i="5" s="1"/>
  <c r="J54" i="5" s="1"/>
  <c r="G55" i="5"/>
  <c r="H55" i="5" s="1"/>
  <c r="I55" i="5" s="1"/>
  <c r="J55" i="5" s="1"/>
  <c r="G56" i="5"/>
  <c r="H56" i="5" s="1"/>
  <c r="I56" i="5" s="1"/>
  <c r="J56" i="5" s="1"/>
  <c r="G57" i="5"/>
  <c r="H57" i="5" s="1"/>
  <c r="I57" i="5" s="1"/>
  <c r="J57" i="5" s="1"/>
  <c r="G58" i="5"/>
  <c r="H58" i="5" s="1"/>
  <c r="I58" i="5" s="1"/>
  <c r="J58" i="5" s="1"/>
  <c r="G59" i="5"/>
  <c r="G60" i="5"/>
  <c r="G61" i="5"/>
  <c r="G62" i="5"/>
  <c r="H62" i="5" s="1"/>
  <c r="I62" i="5" s="1"/>
  <c r="J62" i="5" s="1"/>
  <c r="G63" i="5"/>
  <c r="H63" i="5" s="1"/>
  <c r="I63" i="5" s="1"/>
  <c r="J63" i="5" s="1"/>
  <c r="G64" i="5"/>
  <c r="H64" i="5" s="1"/>
  <c r="I64" i="5" s="1"/>
  <c r="J64" i="5" s="1"/>
  <c r="G65" i="5"/>
  <c r="H65" i="5" s="1"/>
  <c r="I65" i="5" s="1"/>
  <c r="J65" i="5" s="1"/>
  <c r="G66" i="5"/>
  <c r="H66" i="5" s="1"/>
  <c r="I66" i="5" s="1"/>
  <c r="J66" i="5" s="1"/>
  <c r="G67" i="5"/>
  <c r="G68" i="5"/>
  <c r="H68" i="5" s="1"/>
  <c r="I68" i="5" s="1"/>
  <c r="J68" i="5" s="1"/>
  <c r="G69" i="5"/>
  <c r="H69" i="5" s="1"/>
  <c r="I69" i="5" s="1"/>
  <c r="J69" i="5" s="1"/>
  <c r="G70" i="5"/>
  <c r="H70" i="5" s="1"/>
  <c r="I70" i="5" s="1"/>
  <c r="J70" i="5" s="1"/>
  <c r="G71" i="5"/>
  <c r="H71" i="5" s="1"/>
  <c r="I71" i="5" s="1"/>
  <c r="J71" i="5" s="1"/>
  <c r="G72" i="5"/>
  <c r="H72" i="5" s="1"/>
  <c r="I72" i="5" s="1"/>
  <c r="J72" i="5" s="1"/>
  <c r="G73" i="5"/>
  <c r="H73" i="5" s="1"/>
  <c r="I73" i="5" s="1"/>
  <c r="J73" i="5" s="1"/>
  <c r="G74" i="5"/>
  <c r="H74" i="5" s="1"/>
  <c r="I74" i="5" s="1"/>
  <c r="J74" i="5" s="1"/>
  <c r="G75" i="5"/>
  <c r="G76" i="5"/>
  <c r="G77" i="5"/>
  <c r="H77" i="5" s="1"/>
  <c r="I77" i="5" s="1"/>
  <c r="J77" i="5" s="1"/>
  <c r="G78" i="5"/>
  <c r="H78" i="5" s="1"/>
  <c r="I78" i="5" s="1"/>
  <c r="J78" i="5" s="1"/>
  <c r="G79" i="5"/>
  <c r="H79" i="5" s="1"/>
  <c r="I79" i="5" s="1"/>
  <c r="J79" i="5" s="1"/>
  <c r="G80" i="5"/>
  <c r="H80" i="5" s="1"/>
  <c r="I80" i="5" s="1"/>
  <c r="J80" i="5" s="1"/>
  <c r="G81" i="5"/>
  <c r="H81" i="5" s="1"/>
  <c r="I81" i="5" s="1"/>
  <c r="J81" i="5" s="1"/>
  <c r="G82" i="5"/>
  <c r="H82" i="5" s="1"/>
  <c r="I82" i="5" s="1"/>
  <c r="J82" i="5" s="1"/>
  <c r="G83" i="5"/>
  <c r="G84" i="5"/>
  <c r="H84" i="5" s="1"/>
  <c r="I84" i="5" s="1"/>
  <c r="J84" i="5" s="1"/>
  <c r="G85" i="5"/>
  <c r="H85" i="5" s="1"/>
  <c r="I85" i="5" s="1"/>
  <c r="J85" i="5" s="1"/>
  <c r="G86" i="5"/>
  <c r="H86" i="5" s="1"/>
  <c r="I86" i="5" s="1"/>
  <c r="J86" i="5" s="1"/>
  <c r="G87" i="5"/>
  <c r="H87" i="5" s="1"/>
  <c r="I87" i="5" s="1"/>
  <c r="J87" i="5" s="1"/>
  <c r="G88" i="5"/>
  <c r="H88" i="5" s="1"/>
  <c r="I88" i="5" s="1"/>
  <c r="J88" i="5" s="1"/>
  <c r="G89" i="5"/>
  <c r="H89" i="5" s="1"/>
  <c r="I89" i="5" s="1"/>
  <c r="J89" i="5" s="1"/>
  <c r="G90" i="5"/>
  <c r="H90" i="5" s="1"/>
  <c r="I90" i="5" s="1"/>
  <c r="J90" i="5" s="1"/>
  <c r="G91" i="5"/>
  <c r="G92" i="5"/>
  <c r="G93" i="5"/>
  <c r="H93" i="5" s="1"/>
  <c r="I93" i="5" s="1"/>
  <c r="J93" i="5" s="1"/>
  <c r="G94" i="5"/>
  <c r="H94" i="5" s="1"/>
  <c r="I94" i="5" s="1"/>
  <c r="J94" i="5" s="1"/>
  <c r="G95" i="5"/>
  <c r="H95" i="5" s="1"/>
  <c r="I95" i="5" s="1"/>
  <c r="J95" i="5" s="1"/>
  <c r="G96" i="5"/>
  <c r="H96" i="5" s="1"/>
  <c r="I96" i="5" s="1"/>
  <c r="J96" i="5" s="1"/>
  <c r="G97" i="5"/>
  <c r="H97" i="5" s="1"/>
  <c r="I97" i="5" s="1"/>
  <c r="J97" i="5" s="1"/>
  <c r="G98" i="5"/>
  <c r="H98" i="5" s="1"/>
  <c r="I98" i="5" s="1"/>
  <c r="J98" i="5" s="1"/>
  <c r="G99" i="5"/>
  <c r="G100" i="5"/>
  <c r="G101" i="5"/>
  <c r="H101" i="5" s="1"/>
  <c r="I101" i="5" s="1"/>
  <c r="J101" i="5" s="1"/>
  <c r="G102" i="5"/>
  <c r="H102" i="5" s="1"/>
  <c r="I102" i="5" s="1"/>
  <c r="J102" i="5" s="1"/>
  <c r="G103" i="5"/>
  <c r="H103" i="5" s="1"/>
  <c r="I103" i="5" s="1"/>
  <c r="J103" i="5" s="1"/>
  <c r="G104" i="5"/>
  <c r="H104" i="5" s="1"/>
  <c r="I104" i="5" s="1"/>
  <c r="J104" i="5" s="1"/>
  <c r="G105" i="5"/>
  <c r="H105" i="5" s="1"/>
  <c r="I105" i="5" s="1"/>
  <c r="J105" i="5" s="1"/>
  <c r="G106" i="5"/>
  <c r="H106" i="5" s="1"/>
  <c r="I106" i="5" s="1"/>
  <c r="J106" i="5" s="1"/>
  <c r="G107" i="5"/>
  <c r="G108" i="5"/>
  <c r="H108" i="5" s="1"/>
  <c r="I108" i="5" s="1"/>
  <c r="J108" i="5" s="1"/>
  <c r="G109" i="5"/>
  <c r="H109" i="5" s="1"/>
  <c r="I109" i="5" s="1"/>
  <c r="J109" i="5" s="1"/>
  <c r="G110" i="5"/>
  <c r="H110" i="5" s="1"/>
  <c r="I110" i="5" s="1"/>
  <c r="J110" i="5" s="1"/>
  <c r="G111" i="5"/>
  <c r="H111" i="5" s="1"/>
  <c r="I111" i="5" s="1"/>
  <c r="J111" i="5" s="1"/>
  <c r="G112" i="5"/>
  <c r="H112" i="5" s="1"/>
  <c r="I112" i="5" s="1"/>
  <c r="J112" i="5" s="1"/>
  <c r="G113" i="5"/>
  <c r="H113" i="5" s="1"/>
  <c r="I113" i="5" s="1"/>
  <c r="J113" i="5" s="1"/>
  <c r="G114" i="5"/>
  <c r="H114" i="5" s="1"/>
  <c r="I114" i="5" s="1"/>
  <c r="J114" i="5" s="1"/>
  <c r="G115" i="5"/>
  <c r="G116" i="5"/>
  <c r="H116" i="5" s="1"/>
  <c r="I116" i="5" s="1"/>
  <c r="J116" i="5" s="1"/>
  <c r="G117" i="5"/>
  <c r="H117" i="5" s="1"/>
  <c r="I117" i="5" s="1"/>
  <c r="J117" i="5" s="1"/>
  <c r="G118" i="5"/>
  <c r="H118" i="5" s="1"/>
  <c r="I118" i="5" s="1"/>
  <c r="J118" i="5" s="1"/>
  <c r="G119" i="5"/>
  <c r="H119" i="5" s="1"/>
  <c r="I119" i="5" s="1"/>
  <c r="J119" i="5" s="1"/>
  <c r="G120" i="5"/>
  <c r="H120" i="5" s="1"/>
  <c r="I120" i="5" s="1"/>
  <c r="J120" i="5" s="1"/>
  <c r="G121" i="5"/>
  <c r="H121" i="5" s="1"/>
  <c r="I121" i="5" s="1"/>
  <c r="J121" i="5" s="1"/>
  <c r="G122" i="5"/>
  <c r="H122" i="5" s="1"/>
  <c r="I122" i="5" s="1"/>
  <c r="J122" i="5" s="1"/>
  <c r="G123" i="5"/>
  <c r="G124" i="5"/>
  <c r="G125" i="5"/>
  <c r="H125" i="5" s="1"/>
  <c r="I125" i="5" s="1"/>
  <c r="J125" i="5" s="1"/>
  <c r="G126" i="5"/>
  <c r="H126" i="5" s="1"/>
  <c r="I126" i="5" s="1"/>
  <c r="J126" i="5" s="1"/>
  <c r="G127" i="5"/>
  <c r="H127" i="5" s="1"/>
  <c r="I127" i="5" s="1"/>
  <c r="J127" i="5" s="1"/>
  <c r="G128" i="5"/>
  <c r="H128" i="5" s="1"/>
  <c r="I128" i="5" s="1"/>
  <c r="J128" i="5" s="1"/>
  <c r="G129" i="5"/>
  <c r="H129" i="5" s="1"/>
  <c r="I129" i="5" s="1"/>
  <c r="J129" i="5" s="1"/>
  <c r="G130" i="5"/>
  <c r="H130" i="5" s="1"/>
  <c r="I130" i="5" s="1"/>
  <c r="J130" i="5" s="1"/>
  <c r="G131" i="5"/>
  <c r="G132" i="5"/>
  <c r="H132" i="5" s="1"/>
  <c r="I132" i="5" s="1"/>
  <c r="J132" i="5" s="1"/>
  <c r="G133" i="5"/>
  <c r="H133" i="5" s="1"/>
  <c r="I133" i="5" s="1"/>
  <c r="J133" i="5" s="1"/>
  <c r="G134" i="5"/>
  <c r="H134" i="5" s="1"/>
  <c r="I134" i="5" s="1"/>
  <c r="J134" i="5" s="1"/>
  <c r="G135" i="5"/>
  <c r="H135" i="5" s="1"/>
  <c r="I135" i="5" s="1"/>
  <c r="J135" i="5" s="1"/>
  <c r="G136" i="5"/>
  <c r="H136" i="5" s="1"/>
  <c r="I136" i="5" s="1"/>
  <c r="J136" i="5" s="1"/>
  <c r="G137" i="5"/>
  <c r="H137" i="5" s="1"/>
  <c r="I137" i="5" s="1"/>
  <c r="J137" i="5" s="1"/>
  <c r="G138" i="5"/>
  <c r="H138" i="5" s="1"/>
  <c r="I138" i="5" s="1"/>
  <c r="J138" i="5" s="1"/>
  <c r="G139" i="5"/>
  <c r="G140" i="5"/>
  <c r="H140" i="5" s="1"/>
  <c r="I140" i="5" s="1"/>
  <c r="J140" i="5" s="1"/>
  <c r="G141" i="5"/>
  <c r="H141" i="5" s="1"/>
  <c r="I141" i="5" s="1"/>
  <c r="J141" i="5" s="1"/>
  <c r="G142" i="5"/>
  <c r="H142" i="5" s="1"/>
  <c r="I142" i="5" s="1"/>
  <c r="J142" i="5" s="1"/>
  <c r="G143" i="5"/>
  <c r="H143" i="5" s="1"/>
  <c r="I143" i="5" s="1"/>
  <c r="J143" i="5" s="1"/>
  <c r="G144" i="5"/>
  <c r="H144" i="5" s="1"/>
  <c r="I144" i="5" s="1"/>
  <c r="J144" i="5" s="1"/>
  <c r="G145" i="5"/>
  <c r="H145" i="5" s="1"/>
  <c r="I145" i="5" s="1"/>
  <c r="J145" i="5" s="1"/>
  <c r="G146" i="5"/>
  <c r="H146" i="5" s="1"/>
  <c r="I146" i="5" s="1"/>
  <c r="J146" i="5" s="1"/>
  <c r="G147" i="5"/>
  <c r="G148" i="5"/>
  <c r="H148" i="5" s="1"/>
  <c r="I148" i="5" s="1"/>
  <c r="J148" i="5" s="1"/>
  <c r="G149" i="5"/>
  <c r="H149" i="5" s="1"/>
  <c r="I149" i="5" s="1"/>
  <c r="J149" i="5" s="1"/>
  <c r="G150" i="5"/>
  <c r="H150" i="5" s="1"/>
  <c r="I150" i="5" s="1"/>
  <c r="J150" i="5" s="1"/>
  <c r="G151" i="5"/>
  <c r="H151" i="5" s="1"/>
  <c r="I151" i="5" s="1"/>
  <c r="J151" i="5" s="1"/>
  <c r="G152" i="5"/>
  <c r="H152" i="5" s="1"/>
  <c r="I152" i="5" s="1"/>
  <c r="J152" i="5" s="1"/>
  <c r="G153" i="5"/>
  <c r="H153" i="5" s="1"/>
  <c r="I153" i="5" s="1"/>
  <c r="J153" i="5" s="1"/>
  <c r="G154" i="5"/>
  <c r="H154" i="5" s="1"/>
  <c r="I154" i="5" s="1"/>
  <c r="J154" i="5" s="1"/>
  <c r="G155" i="5"/>
  <c r="G156" i="5"/>
  <c r="G157" i="5"/>
  <c r="H157" i="5" s="1"/>
  <c r="I157" i="5" s="1"/>
  <c r="J157" i="5" s="1"/>
  <c r="G158" i="5"/>
  <c r="H158" i="5" s="1"/>
  <c r="I158" i="5" s="1"/>
  <c r="J158" i="5" s="1"/>
  <c r="G159" i="5"/>
  <c r="H159" i="5" s="1"/>
  <c r="I159" i="5" s="1"/>
  <c r="J159" i="5" s="1"/>
  <c r="G160" i="5"/>
  <c r="H160" i="5" s="1"/>
  <c r="I160" i="5" s="1"/>
  <c r="J160" i="5" s="1"/>
  <c r="G161" i="5"/>
  <c r="H161" i="5" s="1"/>
  <c r="I161" i="5" s="1"/>
  <c r="J161" i="5" s="1"/>
  <c r="G162" i="5"/>
  <c r="H162" i="5" s="1"/>
  <c r="I162" i="5" s="1"/>
  <c r="J162" i="5" s="1"/>
  <c r="G163" i="5"/>
  <c r="G164" i="5"/>
  <c r="H164" i="5" s="1"/>
  <c r="I164" i="5" s="1"/>
  <c r="J164" i="5" s="1"/>
  <c r="G165" i="5"/>
  <c r="H165" i="5" s="1"/>
  <c r="I165" i="5" s="1"/>
  <c r="J165" i="5" s="1"/>
  <c r="G166" i="5"/>
  <c r="H166" i="5" s="1"/>
  <c r="I166" i="5" s="1"/>
  <c r="J166" i="5" s="1"/>
  <c r="G167" i="5"/>
  <c r="H167" i="5" s="1"/>
  <c r="I167" i="5" s="1"/>
  <c r="J167" i="5" s="1"/>
  <c r="G168" i="5"/>
  <c r="H168" i="5" s="1"/>
  <c r="I168" i="5" s="1"/>
  <c r="J168" i="5" s="1"/>
  <c r="G169" i="5"/>
  <c r="H169" i="5" s="1"/>
  <c r="I169" i="5" s="1"/>
  <c r="J169" i="5" s="1"/>
  <c r="G170" i="5"/>
  <c r="H170" i="5" s="1"/>
  <c r="I170" i="5" s="1"/>
  <c r="J170" i="5" s="1"/>
  <c r="G171" i="5"/>
  <c r="G172" i="5"/>
  <c r="G173" i="5"/>
  <c r="H173" i="5" s="1"/>
  <c r="I173" i="5" s="1"/>
  <c r="J173" i="5" s="1"/>
  <c r="G174" i="5"/>
  <c r="H174" i="5" s="1"/>
  <c r="I174" i="5" s="1"/>
  <c r="J174" i="5" s="1"/>
  <c r="G175" i="5"/>
  <c r="G176" i="5"/>
  <c r="H176" i="5" s="1"/>
  <c r="I176" i="5" s="1"/>
  <c r="J176" i="5" s="1"/>
  <c r="G177" i="5"/>
  <c r="H177" i="5" s="1"/>
  <c r="I177" i="5" s="1"/>
  <c r="J177" i="5" s="1"/>
  <c r="G178" i="5"/>
  <c r="H178" i="5" s="1"/>
  <c r="I178" i="5" s="1"/>
  <c r="J178" i="5" s="1"/>
  <c r="G179" i="5"/>
  <c r="G180" i="5"/>
  <c r="G181" i="5"/>
  <c r="H181" i="5" s="1"/>
  <c r="I181" i="5" s="1"/>
  <c r="J181" i="5" s="1"/>
  <c r="G182" i="5"/>
  <c r="H182" i="5" s="1"/>
  <c r="I182" i="5" s="1"/>
  <c r="J182" i="5" s="1"/>
  <c r="G183" i="5"/>
  <c r="H183" i="5" s="1"/>
  <c r="I183" i="5" s="1"/>
  <c r="J183" i="5" s="1"/>
  <c r="G184" i="5"/>
  <c r="H184" i="5" s="1"/>
  <c r="I184" i="5" s="1"/>
  <c r="J184" i="5" s="1"/>
  <c r="G185" i="5"/>
  <c r="H185" i="5" s="1"/>
  <c r="I185" i="5" s="1"/>
  <c r="J185" i="5" s="1"/>
  <c r="G186" i="5"/>
  <c r="H186" i="5" s="1"/>
  <c r="I186" i="5" s="1"/>
  <c r="J186" i="5" s="1"/>
  <c r="G187" i="5"/>
  <c r="G188" i="5"/>
  <c r="H188" i="5" s="1"/>
  <c r="I188" i="5" s="1"/>
  <c r="J188" i="5" s="1"/>
  <c r="G189" i="5"/>
  <c r="H189" i="5" s="1"/>
  <c r="I189" i="5" s="1"/>
  <c r="J189" i="5" s="1"/>
  <c r="G190" i="5"/>
  <c r="H190" i="5" s="1"/>
  <c r="I190" i="5" s="1"/>
  <c r="J190" i="5" s="1"/>
  <c r="G191" i="5"/>
  <c r="H191" i="5" s="1"/>
  <c r="I191" i="5" s="1"/>
  <c r="J191" i="5" s="1"/>
  <c r="G192" i="5"/>
  <c r="H192" i="5" s="1"/>
  <c r="I192" i="5" s="1"/>
  <c r="J192" i="5" s="1"/>
  <c r="G193" i="5"/>
  <c r="H193" i="5" s="1"/>
  <c r="I193" i="5" s="1"/>
  <c r="J193" i="5" s="1"/>
  <c r="G2" i="5"/>
  <c r="H2" i="5" s="1"/>
  <c r="I2" i="5" s="1"/>
  <c r="J2" i="5" s="1"/>
  <c r="H3" i="5"/>
  <c r="I3" i="5" s="1"/>
  <c r="J3" i="5" s="1"/>
  <c r="H4" i="5"/>
  <c r="I4" i="5" s="1"/>
  <c r="J4" i="5" s="1"/>
  <c r="H11" i="5"/>
  <c r="I11" i="5" s="1"/>
  <c r="J11" i="5" s="1"/>
  <c r="H12" i="5"/>
  <c r="I12" i="5" s="1"/>
  <c r="J12" i="5" s="1"/>
  <c r="H19" i="5"/>
  <c r="I19" i="5" s="1"/>
  <c r="J19" i="5" s="1"/>
  <c r="H23" i="5"/>
  <c r="I23" i="5" s="1"/>
  <c r="J23" i="5" s="1"/>
  <c r="H27" i="5"/>
  <c r="I27" i="5" s="1"/>
  <c r="J27" i="5" s="1"/>
  <c r="H28" i="5"/>
  <c r="I28" i="5" s="1"/>
  <c r="J28" i="5" s="1"/>
  <c r="H35" i="5"/>
  <c r="I35" i="5" s="1"/>
  <c r="J35" i="5" s="1"/>
  <c r="H36" i="5"/>
  <c r="I36" i="5" s="1"/>
  <c r="J36" i="5" s="1"/>
  <c r="H43" i="5"/>
  <c r="I43" i="5"/>
  <c r="J43" i="5" s="1"/>
  <c r="H44" i="5"/>
  <c r="I44" i="5" s="1"/>
  <c r="J44" i="5" s="1"/>
  <c r="H45" i="5"/>
  <c r="I45" i="5" s="1"/>
  <c r="J45" i="5" s="1"/>
  <c r="H51" i="5"/>
  <c r="I51" i="5" s="1"/>
  <c r="J51" i="5" s="1"/>
  <c r="H52" i="5"/>
  <c r="I52" i="5" s="1"/>
  <c r="J52" i="5" s="1"/>
  <c r="H59" i="5"/>
  <c r="I59" i="5" s="1"/>
  <c r="J59" i="5" s="1"/>
  <c r="H60" i="5"/>
  <c r="I60" i="5" s="1"/>
  <c r="J60" i="5" s="1"/>
  <c r="H61" i="5"/>
  <c r="I61" i="5" s="1"/>
  <c r="J61" i="5" s="1"/>
  <c r="H67" i="5"/>
  <c r="I67" i="5"/>
  <c r="J67" i="5" s="1"/>
  <c r="H75" i="5"/>
  <c r="I75" i="5" s="1"/>
  <c r="J75" i="5" s="1"/>
  <c r="H76" i="5"/>
  <c r="I76" i="5" s="1"/>
  <c r="J76" i="5" s="1"/>
  <c r="H83" i="5"/>
  <c r="I83" i="5"/>
  <c r="J83" i="5" s="1"/>
  <c r="H91" i="5"/>
  <c r="I91" i="5" s="1"/>
  <c r="J91" i="5" s="1"/>
  <c r="H92" i="5"/>
  <c r="I92" i="5" s="1"/>
  <c r="J92" i="5" s="1"/>
  <c r="H99" i="5"/>
  <c r="I99" i="5" s="1"/>
  <c r="J99" i="5" s="1"/>
  <c r="H100" i="5"/>
  <c r="I100" i="5" s="1"/>
  <c r="J100" i="5" s="1"/>
  <c r="H107" i="5"/>
  <c r="I107" i="5" s="1"/>
  <c r="J107" i="5" s="1"/>
  <c r="H115" i="5"/>
  <c r="I115" i="5" s="1"/>
  <c r="J115" i="5" s="1"/>
  <c r="H123" i="5"/>
  <c r="I123" i="5" s="1"/>
  <c r="J123" i="5" s="1"/>
  <c r="H124" i="5"/>
  <c r="I124" i="5" s="1"/>
  <c r="J124" i="5" s="1"/>
  <c r="H131" i="5"/>
  <c r="I131" i="5" s="1"/>
  <c r="J131" i="5" s="1"/>
  <c r="H139" i="5"/>
  <c r="I139" i="5" s="1"/>
  <c r="J139" i="5" s="1"/>
  <c r="H147" i="5"/>
  <c r="I147" i="5" s="1"/>
  <c r="J147" i="5" s="1"/>
  <c r="H155" i="5"/>
  <c r="I155" i="5" s="1"/>
  <c r="J155" i="5" s="1"/>
  <c r="H156" i="5"/>
  <c r="I156" i="5" s="1"/>
  <c r="J156" i="5" s="1"/>
  <c r="H163" i="5"/>
  <c r="I163" i="5" s="1"/>
  <c r="J163" i="5" s="1"/>
  <c r="H171" i="5"/>
  <c r="I171" i="5" s="1"/>
  <c r="J171" i="5" s="1"/>
  <c r="H172" i="5"/>
  <c r="I172" i="5" s="1"/>
  <c r="J172" i="5" s="1"/>
  <c r="H175" i="5"/>
  <c r="I175" i="5" s="1"/>
  <c r="J175" i="5" s="1"/>
  <c r="H179" i="5"/>
  <c r="I179" i="5" s="1"/>
  <c r="J179" i="5" s="1"/>
  <c r="H180" i="5"/>
  <c r="I180" i="5" s="1"/>
  <c r="J180" i="5" s="1"/>
  <c r="H187" i="5"/>
  <c r="I187" i="5" s="1"/>
  <c r="J187" i="5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<sst xmlns="http://schemas.openxmlformats.org/spreadsheetml/2006/main" count="2328" uniqueCount="38">
  <si>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</si>
  <si>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</si>
  <si>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</si>
  <si>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</si>
  <si>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</si>
  <si>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</si>
  <si>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</si>
  <si>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</si>
  <si>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</si>
  <si>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</si>
  <si>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</si>
  <si>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</si>
  <si>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</si>
  <si>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</si>
  <si>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</si>
  <si>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</si>
  <si>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</si>
  <si>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</si>
  <si>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</si>
  <si>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</si>
  <si>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</si>
  <si>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</si>
  <si>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</si>
  <si>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</si>
  <si>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</si>
  <si>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</si>
  <si>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</si>
  <si>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</si>
  <si>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</si>
  <si>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</si>
  <si>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</si>
  <si>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</si>
  <si>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</si>
  <si>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</si>
  <si>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</si>
  <si>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40UP</t>
  </si>
  <si>
    <t>50UP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</si>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</sst>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tabSelected="1" zoomScale="90" zoomScaleNormal="90" workbookViewId="0">
      <selection activeCell="F1" sqref="F1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1.5121748735652761E-3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2.0600440971613247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12.713693227088333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24.882647052691695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35.270437563056554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41.406663245032178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41.912779407889566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37.207182003540417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27.373341365623823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13.933373319757619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2.8272338041959157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3.5484519279709442E-2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1.5121748735652761E-3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2.0600440971613247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12.713693227088333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24.882647052691695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35.270437563056554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41.406663245032178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41.912779407889566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37.207182003540417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27.373341365623823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13.933373319757619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2.8272338041959157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3.5484519279709442E-2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8.9626239088239339E-3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1.0313639956879677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6.1439425982545215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17.171239607548213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30.469742114720617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42.441016144802013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50.688066222225615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55.061584135690786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55.135979387241193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50.741907862789169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42.551691985193926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31.533397726983818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18.899220731571649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7.6109828618440041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1.4459069871807888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2.7452583122081736E-2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8.9626239088239339E-3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1.0313639956879677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6.1439425982545215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17.171239607548213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30.469742114720617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42.441016144802013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50.688066222225615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55.061584135690786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55.135979387241193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50.741907862789169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42.551691985193926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31.533397726983818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18.899220731571649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7.6109828618440041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1.4459069871807888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2.7452583122081736E-2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0.14382507252666349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3.25649055655605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11.273675859118104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23.226001768882931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36.109182258373174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47.272691266975151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55.07777117390016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58.550133701349694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57.866792101085466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53.567102137416178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46.292928576421936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36.40569921193805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24.890089680140186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13.479498181199862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4.4620147111799842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0.3455652765246876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0.14382507252666349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3.25649055655605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11.273675859118104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23.226001768882931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36.109182258373174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47.272691266975151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55.07777117390016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58.550133701349694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57.866792101085466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53.567102137416178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46.292928576421936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36.40569921193805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24.890089680140186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13.479498181199862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4.4620147111799842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0.3455652765246876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1.2431527436629621E-2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1.2409252980514585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7.1450176543022836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18.763270009381607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31.428182970912911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41.0796903728167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46.352946316238516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47.09180907250142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43.292572291905593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35.024145890970054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23.32520994894076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10.388892719774963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2.0483718502719679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3.7504364468485353E-2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1.2431527436629621E-2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1.2409252980514585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7.1450176543022836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18.763270009381607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31.428182970912911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41.0796903728167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46.352946316238516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47.09180907250142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43.292572291905593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35.024145890970054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23.32520994894076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10.388892719774963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2.0483718502719679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3.7504364468485353E-2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showGridLines="0" zoomScale="90" zoomScaleNormal="90" workbookViewId="0">
      <selection activeCell="O17" sqref="O17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6.25" customWidth="1"/>
    <col min="6" max="6" width="8.125" customWidth="1"/>
    <col min="7" max="10" width="7.625" customWidth="1"/>
  </cols>
  <sheetData>
    <row r="1" spans="1:10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 t="s">
        <v>35</v>
      </c>
    </row>
    <row r="2" spans="1:10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14.987586206896552</v>
      </c>
      <c r="G2" s="4">
        <f>F2+5</f>
        <v>19.987586206896552</v>
      </c>
      <c r="H2" s="4">
        <f>G2+5</f>
        <v>24.987586206896552</v>
      </c>
      <c r="I2" s="4">
        <f>H2+5</f>
        <v>29.987586206896552</v>
      </c>
      <c r="J2" s="4">
        <f>I2+5</f>
        <v>34.987586206896552</v>
      </c>
    </row>
    <row r="3" spans="1:10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14.743220338983049</v>
      </c>
      <c r="G3" s="4">
        <f t="shared" ref="G3:G66" si="0">F3+5</f>
        <v>19.743220338983051</v>
      </c>
      <c r="H3" s="4">
        <f t="shared" ref="H3:J3" si="1">G3+5</f>
        <v>24.743220338983051</v>
      </c>
      <c r="I3" s="4">
        <f t="shared" si="1"/>
        <v>29.743220338983051</v>
      </c>
      <c r="J3" s="4">
        <f t="shared" si="1"/>
        <v>34.743220338983051</v>
      </c>
    </row>
    <row r="4" spans="1:10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14.682542372881354</v>
      </c>
      <c r="G4" s="4">
        <f t="shared" si="0"/>
        <v>19.682542372881354</v>
      </c>
      <c r="H4" s="4">
        <f t="shared" ref="H4:J4" si="3">G4+5</f>
        <v>24.682542372881354</v>
      </c>
      <c r="I4" s="4">
        <f t="shared" si="3"/>
        <v>29.682542372881354</v>
      </c>
      <c r="J4" s="4">
        <f t="shared" si="3"/>
        <v>34.682542372881358</v>
      </c>
    </row>
    <row r="5" spans="1:10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14.592203389830507</v>
      </c>
      <c r="G5" s="4">
        <f t="shared" si="0"/>
        <v>19.592203389830509</v>
      </c>
      <c r="H5" s="4">
        <f t="shared" ref="H5:J5" si="4">G5+5</f>
        <v>24.592203389830509</v>
      </c>
      <c r="I5" s="4">
        <f t="shared" si="4"/>
        <v>29.592203389830509</v>
      </c>
      <c r="J5" s="4">
        <f t="shared" si="4"/>
        <v>34.592203389830509</v>
      </c>
    </row>
    <row r="6" spans="1:10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14.53898305084746</v>
      </c>
      <c r="G6" s="4">
        <f t="shared" si="0"/>
        <v>19.53898305084746</v>
      </c>
      <c r="H6" s="4">
        <f t="shared" ref="H6:J6" si="5">G6+5</f>
        <v>24.53898305084746</v>
      </c>
      <c r="I6" s="4">
        <f t="shared" si="5"/>
        <v>29.53898305084746</v>
      </c>
      <c r="J6" s="4">
        <f t="shared" si="5"/>
        <v>34.538983050847463</v>
      </c>
    </row>
    <row r="7" spans="1:10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14.455762711864406</v>
      </c>
      <c r="G7" s="4">
        <f t="shared" si="0"/>
        <v>19.455762711864406</v>
      </c>
      <c r="H7" s="4">
        <f t="shared" ref="H7:J7" si="6">G7+5</f>
        <v>24.455762711864406</v>
      </c>
      <c r="I7" s="4">
        <f t="shared" si="6"/>
        <v>29.455762711864406</v>
      </c>
      <c r="J7" s="4">
        <f t="shared" si="6"/>
        <v>34.455762711864409</v>
      </c>
    </row>
    <row r="8" spans="1:10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14.452711864406782</v>
      </c>
      <c r="G8" s="4">
        <f t="shared" si="0"/>
        <v>19.45271186440678</v>
      </c>
      <c r="H8" s="4">
        <f t="shared" ref="H8:J8" si="7">G8+5</f>
        <v>24.45271186440678</v>
      </c>
      <c r="I8" s="4">
        <f t="shared" si="7"/>
        <v>29.45271186440678</v>
      </c>
      <c r="J8" s="4">
        <f t="shared" si="7"/>
        <v>34.45271186440678</v>
      </c>
    </row>
    <row r="9" spans="1:10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14.298813559322031</v>
      </c>
      <c r="G9" s="4">
        <f t="shared" si="0"/>
        <v>19.298813559322031</v>
      </c>
      <c r="H9" s="4">
        <f t="shared" ref="H9:J9" si="8">G9+5</f>
        <v>24.298813559322031</v>
      </c>
      <c r="I9" s="4">
        <f t="shared" si="8"/>
        <v>29.298813559322031</v>
      </c>
      <c r="J9" s="4">
        <f t="shared" si="8"/>
        <v>34.298813559322028</v>
      </c>
    </row>
    <row r="10" spans="1:10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13.65915254237288</v>
      </c>
      <c r="G10" s="4">
        <f t="shared" si="0"/>
        <v>18.65915254237288</v>
      </c>
      <c r="H10" s="4">
        <f t="shared" ref="H10:J10" si="9">G10+5</f>
        <v>23.65915254237288</v>
      </c>
      <c r="I10" s="4">
        <f t="shared" si="9"/>
        <v>28.65915254237288</v>
      </c>
      <c r="J10" s="4">
        <f t="shared" si="9"/>
        <v>33.65915254237288</v>
      </c>
    </row>
    <row r="11" spans="1:10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12.853220338983048</v>
      </c>
      <c r="G11" s="4">
        <f t="shared" si="0"/>
        <v>17.85322033898305</v>
      </c>
      <c r="H11" s="4">
        <f t="shared" ref="H11:J11" si="10">G11+5</f>
        <v>22.85322033898305</v>
      </c>
      <c r="I11" s="4">
        <f t="shared" si="10"/>
        <v>27.85322033898305</v>
      </c>
      <c r="J11" s="4">
        <f t="shared" si="10"/>
        <v>32.85322033898305</v>
      </c>
    </row>
    <row r="12" spans="1:10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12.576949152542372</v>
      </c>
      <c r="G12" s="4">
        <f t="shared" si="0"/>
        <v>17.576949152542372</v>
      </c>
      <c r="H12" s="4">
        <f t="shared" ref="H12:J12" si="11">G12+5</f>
        <v>22.576949152542372</v>
      </c>
      <c r="I12" s="4">
        <f t="shared" si="11"/>
        <v>27.576949152542372</v>
      </c>
      <c r="J12" s="4">
        <f t="shared" si="11"/>
        <v>32.576949152542369</v>
      </c>
    </row>
    <row r="13" spans="1:10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12.825084745762712</v>
      </c>
      <c r="G13" s="4">
        <f t="shared" si="0"/>
        <v>17.825084745762712</v>
      </c>
      <c r="H13" s="4">
        <f t="shared" ref="H13:J13" si="12">G13+5</f>
        <v>22.825084745762712</v>
      </c>
      <c r="I13" s="4">
        <f t="shared" si="12"/>
        <v>27.825084745762712</v>
      </c>
      <c r="J13" s="4">
        <f t="shared" si="12"/>
        <v>32.825084745762709</v>
      </c>
    </row>
    <row r="14" spans="1:10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12.929661016949154</v>
      </c>
      <c r="G14" s="4">
        <f t="shared" si="0"/>
        <v>17.929661016949154</v>
      </c>
      <c r="H14" s="4">
        <f t="shared" ref="H14:J14" si="13">G14+5</f>
        <v>22.929661016949154</v>
      </c>
      <c r="I14" s="4">
        <f t="shared" si="13"/>
        <v>27.929661016949154</v>
      </c>
      <c r="J14" s="4">
        <f t="shared" si="13"/>
        <v>32.929661016949154</v>
      </c>
    </row>
    <row r="15" spans="1:10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12.573389830508477</v>
      </c>
      <c r="G15" s="4">
        <f t="shared" si="0"/>
        <v>17.573389830508475</v>
      </c>
      <c r="H15" s="4">
        <f t="shared" ref="H15:J15" si="14">G15+5</f>
        <v>22.573389830508475</v>
      </c>
      <c r="I15" s="4">
        <f t="shared" si="14"/>
        <v>27.573389830508475</v>
      </c>
      <c r="J15" s="4">
        <f t="shared" si="14"/>
        <v>32.573389830508475</v>
      </c>
    </row>
    <row r="16" spans="1:10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11.856949152542372</v>
      </c>
      <c r="G16" s="4">
        <f t="shared" si="0"/>
        <v>16.85694915254237</v>
      </c>
      <c r="H16" s="4">
        <f t="shared" ref="H16:J16" si="15">G16+5</f>
        <v>21.85694915254237</v>
      </c>
      <c r="I16" s="4">
        <f t="shared" si="15"/>
        <v>26.85694915254237</v>
      </c>
      <c r="J16" s="4">
        <f t="shared" si="15"/>
        <v>31.85694915254237</v>
      </c>
    </row>
    <row r="17" spans="1:10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11.42881355932203</v>
      </c>
      <c r="G17" s="4">
        <f t="shared" si="0"/>
        <v>16.42881355932203</v>
      </c>
      <c r="H17" s="4">
        <f t="shared" ref="H17:J17" si="16">G17+5</f>
        <v>21.42881355932203</v>
      </c>
      <c r="I17" s="4">
        <f t="shared" si="16"/>
        <v>26.42881355932203</v>
      </c>
      <c r="J17" s="4">
        <f t="shared" si="16"/>
        <v>31.42881355932203</v>
      </c>
    </row>
    <row r="18" spans="1:10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12.305593220338986</v>
      </c>
      <c r="G18" s="4">
        <f t="shared" si="0"/>
        <v>17.305593220338984</v>
      </c>
      <c r="H18" s="4">
        <f t="shared" ref="H18:J18" si="17">G18+5</f>
        <v>22.305593220338984</v>
      </c>
      <c r="I18" s="4">
        <f t="shared" si="17"/>
        <v>27.305593220338984</v>
      </c>
      <c r="J18" s="4">
        <f t="shared" si="17"/>
        <v>32.305593220338984</v>
      </c>
    </row>
    <row r="19" spans="1:10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13.492542372881353</v>
      </c>
      <c r="G19" s="4">
        <f t="shared" si="0"/>
        <v>18.492542372881353</v>
      </c>
      <c r="H19" s="4">
        <f t="shared" ref="H19:J19" si="18">G19+5</f>
        <v>23.492542372881353</v>
      </c>
      <c r="I19" s="4">
        <f t="shared" si="18"/>
        <v>28.492542372881353</v>
      </c>
      <c r="J19" s="4">
        <f t="shared" si="18"/>
        <v>33.492542372881353</v>
      </c>
    </row>
    <row r="20" spans="1:10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14.097457627118645</v>
      </c>
      <c r="G20" s="4">
        <f t="shared" si="0"/>
        <v>19.097457627118644</v>
      </c>
      <c r="H20" s="4">
        <f t="shared" ref="H20:J20" si="19">G20+5</f>
        <v>24.097457627118644</v>
      </c>
      <c r="I20" s="4">
        <f t="shared" si="19"/>
        <v>29.097457627118644</v>
      </c>
      <c r="J20" s="4">
        <f t="shared" si="19"/>
        <v>34.097457627118644</v>
      </c>
    </row>
    <row r="21" spans="1:10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14.531355932203391</v>
      </c>
      <c r="G21" s="4">
        <f t="shared" si="0"/>
        <v>19.53135593220339</v>
      </c>
      <c r="H21" s="4">
        <f t="shared" ref="H21:J21" si="20">G21+5</f>
        <v>24.53135593220339</v>
      </c>
      <c r="I21" s="4">
        <f t="shared" si="20"/>
        <v>29.53135593220339</v>
      </c>
      <c r="J21" s="4">
        <f t="shared" si="20"/>
        <v>34.53135593220339</v>
      </c>
    </row>
    <row r="22" spans="1:10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14.950169491525422</v>
      </c>
      <c r="G22" s="4">
        <f t="shared" si="0"/>
        <v>19.950169491525422</v>
      </c>
      <c r="H22" s="4">
        <f t="shared" ref="H22:J22" si="21">G22+5</f>
        <v>24.950169491525422</v>
      </c>
      <c r="I22" s="4">
        <f t="shared" si="21"/>
        <v>29.950169491525422</v>
      </c>
      <c r="J22" s="4">
        <f t="shared" si="21"/>
        <v>34.950169491525422</v>
      </c>
    </row>
    <row r="23" spans="1:10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15.25813559322034</v>
      </c>
      <c r="G23" s="4">
        <f t="shared" si="0"/>
        <v>20.258135593220338</v>
      </c>
      <c r="H23" s="4">
        <f t="shared" ref="H23:J23" si="22">G23+5</f>
        <v>25.258135593220338</v>
      </c>
      <c r="I23" s="4">
        <f t="shared" si="22"/>
        <v>30.258135593220338</v>
      </c>
      <c r="J23" s="4">
        <f t="shared" si="22"/>
        <v>35.258135593220338</v>
      </c>
    </row>
    <row r="24" spans="1:10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15.287457627118641</v>
      </c>
      <c r="G24" s="4">
        <f t="shared" si="0"/>
        <v>20.287457627118641</v>
      </c>
      <c r="H24" s="4">
        <f t="shared" ref="H24:J24" si="23">G24+5</f>
        <v>25.287457627118641</v>
      </c>
      <c r="I24" s="4">
        <f t="shared" si="23"/>
        <v>30.287457627118641</v>
      </c>
      <c r="J24" s="4">
        <f t="shared" si="23"/>
        <v>35.287457627118641</v>
      </c>
    </row>
    <row r="25" spans="1:10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15.223728813559321</v>
      </c>
      <c r="G25" s="4">
        <f t="shared" si="0"/>
        <v>20.223728813559319</v>
      </c>
      <c r="H25" s="4">
        <f t="shared" ref="H25:J25" si="24">G25+5</f>
        <v>25.223728813559319</v>
      </c>
      <c r="I25" s="4">
        <f t="shared" si="24"/>
        <v>30.223728813559319</v>
      </c>
      <c r="J25" s="4">
        <f t="shared" si="24"/>
        <v>35.223728813559319</v>
      </c>
    </row>
    <row r="26" spans="1:10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14.987586206896552</v>
      </c>
      <c r="G26" s="4">
        <f t="shared" si="0"/>
        <v>19.987586206896552</v>
      </c>
      <c r="H26" s="4">
        <f t="shared" ref="H26:J26" si="25">G26+5</f>
        <v>24.987586206896552</v>
      </c>
      <c r="I26" s="4">
        <f t="shared" si="25"/>
        <v>29.987586206896552</v>
      </c>
      <c r="J26" s="4">
        <f t="shared" si="25"/>
        <v>34.987586206896552</v>
      </c>
    </row>
    <row r="27" spans="1:10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14.743220338983049</v>
      </c>
      <c r="G27" s="4">
        <f t="shared" si="0"/>
        <v>19.743220338983051</v>
      </c>
      <c r="H27" s="4">
        <f t="shared" ref="H27:J27" si="26">G27+5</f>
        <v>24.743220338983051</v>
      </c>
      <c r="I27" s="4">
        <f t="shared" si="26"/>
        <v>29.743220338983051</v>
      </c>
      <c r="J27" s="4">
        <f t="shared" si="26"/>
        <v>34.743220338983051</v>
      </c>
    </row>
    <row r="28" spans="1:10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14.682542372881354</v>
      </c>
      <c r="G28" s="4">
        <f t="shared" si="0"/>
        <v>19.682542372881354</v>
      </c>
      <c r="H28" s="4">
        <f t="shared" ref="H28:J28" si="27">G28+5</f>
        <v>24.682542372881354</v>
      </c>
      <c r="I28" s="4">
        <f t="shared" si="27"/>
        <v>29.682542372881354</v>
      </c>
      <c r="J28" s="4">
        <f t="shared" si="27"/>
        <v>34.682542372881358</v>
      </c>
    </row>
    <row r="29" spans="1:10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14.592203389830507</v>
      </c>
      <c r="G29" s="4">
        <f t="shared" si="0"/>
        <v>19.592203389830509</v>
      </c>
      <c r="H29" s="4">
        <f t="shared" ref="H29:J29" si="28">G29+5</f>
        <v>24.592203389830509</v>
      </c>
      <c r="I29" s="4">
        <f t="shared" si="28"/>
        <v>29.592203389830509</v>
      </c>
      <c r="J29" s="4">
        <f t="shared" si="28"/>
        <v>34.592203389830509</v>
      </c>
    </row>
    <row r="30" spans="1:10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14.53898305084746</v>
      </c>
      <c r="G30" s="4">
        <f t="shared" si="0"/>
        <v>19.53898305084746</v>
      </c>
      <c r="H30" s="4">
        <f t="shared" ref="H30:J30" si="29">G30+5</f>
        <v>24.53898305084746</v>
      </c>
      <c r="I30" s="4">
        <f t="shared" si="29"/>
        <v>29.53898305084746</v>
      </c>
      <c r="J30" s="4">
        <f t="shared" si="29"/>
        <v>34.538983050847463</v>
      </c>
    </row>
    <row r="31" spans="1:10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14.455762711864406</v>
      </c>
      <c r="G31" s="4">
        <f t="shared" si="0"/>
        <v>19.455762711864406</v>
      </c>
      <c r="H31" s="4">
        <f t="shared" ref="H31:J31" si="30">G31+5</f>
        <v>24.455762711864406</v>
      </c>
      <c r="I31" s="4">
        <f t="shared" si="30"/>
        <v>29.455762711864406</v>
      </c>
      <c r="J31" s="4">
        <f t="shared" si="30"/>
        <v>34.455762711864409</v>
      </c>
    </row>
    <row r="32" spans="1:10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14.452711864406782</v>
      </c>
      <c r="G32" s="4">
        <f t="shared" si="0"/>
        <v>19.45271186440678</v>
      </c>
      <c r="H32" s="4">
        <f t="shared" ref="H32:J32" si="31">G32+5</f>
        <v>24.45271186440678</v>
      </c>
      <c r="I32" s="4">
        <f t="shared" si="31"/>
        <v>29.45271186440678</v>
      </c>
      <c r="J32" s="4">
        <f t="shared" si="31"/>
        <v>34.45271186440678</v>
      </c>
    </row>
    <row r="33" spans="1:10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14.298813559322031</v>
      </c>
      <c r="G33" s="4">
        <f t="shared" si="0"/>
        <v>19.298813559322031</v>
      </c>
      <c r="H33" s="4">
        <f t="shared" ref="H33:J33" si="32">G33+5</f>
        <v>24.298813559322031</v>
      </c>
      <c r="I33" s="4">
        <f t="shared" si="32"/>
        <v>29.298813559322031</v>
      </c>
      <c r="J33" s="4">
        <f t="shared" si="32"/>
        <v>34.298813559322028</v>
      </c>
    </row>
    <row r="34" spans="1:10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13.65915254237288</v>
      </c>
      <c r="G34" s="4">
        <f t="shared" si="0"/>
        <v>18.65915254237288</v>
      </c>
      <c r="H34" s="4">
        <f t="shared" ref="H34:J34" si="33">G34+5</f>
        <v>23.65915254237288</v>
      </c>
      <c r="I34" s="4">
        <f t="shared" si="33"/>
        <v>28.65915254237288</v>
      </c>
      <c r="J34" s="4">
        <f t="shared" si="33"/>
        <v>33.65915254237288</v>
      </c>
    </row>
    <row r="35" spans="1:10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12.853220338983048</v>
      </c>
      <c r="G35" s="4">
        <f t="shared" si="0"/>
        <v>17.85322033898305</v>
      </c>
      <c r="H35" s="4">
        <f t="shared" ref="H35:J35" si="34">G35+5</f>
        <v>22.85322033898305</v>
      </c>
      <c r="I35" s="4">
        <f t="shared" si="34"/>
        <v>27.85322033898305</v>
      </c>
      <c r="J35" s="4">
        <f t="shared" si="34"/>
        <v>32.85322033898305</v>
      </c>
    </row>
    <row r="36" spans="1:10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12.576949152542372</v>
      </c>
      <c r="G36" s="4">
        <f t="shared" si="0"/>
        <v>17.576949152542372</v>
      </c>
      <c r="H36" s="4">
        <f t="shared" ref="H36:J36" si="35">G36+5</f>
        <v>22.576949152542372</v>
      </c>
      <c r="I36" s="4">
        <f t="shared" si="35"/>
        <v>27.576949152542372</v>
      </c>
      <c r="J36" s="4">
        <f t="shared" si="35"/>
        <v>32.576949152542369</v>
      </c>
    </row>
    <row r="37" spans="1:10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12.825084745762712</v>
      </c>
      <c r="G37" s="4">
        <f t="shared" si="0"/>
        <v>17.825084745762712</v>
      </c>
      <c r="H37" s="4">
        <f t="shared" ref="H37:J37" si="36">G37+5</f>
        <v>22.825084745762712</v>
      </c>
      <c r="I37" s="4">
        <f t="shared" si="36"/>
        <v>27.825084745762712</v>
      </c>
      <c r="J37" s="4">
        <f t="shared" si="36"/>
        <v>32.825084745762709</v>
      </c>
    </row>
    <row r="38" spans="1:10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12.929661016949154</v>
      </c>
      <c r="G38" s="4">
        <f t="shared" si="0"/>
        <v>17.929661016949154</v>
      </c>
      <c r="H38" s="4">
        <f t="shared" ref="H38:J38" si="37">G38+5</f>
        <v>22.929661016949154</v>
      </c>
      <c r="I38" s="4">
        <f t="shared" si="37"/>
        <v>27.929661016949154</v>
      </c>
      <c r="J38" s="4">
        <f t="shared" si="37"/>
        <v>32.929661016949154</v>
      </c>
    </row>
    <row r="39" spans="1:10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12.573389830508477</v>
      </c>
      <c r="G39" s="4">
        <f t="shared" si="0"/>
        <v>17.573389830508475</v>
      </c>
      <c r="H39" s="4">
        <f t="shared" ref="H39:J39" si="38">G39+5</f>
        <v>22.573389830508475</v>
      </c>
      <c r="I39" s="4">
        <f t="shared" si="38"/>
        <v>27.573389830508475</v>
      </c>
      <c r="J39" s="4">
        <f t="shared" si="38"/>
        <v>32.573389830508475</v>
      </c>
    </row>
    <row r="40" spans="1:10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11.856949152542372</v>
      </c>
      <c r="G40" s="4">
        <f t="shared" si="0"/>
        <v>16.85694915254237</v>
      </c>
      <c r="H40" s="4">
        <f t="shared" ref="H40:J40" si="39">G40+5</f>
        <v>21.85694915254237</v>
      </c>
      <c r="I40" s="4">
        <f t="shared" si="39"/>
        <v>26.85694915254237</v>
      </c>
      <c r="J40" s="4">
        <f t="shared" si="39"/>
        <v>31.85694915254237</v>
      </c>
    </row>
    <row r="41" spans="1:10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11.42881355932203</v>
      </c>
      <c r="G41" s="4">
        <f t="shared" si="0"/>
        <v>16.42881355932203</v>
      </c>
      <c r="H41" s="4">
        <f t="shared" ref="H41:J41" si="40">G41+5</f>
        <v>21.42881355932203</v>
      </c>
      <c r="I41" s="4">
        <f t="shared" si="40"/>
        <v>26.42881355932203</v>
      </c>
      <c r="J41" s="4">
        <f t="shared" si="40"/>
        <v>31.42881355932203</v>
      </c>
    </row>
    <row r="42" spans="1:10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12.305593220338986</v>
      </c>
      <c r="G42" s="4">
        <f t="shared" si="0"/>
        <v>17.305593220338984</v>
      </c>
      <c r="H42" s="4">
        <f t="shared" ref="H42:J42" si="41">G42+5</f>
        <v>22.305593220338984</v>
      </c>
      <c r="I42" s="4">
        <f t="shared" si="41"/>
        <v>27.305593220338984</v>
      </c>
      <c r="J42" s="4">
        <f t="shared" si="41"/>
        <v>32.305593220338984</v>
      </c>
    </row>
    <row r="43" spans="1:10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13.492542372881353</v>
      </c>
      <c r="G43" s="4">
        <f t="shared" si="0"/>
        <v>18.492542372881353</v>
      </c>
      <c r="H43" s="4">
        <f t="shared" ref="H43:J43" si="42">G43+5</f>
        <v>23.492542372881353</v>
      </c>
      <c r="I43" s="4">
        <f t="shared" si="42"/>
        <v>28.492542372881353</v>
      </c>
      <c r="J43" s="4">
        <f t="shared" si="42"/>
        <v>33.492542372881353</v>
      </c>
    </row>
    <row r="44" spans="1:10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14.097457627118645</v>
      </c>
      <c r="G44" s="4">
        <f t="shared" si="0"/>
        <v>19.097457627118644</v>
      </c>
      <c r="H44" s="4">
        <f t="shared" ref="H44:J44" si="43">G44+5</f>
        <v>24.097457627118644</v>
      </c>
      <c r="I44" s="4">
        <f t="shared" si="43"/>
        <v>29.097457627118644</v>
      </c>
      <c r="J44" s="4">
        <f t="shared" si="43"/>
        <v>34.097457627118644</v>
      </c>
    </row>
    <row r="45" spans="1:10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14.531355932203391</v>
      </c>
      <c r="G45" s="4">
        <f t="shared" si="0"/>
        <v>19.53135593220339</v>
      </c>
      <c r="H45" s="4">
        <f t="shared" ref="H45:J45" si="44">G45+5</f>
        <v>24.53135593220339</v>
      </c>
      <c r="I45" s="4">
        <f t="shared" si="44"/>
        <v>29.53135593220339</v>
      </c>
      <c r="J45" s="4">
        <f t="shared" si="44"/>
        <v>34.53135593220339</v>
      </c>
    </row>
    <row r="46" spans="1:10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14.950169491525422</v>
      </c>
      <c r="G46" s="4">
        <f t="shared" si="0"/>
        <v>19.950169491525422</v>
      </c>
      <c r="H46" s="4">
        <f t="shared" ref="H46:J46" si="45">G46+5</f>
        <v>24.950169491525422</v>
      </c>
      <c r="I46" s="4">
        <f t="shared" si="45"/>
        <v>29.950169491525422</v>
      </c>
      <c r="J46" s="4">
        <f t="shared" si="45"/>
        <v>34.950169491525422</v>
      </c>
    </row>
    <row r="47" spans="1:10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15.25813559322034</v>
      </c>
      <c r="G47" s="4">
        <f t="shared" si="0"/>
        <v>20.258135593220338</v>
      </c>
      <c r="H47" s="4">
        <f t="shared" ref="H47:J47" si="46">G47+5</f>
        <v>25.258135593220338</v>
      </c>
      <c r="I47" s="4">
        <f t="shared" si="46"/>
        <v>30.258135593220338</v>
      </c>
      <c r="J47" s="4">
        <f t="shared" si="46"/>
        <v>35.258135593220338</v>
      </c>
    </row>
    <row r="48" spans="1:10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15.287457627118641</v>
      </c>
      <c r="G48" s="4">
        <f t="shared" si="0"/>
        <v>20.287457627118641</v>
      </c>
      <c r="H48" s="4">
        <f t="shared" ref="H48:J48" si="47">G48+5</f>
        <v>25.287457627118641</v>
      </c>
      <c r="I48" s="4">
        <f t="shared" si="47"/>
        <v>30.287457627118641</v>
      </c>
      <c r="J48" s="4">
        <f t="shared" si="47"/>
        <v>35.287457627118641</v>
      </c>
    </row>
    <row r="49" spans="1:10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15.223728813559321</v>
      </c>
      <c r="G49" s="4">
        <f t="shared" si="0"/>
        <v>20.223728813559319</v>
      </c>
      <c r="H49" s="4">
        <f t="shared" ref="H49:J49" si="48">G49+5</f>
        <v>25.223728813559319</v>
      </c>
      <c r="I49" s="4">
        <f t="shared" si="48"/>
        <v>30.223728813559319</v>
      </c>
      <c r="J49" s="4">
        <f t="shared" si="48"/>
        <v>35.223728813559319</v>
      </c>
    </row>
    <row r="50" spans="1:10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15.275217391304343</v>
      </c>
      <c r="G50" s="4">
        <f t="shared" si="0"/>
        <v>20.275217391304345</v>
      </c>
      <c r="H50" s="4">
        <f t="shared" ref="H50:J50" si="49">G50+5</f>
        <v>25.275217391304345</v>
      </c>
      <c r="I50" s="4">
        <f t="shared" si="49"/>
        <v>30.275217391304345</v>
      </c>
      <c r="J50" s="4">
        <f t="shared" si="49"/>
        <v>35.275217391304345</v>
      </c>
    </row>
    <row r="51" spans="1:10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15.048913043478256</v>
      </c>
      <c r="G51" s="4">
        <f t="shared" si="0"/>
        <v>20.048913043478258</v>
      </c>
      <c r="H51" s="4">
        <f t="shared" ref="H51:J51" si="50">G51+5</f>
        <v>25.048913043478258</v>
      </c>
      <c r="I51" s="4">
        <f t="shared" si="50"/>
        <v>30.048913043478258</v>
      </c>
      <c r="J51" s="4">
        <f t="shared" si="50"/>
        <v>35.048913043478258</v>
      </c>
    </row>
    <row r="52" spans="1:10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14.820326086956525</v>
      </c>
      <c r="G52" s="4">
        <f t="shared" si="0"/>
        <v>19.820326086956527</v>
      </c>
      <c r="H52" s="4">
        <f t="shared" ref="H52:J52" si="51">G52+5</f>
        <v>24.820326086956527</v>
      </c>
      <c r="I52" s="4">
        <f t="shared" si="51"/>
        <v>29.820326086956527</v>
      </c>
      <c r="J52" s="4">
        <f t="shared" si="51"/>
        <v>34.820326086956527</v>
      </c>
    </row>
    <row r="53" spans="1:10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14.616847826086957</v>
      </c>
      <c r="G53" s="4">
        <f t="shared" si="0"/>
        <v>19.616847826086957</v>
      </c>
      <c r="H53" s="4">
        <f t="shared" ref="H53:J53" si="52">G53+5</f>
        <v>24.616847826086957</v>
      </c>
      <c r="I53" s="4">
        <f t="shared" si="52"/>
        <v>29.616847826086957</v>
      </c>
      <c r="J53" s="4">
        <f t="shared" si="52"/>
        <v>34.616847826086953</v>
      </c>
    </row>
    <row r="54" spans="1:10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14.345543478260868</v>
      </c>
      <c r="G54" s="4">
        <f t="shared" si="0"/>
        <v>19.345543478260868</v>
      </c>
      <c r="H54" s="4">
        <f t="shared" ref="H54:J54" si="53">G54+5</f>
        <v>24.345543478260868</v>
      </c>
      <c r="I54" s="4">
        <f t="shared" si="53"/>
        <v>29.345543478260868</v>
      </c>
      <c r="J54" s="4">
        <f t="shared" si="53"/>
        <v>34.345543478260865</v>
      </c>
    </row>
    <row r="55" spans="1:10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13.838913043478263</v>
      </c>
      <c r="G55" s="4">
        <f t="shared" si="0"/>
        <v>18.838913043478264</v>
      </c>
      <c r="H55" s="4">
        <f t="shared" ref="H55:J55" si="54">G55+5</f>
        <v>23.838913043478264</v>
      </c>
      <c r="I55" s="4">
        <f t="shared" si="54"/>
        <v>28.838913043478264</v>
      </c>
      <c r="J55" s="4">
        <f t="shared" si="54"/>
        <v>33.838913043478264</v>
      </c>
    </row>
    <row r="56" spans="1:10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12.962608695652181</v>
      </c>
      <c r="G56" s="4">
        <f t="shared" si="0"/>
        <v>17.962608695652179</v>
      </c>
      <c r="H56" s="4">
        <f t="shared" ref="H56:J56" si="55">G56+5</f>
        <v>22.962608695652179</v>
      </c>
      <c r="I56" s="4">
        <f t="shared" si="55"/>
        <v>27.962608695652179</v>
      </c>
      <c r="J56" s="4">
        <f t="shared" si="55"/>
        <v>32.962608695652179</v>
      </c>
    </row>
    <row r="57" spans="1:10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13.060434782608688</v>
      </c>
      <c r="G57" s="4">
        <f t="shared" si="0"/>
        <v>18.060434782608688</v>
      </c>
      <c r="H57" s="4">
        <f t="shared" ref="H57:J57" si="56">G57+5</f>
        <v>23.060434782608688</v>
      </c>
      <c r="I57" s="4">
        <f t="shared" si="56"/>
        <v>28.060434782608688</v>
      </c>
      <c r="J57" s="4">
        <f t="shared" si="56"/>
        <v>33.060434782608688</v>
      </c>
    </row>
    <row r="58" spans="1:10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14.817282608695653</v>
      </c>
      <c r="G58" s="4">
        <f t="shared" si="0"/>
        <v>19.817282608695653</v>
      </c>
      <c r="H58" s="4">
        <f t="shared" ref="H58:J58" si="57">G58+5</f>
        <v>24.817282608695653</v>
      </c>
      <c r="I58" s="4">
        <f t="shared" si="57"/>
        <v>29.817282608695653</v>
      </c>
      <c r="J58" s="4">
        <f t="shared" si="57"/>
        <v>34.817282608695649</v>
      </c>
    </row>
    <row r="59" spans="1:10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16.380543478260869</v>
      </c>
      <c r="G59" s="4">
        <f t="shared" si="0"/>
        <v>21.380543478260869</v>
      </c>
      <c r="H59" s="4">
        <f t="shared" ref="H59:J59" si="58">G59+5</f>
        <v>26.380543478260869</v>
      </c>
      <c r="I59" s="4">
        <f t="shared" si="58"/>
        <v>31.380543478260869</v>
      </c>
      <c r="J59" s="4">
        <f t="shared" si="58"/>
        <v>36.380543478260869</v>
      </c>
    </row>
    <row r="60" spans="1:10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17.122608695652172</v>
      </c>
      <c r="G60" s="4">
        <f t="shared" si="0"/>
        <v>22.122608695652172</v>
      </c>
      <c r="H60" s="4">
        <f t="shared" ref="H60:J60" si="59">G60+5</f>
        <v>27.122608695652172</v>
      </c>
      <c r="I60" s="4">
        <f t="shared" si="59"/>
        <v>32.122608695652175</v>
      </c>
      <c r="J60" s="4">
        <f t="shared" si="59"/>
        <v>37.122608695652175</v>
      </c>
    </row>
    <row r="61" spans="1:10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17.525869565217391</v>
      </c>
      <c r="G61" s="4">
        <f t="shared" si="0"/>
        <v>22.525869565217391</v>
      </c>
      <c r="H61" s="4">
        <f t="shared" ref="H61:J61" si="60">G61+5</f>
        <v>27.525869565217391</v>
      </c>
      <c r="I61" s="4">
        <f t="shared" si="60"/>
        <v>32.525869565217391</v>
      </c>
      <c r="J61" s="4">
        <f t="shared" si="60"/>
        <v>37.525869565217391</v>
      </c>
    </row>
    <row r="62" spans="1:10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17.885652173913034</v>
      </c>
      <c r="G62" s="4">
        <f t="shared" si="0"/>
        <v>22.885652173913034</v>
      </c>
      <c r="H62" s="4">
        <f t="shared" ref="H62:J62" si="61">G62+5</f>
        <v>27.885652173913034</v>
      </c>
      <c r="I62" s="4">
        <f t="shared" si="61"/>
        <v>32.88565217391303</v>
      </c>
      <c r="J62" s="4">
        <f t="shared" si="61"/>
        <v>37.88565217391303</v>
      </c>
    </row>
    <row r="63" spans="1:10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18.068804347826077</v>
      </c>
      <c r="G63" s="4">
        <f t="shared" si="0"/>
        <v>23.068804347826077</v>
      </c>
      <c r="H63" s="4">
        <f t="shared" ref="H63:J63" si="62">G63+5</f>
        <v>28.068804347826077</v>
      </c>
      <c r="I63" s="4">
        <f t="shared" si="62"/>
        <v>33.068804347826074</v>
      </c>
      <c r="J63" s="4">
        <f t="shared" si="62"/>
        <v>38.068804347826074</v>
      </c>
    </row>
    <row r="64" spans="1:10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17.810217391304352</v>
      </c>
      <c r="G64" s="4">
        <f t="shared" si="0"/>
        <v>22.810217391304352</v>
      </c>
      <c r="H64" s="4">
        <f t="shared" ref="H64:J64" si="63">G64+5</f>
        <v>27.810217391304352</v>
      </c>
      <c r="I64" s="4">
        <f t="shared" si="63"/>
        <v>32.810217391304349</v>
      </c>
      <c r="J64" s="4">
        <f t="shared" si="63"/>
        <v>37.810217391304349</v>
      </c>
    </row>
    <row r="65" spans="1:10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16.879891304347822</v>
      </c>
      <c r="G65" s="4">
        <f t="shared" si="0"/>
        <v>21.879891304347822</v>
      </c>
      <c r="H65" s="4">
        <f t="shared" ref="H65:J65" si="64">G65+5</f>
        <v>26.879891304347822</v>
      </c>
      <c r="I65" s="4">
        <f t="shared" si="64"/>
        <v>31.879891304347822</v>
      </c>
      <c r="J65" s="4">
        <f t="shared" si="64"/>
        <v>36.879891304347822</v>
      </c>
    </row>
    <row r="66" spans="1:10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15.375760869565219</v>
      </c>
      <c r="G66" s="4">
        <f t="shared" si="0"/>
        <v>20.375760869565219</v>
      </c>
      <c r="H66" s="4">
        <f t="shared" ref="H66:J66" si="65">G66+5</f>
        <v>25.375760869565219</v>
      </c>
      <c r="I66" s="4">
        <f t="shared" si="65"/>
        <v>30.375760869565219</v>
      </c>
      <c r="J66" s="4">
        <f t="shared" si="65"/>
        <v>35.375760869565219</v>
      </c>
    </row>
    <row r="67" spans="1:10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14.324239130434782</v>
      </c>
      <c r="G67" s="4">
        <f t="shared" ref="G67:G130" si="66">F67+5</f>
        <v>19.324239130434783</v>
      </c>
      <c r="H67" s="4">
        <f t="shared" ref="H67:J67" si="67">G67+5</f>
        <v>24.324239130434783</v>
      </c>
      <c r="I67" s="4">
        <f t="shared" si="67"/>
        <v>29.324239130434783</v>
      </c>
      <c r="J67" s="4">
        <f t="shared" si="67"/>
        <v>34.324239130434783</v>
      </c>
    </row>
    <row r="68" spans="1:10" x14ac:dyDescent="0.25">
      <c r="A68" s="5">
        <f t="shared" ref="A68:A131" si="68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14.61369565217392</v>
      </c>
      <c r="G68" s="4">
        <f t="shared" si="66"/>
        <v>19.61369565217392</v>
      </c>
      <c r="H68" s="4">
        <f t="shared" ref="H68:J68" si="69">G68+5</f>
        <v>24.61369565217392</v>
      </c>
      <c r="I68" s="4">
        <f t="shared" si="69"/>
        <v>29.61369565217392</v>
      </c>
      <c r="J68" s="4">
        <f t="shared" si="69"/>
        <v>34.613695652173917</v>
      </c>
    </row>
    <row r="69" spans="1:10" x14ac:dyDescent="0.25">
      <c r="A69" s="5">
        <f t="shared" si="68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15.366086956521732</v>
      </c>
      <c r="G69" s="4">
        <f t="shared" si="66"/>
        <v>20.366086956521734</v>
      </c>
      <c r="H69" s="4">
        <f t="shared" ref="H69:J69" si="70">G69+5</f>
        <v>25.366086956521734</v>
      </c>
      <c r="I69" s="4">
        <f t="shared" si="70"/>
        <v>30.366086956521734</v>
      </c>
      <c r="J69" s="4">
        <f t="shared" si="70"/>
        <v>35.366086956521734</v>
      </c>
    </row>
    <row r="70" spans="1:10" x14ac:dyDescent="0.25">
      <c r="A70" s="5">
        <f t="shared" si="68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15.711956521739125</v>
      </c>
      <c r="G70" s="4">
        <f t="shared" si="66"/>
        <v>20.711956521739125</v>
      </c>
      <c r="H70" s="4">
        <f t="shared" ref="H70:J70" si="71">G70+5</f>
        <v>25.711956521739125</v>
      </c>
      <c r="I70" s="4">
        <f t="shared" si="71"/>
        <v>30.711956521739125</v>
      </c>
      <c r="J70" s="4">
        <f t="shared" si="71"/>
        <v>35.711956521739125</v>
      </c>
    </row>
    <row r="71" spans="1:10" x14ac:dyDescent="0.25">
      <c r="A71" s="5">
        <f t="shared" si="68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15.800434782608693</v>
      </c>
      <c r="G71" s="4">
        <f t="shared" si="66"/>
        <v>20.800434782608693</v>
      </c>
      <c r="H71" s="4">
        <f t="shared" ref="H71:J71" si="72">G71+5</f>
        <v>25.800434782608693</v>
      </c>
      <c r="I71" s="4">
        <f t="shared" si="72"/>
        <v>30.800434782608693</v>
      </c>
      <c r="J71" s="4">
        <f t="shared" si="72"/>
        <v>35.80043478260869</v>
      </c>
    </row>
    <row r="72" spans="1:10" x14ac:dyDescent="0.25">
      <c r="A72" s="5">
        <f t="shared" si="68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15.688369565217391</v>
      </c>
      <c r="G72" s="4">
        <f t="shared" si="66"/>
        <v>20.688369565217393</v>
      </c>
      <c r="H72" s="4">
        <f t="shared" ref="H72:J72" si="73">G72+5</f>
        <v>25.688369565217393</v>
      </c>
      <c r="I72" s="4">
        <f t="shared" si="73"/>
        <v>30.688369565217393</v>
      </c>
      <c r="J72" s="4">
        <f t="shared" si="73"/>
        <v>35.688369565217393</v>
      </c>
    </row>
    <row r="73" spans="1:10" x14ac:dyDescent="0.25">
      <c r="A73" s="5">
        <f t="shared" si="68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15.620978260869567</v>
      </c>
      <c r="G73" s="4">
        <f t="shared" si="66"/>
        <v>20.620978260869567</v>
      </c>
      <c r="H73" s="4">
        <f t="shared" ref="H73:J73" si="74">G73+5</f>
        <v>25.620978260869567</v>
      </c>
      <c r="I73" s="4">
        <f t="shared" si="74"/>
        <v>30.620978260869567</v>
      </c>
      <c r="J73" s="4">
        <f t="shared" si="74"/>
        <v>35.620978260869563</v>
      </c>
    </row>
    <row r="74" spans="1:10" x14ac:dyDescent="0.25">
      <c r="A74" s="5">
        <f t="shared" si="68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15.275217391304343</v>
      </c>
      <c r="G74" s="4">
        <f t="shared" si="66"/>
        <v>20.275217391304345</v>
      </c>
      <c r="H74" s="4">
        <f t="shared" ref="H74:J74" si="75">G74+5</f>
        <v>25.275217391304345</v>
      </c>
      <c r="I74" s="4">
        <f t="shared" si="75"/>
        <v>30.275217391304345</v>
      </c>
      <c r="J74" s="4">
        <f t="shared" si="75"/>
        <v>35.275217391304345</v>
      </c>
    </row>
    <row r="75" spans="1:10" x14ac:dyDescent="0.25">
      <c r="A75" s="5">
        <f t="shared" si="68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15.048913043478256</v>
      </c>
      <c r="G75" s="4">
        <f t="shared" si="66"/>
        <v>20.048913043478258</v>
      </c>
      <c r="H75" s="4">
        <f t="shared" ref="H75:J75" si="76">G75+5</f>
        <v>25.048913043478258</v>
      </c>
      <c r="I75" s="4">
        <f t="shared" si="76"/>
        <v>30.048913043478258</v>
      </c>
      <c r="J75" s="4">
        <f t="shared" si="76"/>
        <v>35.048913043478258</v>
      </c>
    </row>
    <row r="76" spans="1:10" x14ac:dyDescent="0.25">
      <c r="A76" s="5">
        <f t="shared" si="68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14.820326086956525</v>
      </c>
      <c r="G76" s="4">
        <f t="shared" si="66"/>
        <v>19.820326086956527</v>
      </c>
      <c r="H76" s="4">
        <f t="shared" ref="H76:J76" si="77">G76+5</f>
        <v>24.820326086956527</v>
      </c>
      <c r="I76" s="4">
        <f t="shared" si="77"/>
        <v>29.820326086956527</v>
      </c>
      <c r="J76" s="4">
        <f t="shared" si="77"/>
        <v>34.820326086956527</v>
      </c>
    </row>
    <row r="77" spans="1:10" x14ac:dyDescent="0.25">
      <c r="A77" s="5">
        <f t="shared" si="68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14.616847826086957</v>
      </c>
      <c r="G77" s="4">
        <f t="shared" si="66"/>
        <v>19.616847826086957</v>
      </c>
      <c r="H77" s="4">
        <f t="shared" ref="H77:J77" si="78">G77+5</f>
        <v>24.616847826086957</v>
      </c>
      <c r="I77" s="4">
        <f t="shared" si="78"/>
        <v>29.616847826086957</v>
      </c>
      <c r="J77" s="4">
        <f t="shared" si="78"/>
        <v>34.616847826086953</v>
      </c>
    </row>
    <row r="78" spans="1:10" x14ac:dyDescent="0.25">
      <c r="A78" s="5">
        <f t="shared" si="68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14.345543478260868</v>
      </c>
      <c r="G78" s="4">
        <f t="shared" si="66"/>
        <v>19.345543478260868</v>
      </c>
      <c r="H78" s="4">
        <f t="shared" ref="H78:J78" si="79">G78+5</f>
        <v>24.345543478260868</v>
      </c>
      <c r="I78" s="4">
        <f t="shared" si="79"/>
        <v>29.345543478260868</v>
      </c>
      <c r="J78" s="4">
        <f t="shared" si="79"/>
        <v>34.345543478260865</v>
      </c>
    </row>
    <row r="79" spans="1:10" x14ac:dyDescent="0.25">
      <c r="A79" s="5">
        <f t="shared" si="68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13.838913043478263</v>
      </c>
      <c r="G79" s="4">
        <f t="shared" si="66"/>
        <v>18.838913043478264</v>
      </c>
      <c r="H79" s="4">
        <f t="shared" ref="H79:J79" si="80">G79+5</f>
        <v>23.838913043478264</v>
      </c>
      <c r="I79" s="4">
        <f t="shared" si="80"/>
        <v>28.838913043478264</v>
      </c>
      <c r="J79" s="4">
        <f t="shared" si="80"/>
        <v>33.838913043478264</v>
      </c>
    </row>
    <row r="80" spans="1:10" x14ac:dyDescent="0.25">
      <c r="A80" s="5">
        <f t="shared" si="68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12.962608695652181</v>
      </c>
      <c r="G80" s="4">
        <f t="shared" si="66"/>
        <v>17.962608695652179</v>
      </c>
      <c r="H80" s="4">
        <f t="shared" ref="H80:J80" si="81">G80+5</f>
        <v>22.962608695652179</v>
      </c>
      <c r="I80" s="4">
        <f t="shared" si="81"/>
        <v>27.962608695652179</v>
      </c>
      <c r="J80" s="4">
        <f t="shared" si="81"/>
        <v>32.962608695652179</v>
      </c>
    </row>
    <row r="81" spans="1:10" x14ac:dyDescent="0.25">
      <c r="A81" s="5">
        <f t="shared" si="68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13.060434782608688</v>
      </c>
      <c r="G81" s="4">
        <f t="shared" si="66"/>
        <v>18.060434782608688</v>
      </c>
      <c r="H81" s="4">
        <f t="shared" ref="H81:J81" si="82">G81+5</f>
        <v>23.060434782608688</v>
      </c>
      <c r="I81" s="4">
        <f t="shared" si="82"/>
        <v>28.060434782608688</v>
      </c>
      <c r="J81" s="4">
        <f t="shared" si="82"/>
        <v>33.060434782608688</v>
      </c>
    </row>
    <row r="82" spans="1:10" x14ac:dyDescent="0.25">
      <c r="A82" s="5">
        <f t="shared" si="68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14.817282608695653</v>
      </c>
      <c r="G82" s="4">
        <f t="shared" si="66"/>
        <v>19.817282608695653</v>
      </c>
      <c r="H82" s="4">
        <f t="shared" ref="H82:J82" si="83">G82+5</f>
        <v>24.817282608695653</v>
      </c>
      <c r="I82" s="4">
        <f t="shared" si="83"/>
        <v>29.817282608695653</v>
      </c>
      <c r="J82" s="4">
        <f t="shared" si="83"/>
        <v>34.817282608695649</v>
      </c>
    </row>
    <row r="83" spans="1:10" x14ac:dyDescent="0.25">
      <c r="A83" s="5">
        <f t="shared" si="68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16.380543478260869</v>
      </c>
      <c r="G83" s="4">
        <f t="shared" si="66"/>
        <v>21.380543478260869</v>
      </c>
      <c r="H83" s="4">
        <f t="shared" ref="H83:J83" si="84">G83+5</f>
        <v>26.380543478260869</v>
      </c>
      <c r="I83" s="4">
        <f t="shared" si="84"/>
        <v>31.380543478260869</v>
      </c>
      <c r="J83" s="4">
        <f t="shared" si="84"/>
        <v>36.380543478260869</v>
      </c>
    </row>
    <row r="84" spans="1:10" x14ac:dyDescent="0.25">
      <c r="A84" s="5">
        <f t="shared" si="68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17.122608695652172</v>
      </c>
      <c r="G84" s="4">
        <f t="shared" si="66"/>
        <v>22.122608695652172</v>
      </c>
      <c r="H84" s="4">
        <f t="shared" ref="H84:J84" si="85">G84+5</f>
        <v>27.122608695652172</v>
      </c>
      <c r="I84" s="4">
        <f t="shared" si="85"/>
        <v>32.122608695652175</v>
      </c>
      <c r="J84" s="4">
        <f t="shared" si="85"/>
        <v>37.122608695652175</v>
      </c>
    </row>
    <row r="85" spans="1:10" x14ac:dyDescent="0.25">
      <c r="A85" s="5">
        <f t="shared" si="68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17.525869565217391</v>
      </c>
      <c r="G85" s="4">
        <f t="shared" si="66"/>
        <v>22.525869565217391</v>
      </c>
      <c r="H85" s="4">
        <f t="shared" ref="H85:J85" si="86">G85+5</f>
        <v>27.525869565217391</v>
      </c>
      <c r="I85" s="4">
        <f t="shared" si="86"/>
        <v>32.525869565217391</v>
      </c>
      <c r="J85" s="4">
        <f t="shared" si="86"/>
        <v>37.525869565217391</v>
      </c>
    </row>
    <row r="86" spans="1:10" x14ac:dyDescent="0.25">
      <c r="A86" s="5">
        <f t="shared" si="68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17.885652173913034</v>
      </c>
      <c r="G86" s="4">
        <f t="shared" si="66"/>
        <v>22.885652173913034</v>
      </c>
      <c r="H86" s="4">
        <f t="shared" ref="H86:J86" si="87">G86+5</f>
        <v>27.885652173913034</v>
      </c>
      <c r="I86" s="4">
        <f t="shared" si="87"/>
        <v>32.88565217391303</v>
      </c>
      <c r="J86" s="4">
        <f t="shared" si="87"/>
        <v>37.88565217391303</v>
      </c>
    </row>
    <row r="87" spans="1:10" x14ac:dyDescent="0.25">
      <c r="A87" s="5">
        <f t="shared" si="68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18.068804347826077</v>
      </c>
      <c r="G87" s="4">
        <f t="shared" si="66"/>
        <v>23.068804347826077</v>
      </c>
      <c r="H87" s="4">
        <f t="shared" ref="H87:J87" si="88">G87+5</f>
        <v>28.068804347826077</v>
      </c>
      <c r="I87" s="4">
        <f t="shared" si="88"/>
        <v>33.068804347826074</v>
      </c>
      <c r="J87" s="4">
        <f t="shared" si="88"/>
        <v>38.068804347826074</v>
      </c>
    </row>
    <row r="88" spans="1:10" x14ac:dyDescent="0.25">
      <c r="A88" s="5">
        <f t="shared" si="68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17.810217391304352</v>
      </c>
      <c r="G88" s="4">
        <f t="shared" si="66"/>
        <v>22.810217391304352</v>
      </c>
      <c r="H88" s="4">
        <f t="shared" ref="H88:J88" si="89">G88+5</f>
        <v>27.810217391304352</v>
      </c>
      <c r="I88" s="4">
        <f t="shared" si="89"/>
        <v>32.810217391304349</v>
      </c>
      <c r="J88" s="4">
        <f t="shared" si="89"/>
        <v>37.810217391304349</v>
      </c>
    </row>
    <row r="89" spans="1:10" x14ac:dyDescent="0.25">
      <c r="A89" s="5">
        <f t="shared" si="68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16.879891304347822</v>
      </c>
      <c r="G89" s="4">
        <f t="shared" si="66"/>
        <v>21.879891304347822</v>
      </c>
      <c r="H89" s="4">
        <f t="shared" ref="H89:J89" si="90">G89+5</f>
        <v>26.879891304347822</v>
      </c>
      <c r="I89" s="4">
        <f t="shared" si="90"/>
        <v>31.879891304347822</v>
      </c>
      <c r="J89" s="4">
        <f t="shared" si="90"/>
        <v>36.879891304347822</v>
      </c>
    </row>
    <row r="90" spans="1:10" x14ac:dyDescent="0.25">
      <c r="A90" s="5">
        <f t="shared" si="68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15.375760869565219</v>
      </c>
      <c r="G90" s="4">
        <f t="shared" si="66"/>
        <v>20.375760869565219</v>
      </c>
      <c r="H90" s="4">
        <f t="shared" ref="H90:J90" si="91">G90+5</f>
        <v>25.375760869565219</v>
      </c>
      <c r="I90" s="4">
        <f t="shared" si="91"/>
        <v>30.375760869565219</v>
      </c>
      <c r="J90" s="4">
        <f t="shared" si="91"/>
        <v>35.375760869565219</v>
      </c>
    </row>
    <row r="91" spans="1:10" x14ac:dyDescent="0.25">
      <c r="A91" s="5">
        <f t="shared" si="68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14.324239130434782</v>
      </c>
      <c r="G91" s="4">
        <f t="shared" si="66"/>
        <v>19.324239130434783</v>
      </c>
      <c r="H91" s="4">
        <f t="shared" ref="H91:J91" si="92">G91+5</f>
        <v>24.324239130434783</v>
      </c>
      <c r="I91" s="4">
        <f t="shared" si="92"/>
        <v>29.324239130434783</v>
      </c>
      <c r="J91" s="4">
        <f t="shared" si="92"/>
        <v>34.324239130434783</v>
      </c>
    </row>
    <row r="92" spans="1:10" x14ac:dyDescent="0.25">
      <c r="A92" s="5">
        <f t="shared" si="68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14.61369565217392</v>
      </c>
      <c r="G92" s="4">
        <f t="shared" si="66"/>
        <v>19.61369565217392</v>
      </c>
      <c r="H92" s="4">
        <f t="shared" ref="H92:J92" si="93">G92+5</f>
        <v>24.61369565217392</v>
      </c>
      <c r="I92" s="4">
        <f t="shared" si="93"/>
        <v>29.61369565217392</v>
      </c>
      <c r="J92" s="4">
        <f t="shared" si="93"/>
        <v>34.613695652173917</v>
      </c>
    </row>
    <row r="93" spans="1:10" x14ac:dyDescent="0.25">
      <c r="A93" s="5">
        <f t="shared" si="68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15.366086956521732</v>
      </c>
      <c r="G93" s="4">
        <f t="shared" si="66"/>
        <v>20.366086956521734</v>
      </c>
      <c r="H93" s="4">
        <f t="shared" ref="H93:J93" si="94">G93+5</f>
        <v>25.366086956521734</v>
      </c>
      <c r="I93" s="4">
        <f t="shared" si="94"/>
        <v>30.366086956521734</v>
      </c>
      <c r="J93" s="4">
        <f t="shared" si="94"/>
        <v>35.366086956521734</v>
      </c>
    </row>
    <row r="94" spans="1:10" x14ac:dyDescent="0.25">
      <c r="A94" s="5">
        <f t="shared" si="68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15.711956521739125</v>
      </c>
      <c r="G94" s="4">
        <f t="shared" si="66"/>
        <v>20.711956521739125</v>
      </c>
      <c r="H94" s="4">
        <f t="shared" ref="H94:J94" si="95">G94+5</f>
        <v>25.711956521739125</v>
      </c>
      <c r="I94" s="4">
        <f t="shared" si="95"/>
        <v>30.711956521739125</v>
      </c>
      <c r="J94" s="4">
        <f t="shared" si="95"/>
        <v>35.711956521739125</v>
      </c>
    </row>
    <row r="95" spans="1:10" x14ac:dyDescent="0.25">
      <c r="A95" s="5">
        <f t="shared" si="68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15.800434782608693</v>
      </c>
      <c r="G95" s="4">
        <f t="shared" si="66"/>
        <v>20.800434782608693</v>
      </c>
      <c r="H95" s="4">
        <f t="shared" ref="H95:J95" si="96">G95+5</f>
        <v>25.800434782608693</v>
      </c>
      <c r="I95" s="4">
        <f t="shared" si="96"/>
        <v>30.800434782608693</v>
      </c>
      <c r="J95" s="4">
        <f t="shared" si="96"/>
        <v>35.80043478260869</v>
      </c>
    </row>
    <row r="96" spans="1:10" x14ac:dyDescent="0.25">
      <c r="A96" s="5">
        <f t="shared" si="68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15.688369565217391</v>
      </c>
      <c r="G96" s="4">
        <f t="shared" si="66"/>
        <v>20.688369565217393</v>
      </c>
      <c r="H96" s="4">
        <f t="shared" ref="H96:J96" si="97">G96+5</f>
        <v>25.688369565217393</v>
      </c>
      <c r="I96" s="4">
        <f t="shared" si="97"/>
        <v>30.688369565217393</v>
      </c>
      <c r="J96" s="4">
        <f t="shared" si="97"/>
        <v>35.688369565217393</v>
      </c>
    </row>
    <row r="97" spans="1:10" x14ac:dyDescent="0.25">
      <c r="A97" s="5">
        <f t="shared" si="68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15.620978260869567</v>
      </c>
      <c r="G97" s="4">
        <f t="shared" si="66"/>
        <v>20.620978260869567</v>
      </c>
      <c r="H97" s="4">
        <f t="shared" ref="H97:J97" si="98">G97+5</f>
        <v>25.620978260869567</v>
      </c>
      <c r="I97" s="4">
        <f t="shared" si="98"/>
        <v>30.620978260869567</v>
      </c>
      <c r="J97" s="4">
        <f t="shared" si="98"/>
        <v>35.620978260869563</v>
      </c>
    </row>
    <row r="98" spans="1:10" x14ac:dyDescent="0.25">
      <c r="A98" s="5">
        <f t="shared" si="68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12.498152173913041</v>
      </c>
      <c r="G98" s="4">
        <f t="shared" si="66"/>
        <v>17.498152173913041</v>
      </c>
      <c r="H98" s="4">
        <f t="shared" ref="H98:J98" si="99">G98+5</f>
        <v>22.498152173913041</v>
      </c>
      <c r="I98" s="4">
        <f t="shared" si="99"/>
        <v>27.498152173913041</v>
      </c>
      <c r="J98" s="4">
        <f t="shared" si="99"/>
        <v>32.498152173913041</v>
      </c>
    </row>
    <row r="99" spans="1:10" x14ac:dyDescent="0.25">
      <c r="A99" s="5">
        <f t="shared" si="68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12.397391304347824</v>
      </c>
      <c r="G99" s="4">
        <f t="shared" si="66"/>
        <v>17.397391304347824</v>
      </c>
      <c r="H99" s="4">
        <f t="shared" ref="H99:J99" si="100">G99+5</f>
        <v>22.397391304347824</v>
      </c>
      <c r="I99" s="4">
        <f t="shared" si="100"/>
        <v>27.397391304347824</v>
      </c>
      <c r="J99" s="4">
        <f t="shared" si="100"/>
        <v>32.397391304347821</v>
      </c>
    </row>
    <row r="100" spans="1:10" x14ac:dyDescent="0.25">
      <c r="A100" s="5">
        <f t="shared" si="68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12.238260869565218</v>
      </c>
      <c r="G100" s="4">
        <f t="shared" si="66"/>
        <v>17.238260869565217</v>
      </c>
      <c r="H100" s="4">
        <f t="shared" ref="H100:J100" si="101">G100+5</f>
        <v>22.238260869565217</v>
      </c>
      <c r="I100" s="4">
        <f t="shared" si="101"/>
        <v>27.238260869565217</v>
      </c>
      <c r="J100" s="4">
        <f t="shared" si="101"/>
        <v>32.238260869565217</v>
      </c>
    </row>
    <row r="101" spans="1:10" x14ac:dyDescent="0.25">
      <c r="A101" s="5">
        <f t="shared" si="68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12.119021739130433</v>
      </c>
      <c r="G101" s="4">
        <f t="shared" si="66"/>
        <v>17.119021739130432</v>
      </c>
      <c r="H101" s="4">
        <f t="shared" ref="H101:J101" si="102">G101+5</f>
        <v>22.119021739130432</v>
      </c>
      <c r="I101" s="4">
        <f t="shared" si="102"/>
        <v>27.119021739130432</v>
      </c>
      <c r="J101" s="4">
        <f t="shared" si="102"/>
        <v>32.119021739130432</v>
      </c>
    </row>
    <row r="102" spans="1:10" x14ac:dyDescent="0.25">
      <c r="A102" s="5">
        <f t="shared" si="68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11.718804347826097</v>
      </c>
      <c r="G102" s="4">
        <f t="shared" si="66"/>
        <v>16.718804347826097</v>
      </c>
      <c r="H102" s="4">
        <f t="shared" ref="H102:J102" si="103">G102+5</f>
        <v>21.718804347826097</v>
      </c>
      <c r="I102" s="4">
        <f t="shared" si="103"/>
        <v>26.718804347826097</v>
      </c>
      <c r="J102" s="4">
        <f t="shared" si="103"/>
        <v>31.718804347826097</v>
      </c>
    </row>
    <row r="103" spans="1:10" x14ac:dyDescent="0.25">
      <c r="A103" s="5">
        <f t="shared" si="68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10.387065217391307</v>
      </c>
      <c r="G103" s="4">
        <f t="shared" si="66"/>
        <v>15.387065217391307</v>
      </c>
      <c r="H103" s="4">
        <f t="shared" ref="H103:J103" si="104">G103+5</f>
        <v>20.387065217391307</v>
      </c>
      <c r="I103" s="4">
        <f t="shared" si="104"/>
        <v>25.387065217391307</v>
      </c>
      <c r="J103" s="4">
        <f t="shared" si="104"/>
        <v>30.387065217391307</v>
      </c>
    </row>
    <row r="104" spans="1:10" x14ac:dyDescent="0.25">
      <c r="A104" s="5">
        <f t="shared" si="68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9.4193478260869572</v>
      </c>
      <c r="G104" s="4">
        <f t="shared" si="66"/>
        <v>14.419347826086957</v>
      </c>
      <c r="H104" s="4">
        <f t="shared" ref="H104:J104" si="105">G104+5</f>
        <v>19.419347826086955</v>
      </c>
      <c r="I104" s="4">
        <f t="shared" si="105"/>
        <v>24.419347826086955</v>
      </c>
      <c r="J104" s="4">
        <f t="shared" si="105"/>
        <v>29.419347826086955</v>
      </c>
    </row>
    <row r="105" spans="1:10" x14ac:dyDescent="0.25">
      <c r="A105" s="5">
        <f t="shared" si="68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10.977826086956521</v>
      </c>
      <c r="G105" s="4">
        <f t="shared" si="66"/>
        <v>15.977826086956521</v>
      </c>
      <c r="H105" s="4">
        <f t="shared" ref="H105:J105" si="106">G105+5</f>
        <v>20.977826086956519</v>
      </c>
      <c r="I105" s="4">
        <f t="shared" si="106"/>
        <v>25.977826086956519</v>
      </c>
      <c r="J105" s="4">
        <f t="shared" si="106"/>
        <v>30.977826086956519</v>
      </c>
    </row>
    <row r="106" spans="1:10" x14ac:dyDescent="0.25">
      <c r="A106" s="5">
        <f t="shared" si="68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12.462934782608693</v>
      </c>
      <c r="G106" s="4">
        <f t="shared" si="66"/>
        <v>17.462934782608691</v>
      </c>
      <c r="H106" s="4">
        <f t="shared" ref="H106:J106" si="107">G106+5</f>
        <v>22.462934782608691</v>
      </c>
      <c r="I106" s="4">
        <f t="shared" si="107"/>
        <v>27.462934782608691</v>
      </c>
      <c r="J106" s="4">
        <f t="shared" si="107"/>
        <v>32.462934782608691</v>
      </c>
    </row>
    <row r="107" spans="1:10" x14ac:dyDescent="0.25">
      <c r="A107" s="5">
        <f t="shared" si="68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13.216630434782612</v>
      </c>
      <c r="G107" s="4">
        <f t="shared" si="66"/>
        <v>18.216630434782612</v>
      </c>
      <c r="H107" s="4">
        <f t="shared" ref="H107:J107" si="108">G107+5</f>
        <v>23.216630434782612</v>
      </c>
      <c r="I107" s="4">
        <f t="shared" si="108"/>
        <v>28.216630434782612</v>
      </c>
      <c r="J107" s="4">
        <f t="shared" si="108"/>
        <v>33.216630434782616</v>
      </c>
    </row>
    <row r="108" spans="1:10" x14ac:dyDescent="0.25">
      <c r="A108" s="5">
        <f t="shared" si="68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13.607065217391302</v>
      </c>
      <c r="G108" s="4">
        <f t="shared" si="66"/>
        <v>18.607065217391302</v>
      </c>
      <c r="H108" s="4">
        <f t="shared" ref="H108:J108" si="109">G108+5</f>
        <v>23.607065217391302</v>
      </c>
      <c r="I108" s="4">
        <f t="shared" si="109"/>
        <v>28.607065217391302</v>
      </c>
      <c r="J108" s="4">
        <f t="shared" si="109"/>
        <v>33.607065217391302</v>
      </c>
    </row>
    <row r="109" spans="1:10" x14ac:dyDescent="0.25">
      <c r="A109" s="5">
        <f t="shared" si="68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13.80271739130435</v>
      </c>
      <c r="G109" s="4">
        <f t="shared" si="66"/>
        <v>18.802717391304348</v>
      </c>
      <c r="H109" s="4">
        <f t="shared" ref="H109:J109" si="110">G109+5</f>
        <v>23.802717391304348</v>
      </c>
      <c r="I109" s="4">
        <f t="shared" si="110"/>
        <v>28.802717391304348</v>
      </c>
      <c r="J109" s="4">
        <f t="shared" si="110"/>
        <v>33.802717391304348</v>
      </c>
    </row>
    <row r="110" spans="1:10" x14ac:dyDescent="0.25">
      <c r="A110" s="5">
        <f t="shared" si="68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13.992826086956514</v>
      </c>
      <c r="G110" s="4">
        <f t="shared" si="66"/>
        <v>18.992826086956512</v>
      </c>
      <c r="H110" s="4">
        <f t="shared" ref="H110:J110" si="111">G110+5</f>
        <v>23.992826086956512</v>
      </c>
      <c r="I110" s="4">
        <f t="shared" si="111"/>
        <v>28.992826086956512</v>
      </c>
      <c r="J110" s="4">
        <f t="shared" si="111"/>
        <v>33.992826086956512</v>
      </c>
    </row>
    <row r="111" spans="1:10" x14ac:dyDescent="0.25">
      <c r="A111" s="5">
        <f t="shared" si="68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14.151521739130434</v>
      </c>
      <c r="G111" s="4">
        <f t="shared" si="66"/>
        <v>19.151521739130434</v>
      </c>
      <c r="H111" s="4">
        <f t="shared" ref="H111:J111" si="112">G111+5</f>
        <v>24.151521739130434</v>
      </c>
      <c r="I111" s="4">
        <f t="shared" si="112"/>
        <v>29.151521739130434</v>
      </c>
      <c r="J111" s="4">
        <f t="shared" si="112"/>
        <v>34.15152173913043</v>
      </c>
    </row>
    <row r="112" spans="1:10" x14ac:dyDescent="0.25">
      <c r="A112" s="5">
        <f t="shared" si="68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14.127934782608694</v>
      </c>
      <c r="G112" s="4">
        <f t="shared" si="66"/>
        <v>19.127934782608694</v>
      </c>
      <c r="H112" s="4">
        <f t="shared" ref="H112:J112" si="113">G112+5</f>
        <v>24.127934782608694</v>
      </c>
      <c r="I112" s="4">
        <f t="shared" si="113"/>
        <v>29.127934782608694</v>
      </c>
      <c r="J112" s="4">
        <f t="shared" si="113"/>
        <v>34.127934782608691</v>
      </c>
    </row>
    <row r="113" spans="1:10" x14ac:dyDescent="0.25">
      <c r="A113" s="5">
        <f t="shared" si="68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13.698478260869566</v>
      </c>
      <c r="G113" s="4">
        <f t="shared" si="66"/>
        <v>18.698478260869564</v>
      </c>
      <c r="H113" s="4">
        <f t="shared" ref="H113:J113" si="114">G113+5</f>
        <v>23.698478260869564</v>
      </c>
      <c r="I113" s="4">
        <f t="shared" si="114"/>
        <v>28.698478260869564</v>
      </c>
      <c r="J113" s="4">
        <f t="shared" si="114"/>
        <v>33.698478260869564</v>
      </c>
    </row>
    <row r="114" spans="1:10" x14ac:dyDescent="0.25">
      <c r="A114" s="5">
        <f t="shared" si="68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12.832065217391305</v>
      </c>
      <c r="G114" s="4">
        <f t="shared" si="66"/>
        <v>17.832065217391303</v>
      </c>
      <c r="H114" s="4">
        <f t="shared" ref="H114:J114" si="115">G114+5</f>
        <v>22.832065217391303</v>
      </c>
      <c r="I114" s="4">
        <f t="shared" si="115"/>
        <v>27.832065217391303</v>
      </c>
      <c r="J114" s="4">
        <f t="shared" si="115"/>
        <v>32.832065217391303</v>
      </c>
    </row>
    <row r="115" spans="1:10" x14ac:dyDescent="0.25">
      <c r="A115" s="5">
        <f t="shared" si="68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11.615869565217391</v>
      </c>
      <c r="G115" s="4">
        <f t="shared" si="66"/>
        <v>16.615869565217391</v>
      </c>
      <c r="H115" s="4">
        <f t="shared" ref="H115:J115" si="116">G115+5</f>
        <v>21.615869565217391</v>
      </c>
      <c r="I115" s="4">
        <f t="shared" si="116"/>
        <v>26.615869565217391</v>
      </c>
      <c r="J115" s="4">
        <f t="shared" si="116"/>
        <v>31.615869565217391</v>
      </c>
    </row>
    <row r="116" spans="1:10" x14ac:dyDescent="0.25">
      <c r="A116" s="5">
        <f t="shared" si="68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10.91782608695652</v>
      </c>
      <c r="G116" s="4">
        <f t="shared" si="66"/>
        <v>15.91782608695652</v>
      </c>
      <c r="H116" s="4">
        <f t="shared" ref="H116:J116" si="117">G116+5</f>
        <v>20.91782608695652</v>
      </c>
      <c r="I116" s="4">
        <f t="shared" si="117"/>
        <v>25.91782608695652</v>
      </c>
      <c r="J116" s="4">
        <f t="shared" si="117"/>
        <v>30.91782608695652</v>
      </c>
    </row>
    <row r="117" spans="1:10" x14ac:dyDescent="0.25">
      <c r="A117" s="5">
        <f t="shared" si="68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11.708695652173917</v>
      </c>
      <c r="G117" s="4">
        <f t="shared" si="66"/>
        <v>16.708695652173915</v>
      </c>
      <c r="H117" s="4">
        <f t="shared" ref="H117:J117" si="118">G117+5</f>
        <v>21.708695652173915</v>
      </c>
      <c r="I117" s="4">
        <f t="shared" si="118"/>
        <v>26.708695652173915</v>
      </c>
      <c r="J117" s="4">
        <f t="shared" si="118"/>
        <v>31.708695652173915</v>
      </c>
    </row>
    <row r="118" spans="1:10" x14ac:dyDescent="0.25">
      <c r="A118" s="5">
        <f t="shared" si="68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12.328152173913045</v>
      </c>
      <c r="G118" s="4">
        <f t="shared" si="66"/>
        <v>17.328152173913047</v>
      </c>
      <c r="H118" s="4">
        <f t="shared" ref="H118:J118" si="119">G118+5</f>
        <v>22.328152173913047</v>
      </c>
      <c r="I118" s="4">
        <f t="shared" si="119"/>
        <v>27.328152173913047</v>
      </c>
      <c r="J118" s="4">
        <f t="shared" si="119"/>
        <v>32.328152173913047</v>
      </c>
    </row>
    <row r="119" spans="1:10" x14ac:dyDescent="0.25">
      <c r="A119" s="5">
        <f t="shared" si="68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12.553695652173912</v>
      </c>
      <c r="G119" s="4">
        <f t="shared" si="66"/>
        <v>17.553695652173914</v>
      </c>
      <c r="H119" s="4">
        <f t="shared" ref="H119:J119" si="120">G119+5</f>
        <v>22.553695652173914</v>
      </c>
      <c r="I119" s="4">
        <f t="shared" si="120"/>
        <v>27.553695652173914</v>
      </c>
      <c r="J119" s="4">
        <f t="shared" si="120"/>
        <v>32.553695652173914</v>
      </c>
    </row>
    <row r="120" spans="1:10" x14ac:dyDescent="0.25">
      <c r="A120" s="5">
        <f t="shared" si="68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12.561739130434791</v>
      </c>
      <c r="G120" s="4">
        <f t="shared" si="66"/>
        <v>17.561739130434791</v>
      </c>
      <c r="H120" s="4">
        <f t="shared" ref="H120:J120" si="121">G120+5</f>
        <v>22.561739130434791</v>
      </c>
      <c r="I120" s="4">
        <f t="shared" si="121"/>
        <v>27.561739130434791</v>
      </c>
      <c r="J120" s="4">
        <f t="shared" si="121"/>
        <v>32.561739130434788</v>
      </c>
    </row>
    <row r="121" spans="1:10" x14ac:dyDescent="0.25">
      <c r="A121" s="5">
        <f t="shared" si="68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12.545217391304341</v>
      </c>
      <c r="G121" s="4">
        <f t="shared" si="66"/>
        <v>17.545217391304341</v>
      </c>
      <c r="H121" s="4">
        <f t="shared" ref="H121:J121" si="122">G121+5</f>
        <v>22.545217391304341</v>
      </c>
      <c r="I121" s="4">
        <f t="shared" si="122"/>
        <v>27.545217391304341</v>
      </c>
      <c r="J121" s="4">
        <f t="shared" si="122"/>
        <v>32.545217391304341</v>
      </c>
    </row>
    <row r="122" spans="1:10" x14ac:dyDescent="0.25">
      <c r="A122" s="5">
        <f t="shared" si="68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12.498152173913041</v>
      </c>
      <c r="G122" s="4">
        <f t="shared" si="66"/>
        <v>17.498152173913041</v>
      </c>
      <c r="H122" s="4">
        <f t="shared" ref="H122:J122" si="123">G122+5</f>
        <v>22.498152173913041</v>
      </c>
      <c r="I122" s="4">
        <f t="shared" si="123"/>
        <v>27.498152173913041</v>
      </c>
      <c r="J122" s="4">
        <f t="shared" si="123"/>
        <v>32.498152173913041</v>
      </c>
    </row>
    <row r="123" spans="1:10" x14ac:dyDescent="0.25">
      <c r="A123" s="5">
        <f t="shared" si="68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12.397391304347824</v>
      </c>
      <c r="G123" s="4">
        <f t="shared" si="66"/>
        <v>17.397391304347824</v>
      </c>
      <c r="H123" s="4">
        <f t="shared" ref="H123:J123" si="124">G123+5</f>
        <v>22.397391304347824</v>
      </c>
      <c r="I123" s="4">
        <f t="shared" si="124"/>
        <v>27.397391304347824</v>
      </c>
      <c r="J123" s="4">
        <f t="shared" si="124"/>
        <v>32.397391304347821</v>
      </c>
    </row>
    <row r="124" spans="1:10" x14ac:dyDescent="0.25">
      <c r="A124" s="5">
        <f t="shared" si="68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12.238260869565218</v>
      </c>
      <c r="G124" s="4">
        <f t="shared" si="66"/>
        <v>17.238260869565217</v>
      </c>
      <c r="H124" s="4">
        <f t="shared" ref="H124:J124" si="125">G124+5</f>
        <v>22.238260869565217</v>
      </c>
      <c r="I124" s="4">
        <f t="shared" si="125"/>
        <v>27.238260869565217</v>
      </c>
      <c r="J124" s="4">
        <f t="shared" si="125"/>
        <v>32.238260869565217</v>
      </c>
    </row>
    <row r="125" spans="1:10" x14ac:dyDescent="0.25">
      <c r="A125" s="5">
        <f t="shared" si="68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12.119021739130433</v>
      </c>
      <c r="G125" s="4">
        <f t="shared" si="66"/>
        <v>17.119021739130432</v>
      </c>
      <c r="H125" s="4">
        <f t="shared" ref="H125:J125" si="126">G125+5</f>
        <v>22.119021739130432</v>
      </c>
      <c r="I125" s="4">
        <f t="shared" si="126"/>
        <v>27.119021739130432</v>
      </c>
      <c r="J125" s="4">
        <f t="shared" si="126"/>
        <v>32.119021739130432</v>
      </c>
    </row>
    <row r="126" spans="1:10" x14ac:dyDescent="0.25">
      <c r="A126" s="5">
        <f t="shared" si="68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11.718804347826097</v>
      </c>
      <c r="G126" s="4">
        <f t="shared" si="66"/>
        <v>16.718804347826097</v>
      </c>
      <c r="H126" s="4">
        <f t="shared" ref="H126:J126" si="127">G126+5</f>
        <v>21.718804347826097</v>
      </c>
      <c r="I126" s="4">
        <f t="shared" si="127"/>
        <v>26.718804347826097</v>
      </c>
      <c r="J126" s="4">
        <f t="shared" si="127"/>
        <v>31.718804347826097</v>
      </c>
    </row>
    <row r="127" spans="1:10" x14ac:dyDescent="0.25">
      <c r="A127" s="5">
        <f t="shared" si="68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10.387065217391307</v>
      </c>
      <c r="G127" s="4">
        <f t="shared" si="66"/>
        <v>15.387065217391307</v>
      </c>
      <c r="H127" s="4">
        <f t="shared" ref="H127:J127" si="128">G127+5</f>
        <v>20.387065217391307</v>
      </c>
      <c r="I127" s="4">
        <f t="shared" si="128"/>
        <v>25.387065217391307</v>
      </c>
      <c r="J127" s="4">
        <f t="shared" si="128"/>
        <v>30.387065217391307</v>
      </c>
    </row>
    <row r="128" spans="1:10" x14ac:dyDescent="0.25">
      <c r="A128" s="5">
        <f t="shared" si="68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9.4193478260869572</v>
      </c>
      <c r="G128" s="4">
        <f t="shared" si="66"/>
        <v>14.419347826086957</v>
      </c>
      <c r="H128" s="4">
        <f t="shared" ref="H128:J128" si="129">G128+5</f>
        <v>19.419347826086955</v>
      </c>
      <c r="I128" s="4">
        <f t="shared" si="129"/>
        <v>24.419347826086955</v>
      </c>
      <c r="J128" s="4">
        <f t="shared" si="129"/>
        <v>29.419347826086955</v>
      </c>
    </row>
    <row r="129" spans="1:10" x14ac:dyDescent="0.25">
      <c r="A129" s="5">
        <f t="shared" si="68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10.977826086956521</v>
      </c>
      <c r="G129" s="4">
        <f t="shared" si="66"/>
        <v>15.977826086956521</v>
      </c>
      <c r="H129" s="4">
        <f t="shared" ref="H129:J129" si="130">G129+5</f>
        <v>20.977826086956519</v>
      </c>
      <c r="I129" s="4">
        <f t="shared" si="130"/>
        <v>25.977826086956519</v>
      </c>
      <c r="J129" s="4">
        <f t="shared" si="130"/>
        <v>30.977826086956519</v>
      </c>
    </row>
    <row r="130" spans="1:10" x14ac:dyDescent="0.25">
      <c r="A130" s="5">
        <f t="shared" si="68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12.462934782608693</v>
      </c>
      <c r="G130" s="4">
        <f t="shared" si="66"/>
        <v>17.462934782608691</v>
      </c>
      <c r="H130" s="4">
        <f t="shared" ref="H130:J130" si="131">G130+5</f>
        <v>22.462934782608691</v>
      </c>
      <c r="I130" s="4">
        <f t="shared" si="131"/>
        <v>27.462934782608691</v>
      </c>
      <c r="J130" s="4">
        <f t="shared" si="131"/>
        <v>32.462934782608691</v>
      </c>
    </row>
    <row r="131" spans="1:10" x14ac:dyDescent="0.25">
      <c r="A131" s="5">
        <f t="shared" si="68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13.216630434782612</v>
      </c>
      <c r="G131" s="4">
        <f t="shared" ref="G131:G193" si="132">F131+5</f>
        <v>18.216630434782612</v>
      </c>
      <c r="H131" s="4">
        <f t="shared" ref="H131:J131" si="133">G131+5</f>
        <v>23.216630434782612</v>
      </c>
      <c r="I131" s="4">
        <f t="shared" si="133"/>
        <v>28.216630434782612</v>
      </c>
      <c r="J131" s="4">
        <f t="shared" si="133"/>
        <v>33.216630434782616</v>
      </c>
    </row>
    <row r="132" spans="1:10" x14ac:dyDescent="0.25">
      <c r="A132" s="5">
        <f t="shared" ref="A132:A193" si="134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13.607065217391302</v>
      </c>
      <c r="G132" s="4">
        <f t="shared" si="132"/>
        <v>18.607065217391302</v>
      </c>
      <c r="H132" s="4">
        <f t="shared" ref="H132:J132" si="135">G132+5</f>
        <v>23.607065217391302</v>
      </c>
      <c r="I132" s="4">
        <f t="shared" si="135"/>
        <v>28.607065217391302</v>
      </c>
      <c r="J132" s="4">
        <f t="shared" si="135"/>
        <v>33.607065217391302</v>
      </c>
    </row>
    <row r="133" spans="1:10" x14ac:dyDescent="0.25">
      <c r="A133" s="5">
        <f t="shared" si="134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13.80271739130435</v>
      </c>
      <c r="G133" s="4">
        <f t="shared" si="132"/>
        <v>18.802717391304348</v>
      </c>
      <c r="H133" s="4">
        <f t="shared" ref="H133:J133" si="136">G133+5</f>
        <v>23.802717391304348</v>
      </c>
      <c r="I133" s="4">
        <f t="shared" si="136"/>
        <v>28.802717391304348</v>
      </c>
      <c r="J133" s="4">
        <f t="shared" si="136"/>
        <v>33.802717391304348</v>
      </c>
    </row>
    <row r="134" spans="1:10" x14ac:dyDescent="0.25">
      <c r="A134" s="5">
        <f t="shared" si="134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13.992826086956514</v>
      </c>
      <c r="G134" s="4">
        <f t="shared" si="132"/>
        <v>18.992826086956512</v>
      </c>
      <c r="H134" s="4">
        <f t="shared" ref="H134:J134" si="137">G134+5</f>
        <v>23.992826086956512</v>
      </c>
      <c r="I134" s="4">
        <f t="shared" si="137"/>
        <v>28.992826086956512</v>
      </c>
      <c r="J134" s="4">
        <f t="shared" si="137"/>
        <v>33.992826086956512</v>
      </c>
    </row>
    <row r="135" spans="1:10" x14ac:dyDescent="0.25">
      <c r="A135" s="5">
        <f t="shared" si="134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14.151521739130434</v>
      </c>
      <c r="G135" s="4">
        <f t="shared" si="132"/>
        <v>19.151521739130434</v>
      </c>
      <c r="H135" s="4">
        <f t="shared" ref="H135:J135" si="138">G135+5</f>
        <v>24.151521739130434</v>
      </c>
      <c r="I135" s="4">
        <f t="shared" si="138"/>
        <v>29.151521739130434</v>
      </c>
      <c r="J135" s="4">
        <f t="shared" si="138"/>
        <v>34.15152173913043</v>
      </c>
    </row>
    <row r="136" spans="1:10" x14ac:dyDescent="0.25">
      <c r="A136" s="5">
        <f t="shared" si="134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14.127934782608694</v>
      </c>
      <c r="G136" s="4">
        <f t="shared" si="132"/>
        <v>19.127934782608694</v>
      </c>
      <c r="H136" s="4">
        <f t="shared" ref="H136:J136" si="139">G136+5</f>
        <v>24.127934782608694</v>
      </c>
      <c r="I136" s="4">
        <f t="shared" si="139"/>
        <v>29.127934782608694</v>
      </c>
      <c r="J136" s="4">
        <f t="shared" si="139"/>
        <v>34.127934782608691</v>
      </c>
    </row>
    <row r="137" spans="1:10" x14ac:dyDescent="0.25">
      <c r="A137" s="5">
        <f t="shared" si="134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13.698478260869566</v>
      </c>
      <c r="G137" s="4">
        <f t="shared" si="132"/>
        <v>18.698478260869564</v>
      </c>
      <c r="H137" s="4">
        <f t="shared" ref="H137:J137" si="140">G137+5</f>
        <v>23.698478260869564</v>
      </c>
      <c r="I137" s="4">
        <f t="shared" si="140"/>
        <v>28.698478260869564</v>
      </c>
      <c r="J137" s="4">
        <f t="shared" si="140"/>
        <v>33.698478260869564</v>
      </c>
    </row>
    <row r="138" spans="1:10" x14ac:dyDescent="0.25">
      <c r="A138" s="5">
        <f t="shared" si="134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12.832065217391305</v>
      </c>
      <c r="G138" s="4">
        <f t="shared" si="132"/>
        <v>17.832065217391303</v>
      </c>
      <c r="H138" s="4">
        <f t="shared" ref="H138:J138" si="141">G138+5</f>
        <v>22.832065217391303</v>
      </c>
      <c r="I138" s="4">
        <f t="shared" si="141"/>
        <v>27.832065217391303</v>
      </c>
      <c r="J138" s="4">
        <f t="shared" si="141"/>
        <v>32.832065217391303</v>
      </c>
    </row>
    <row r="139" spans="1:10" x14ac:dyDescent="0.25">
      <c r="A139" s="5">
        <f t="shared" si="134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11.615869565217391</v>
      </c>
      <c r="G139" s="4">
        <f t="shared" si="132"/>
        <v>16.615869565217391</v>
      </c>
      <c r="H139" s="4">
        <f t="shared" ref="H139:J139" si="142">G139+5</f>
        <v>21.615869565217391</v>
      </c>
      <c r="I139" s="4">
        <f t="shared" si="142"/>
        <v>26.615869565217391</v>
      </c>
      <c r="J139" s="4">
        <f t="shared" si="142"/>
        <v>31.615869565217391</v>
      </c>
    </row>
    <row r="140" spans="1:10" x14ac:dyDescent="0.25">
      <c r="A140" s="5">
        <f t="shared" si="134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10.91782608695652</v>
      </c>
      <c r="G140" s="4">
        <f t="shared" si="132"/>
        <v>15.91782608695652</v>
      </c>
      <c r="H140" s="4">
        <f t="shared" ref="H140:J140" si="143">G140+5</f>
        <v>20.91782608695652</v>
      </c>
      <c r="I140" s="4">
        <f t="shared" si="143"/>
        <v>25.91782608695652</v>
      </c>
      <c r="J140" s="4">
        <f t="shared" si="143"/>
        <v>30.91782608695652</v>
      </c>
    </row>
    <row r="141" spans="1:10" x14ac:dyDescent="0.25">
      <c r="A141" s="5">
        <f t="shared" si="134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11.708695652173917</v>
      </c>
      <c r="G141" s="4">
        <f t="shared" si="132"/>
        <v>16.708695652173915</v>
      </c>
      <c r="H141" s="4">
        <f t="shared" ref="H141:J141" si="144">G141+5</f>
        <v>21.708695652173915</v>
      </c>
      <c r="I141" s="4">
        <f t="shared" si="144"/>
        <v>26.708695652173915</v>
      </c>
      <c r="J141" s="4">
        <f t="shared" si="144"/>
        <v>31.708695652173915</v>
      </c>
    </row>
    <row r="142" spans="1:10" x14ac:dyDescent="0.25">
      <c r="A142" s="5">
        <f t="shared" si="134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12.328152173913045</v>
      </c>
      <c r="G142" s="4">
        <f t="shared" si="132"/>
        <v>17.328152173913047</v>
      </c>
      <c r="H142" s="4">
        <f t="shared" ref="H142:J142" si="145">G142+5</f>
        <v>22.328152173913047</v>
      </c>
      <c r="I142" s="4">
        <f t="shared" si="145"/>
        <v>27.328152173913047</v>
      </c>
      <c r="J142" s="4">
        <f t="shared" si="145"/>
        <v>32.328152173913047</v>
      </c>
    </row>
    <row r="143" spans="1:10" x14ac:dyDescent="0.25">
      <c r="A143" s="5">
        <f t="shared" si="134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12.553695652173912</v>
      </c>
      <c r="G143" s="4">
        <f t="shared" si="132"/>
        <v>17.553695652173914</v>
      </c>
      <c r="H143" s="4">
        <f t="shared" ref="H143:J143" si="146">G143+5</f>
        <v>22.553695652173914</v>
      </c>
      <c r="I143" s="4">
        <f t="shared" si="146"/>
        <v>27.553695652173914</v>
      </c>
      <c r="J143" s="4">
        <f t="shared" si="146"/>
        <v>32.553695652173914</v>
      </c>
    </row>
    <row r="144" spans="1:10" x14ac:dyDescent="0.25">
      <c r="A144" s="5">
        <f t="shared" si="134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12.561739130434791</v>
      </c>
      <c r="G144" s="4">
        <f t="shared" si="132"/>
        <v>17.561739130434791</v>
      </c>
      <c r="H144" s="4">
        <f t="shared" ref="H144:J144" si="147">G144+5</f>
        <v>22.561739130434791</v>
      </c>
      <c r="I144" s="4">
        <f t="shared" si="147"/>
        <v>27.561739130434791</v>
      </c>
      <c r="J144" s="4">
        <f t="shared" si="147"/>
        <v>32.561739130434788</v>
      </c>
    </row>
    <row r="145" spans="1:10" x14ac:dyDescent="0.25">
      <c r="A145" s="5">
        <f t="shared" si="134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12.545217391304341</v>
      </c>
      <c r="G145" s="4">
        <f t="shared" si="132"/>
        <v>17.545217391304341</v>
      </c>
      <c r="H145" s="4">
        <f t="shared" ref="H145:J145" si="148">G145+5</f>
        <v>22.545217391304341</v>
      </c>
      <c r="I145" s="4">
        <f t="shared" si="148"/>
        <v>27.545217391304341</v>
      </c>
      <c r="J145" s="4">
        <f t="shared" si="148"/>
        <v>32.545217391304341</v>
      </c>
    </row>
    <row r="146" spans="1:10" x14ac:dyDescent="0.25">
      <c r="A146" s="5">
        <f t="shared" si="134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13.18538461538461</v>
      </c>
      <c r="G146" s="4">
        <f t="shared" si="132"/>
        <v>18.18538461538461</v>
      </c>
      <c r="H146" s="4">
        <f t="shared" ref="H146:J146" si="149">G146+5</f>
        <v>23.18538461538461</v>
      </c>
      <c r="I146" s="4">
        <f t="shared" si="149"/>
        <v>28.18538461538461</v>
      </c>
      <c r="J146" s="4">
        <f t="shared" si="149"/>
        <v>33.185384615384606</v>
      </c>
    </row>
    <row r="147" spans="1:10" x14ac:dyDescent="0.25">
      <c r="A147" s="5">
        <f t="shared" si="134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12.927802197802196</v>
      </c>
      <c r="G147" s="4">
        <f t="shared" si="132"/>
        <v>17.927802197802194</v>
      </c>
      <c r="H147" s="4">
        <f t="shared" ref="H147:J147" si="150">G147+5</f>
        <v>22.927802197802194</v>
      </c>
      <c r="I147" s="4">
        <f t="shared" si="150"/>
        <v>27.927802197802194</v>
      </c>
      <c r="J147" s="4">
        <f t="shared" si="150"/>
        <v>32.927802197802194</v>
      </c>
    </row>
    <row r="148" spans="1:10" x14ac:dyDescent="0.25">
      <c r="A148" s="5">
        <f t="shared" si="134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12.739230769230774</v>
      </c>
      <c r="G148" s="4">
        <f t="shared" si="132"/>
        <v>17.739230769230772</v>
      </c>
      <c r="H148" s="4">
        <f t="shared" ref="H148:J148" si="151">G148+5</f>
        <v>22.739230769230772</v>
      </c>
      <c r="I148" s="4">
        <f t="shared" si="151"/>
        <v>27.739230769230772</v>
      </c>
      <c r="J148" s="4">
        <f t="shared" si="151"/>
        <v>32.739230769230772</v>
      </c>
    </row>
    <row r="149" spans="1:10" x14ac:dyDescent="0.25">
      <c r="A149" s="5">
        <f t="shared" si="134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12.69296703296704</v>
      </c>
      <c r="G149" s="4">
        <f t="shared" si="132"/>
        <v>17.69296703296704</v>
      </c>
      <c r="H149" s="4">
        <f t="shared" ref="H149:J149" si="152">G149+5</f>
        <v>22.69296703296704</v>
      </c>
      <c r="I149" s="4">
        <f t="shared" si="152"/>
        <v>27.69296703296704</v>
      </c>
      <c r="J149" s="4">
        <f t="shared" si="152"/>
        <v>32.69296703296704</v>
      </c>
    </row>
    <row r="150" spans="1:10" x14ac:dyDescent="0.25">
      <c r="A150" s="5">
        <f t="shared" si="134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12.551538461538463</v>
      </c>
      <c r="G150" s="4">
        <f t="shared" si="132"/>
        <v>17.551538461538463</v>
      </c>
      <c r="H150" s="4">
        <f t="shared" ref="H150:J150" si="153">G150+5</f>
        <v>22.551538461538463</v>
      </c>
      <c r="I150" s="4">
        <f t="shared" si="153"/>
        <v>27.551538461538463</v>
      </c>
      <c r="J150" s="4">
        <f t="shared" si="153"/>
        <v>32.551538461538463</v>
      </c>
    </row>
    <row r="151" spans="1:10" x14ac:dyDescent="0.25">
      <c r="A151" s="5">
        <f t="shared" si="134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12.472527472527469</v>
      </c>
      <c r="G151" s="4">
        <f t="shared" si="132"/>
        <v>17.472527472527467</v>
      </c>
      <c r="H151" s="4">
        <f t="shared" ref="H151:J151" si="154">G151+5</f>
        <v>22.472527472527467</v>
      </c>
      <c r="I151" s="4">
        <f t="shared" si="154"/>
        <v>27.472527472527467</v>
      </c>
      <c r="J151" s="4">
        <f t="shared" si="154"/>
        <v>32.472527472527467</v>
      </c>
    </row>
    <row r="152" spans="1:10" x14ac:dyDescent="0.25">
      <c r="A152" s="5">
        <f t="shared" si="134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12.132967032967034</v>
      </c>
      <c r="G152" s="4">
        <f t="shared" si="132"/>
        <v>17.132967032967034</v>
      </c>
      <c r="H152" s="4">
        <f t="shared" ref="H152:J152" si="155">G152+5</f>
        <v>22.132967032967034</v>
      </c>
      <c r="I152" s="4">
        <f t="shared" si="155"/>
        <v>27.132967032967034</v>
      </c>
      <c r="J152" s="4">
        <f t="shared" si="155"/>
        <v>32.132967032967031</v>
      </c>
    </row>
    <row r="153" spans="1:10" x14ac:dyDescent="0.25">
      <c r="A153" s="5">
        <f t="shared" si="134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11.438461538461542</v>
      </c>
      <c r="G153" s="4">
        <f t="shared" si="132"/>
        <v>16.438461538461542</v>
      </c>
      <c r="H153" s="4">
        <f t="shared" ref="H153:J153" si="156">G153+5</f>
        <v>21.438461538461542</v>
      </c>
      <c r="I153" s="4">
        <f t="shared" si="156"/>
        <v>26.438461538461542</v>
      </c>
      <c r="J153" s="4">
        <f t="shared" si="156"/>
        <v>31.438461538461542</v>
      </c>
    </row>
    <row r="154" spans="1:10" x14ac:dyDescent="0.25">
      <c r="A154" s="5">
        <f t="shared" si="134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11.44824175824176</v>
      </c>
      <c r="G154" s="4">
        <f t="shared" si="132"/>
        <v>16.44824175824176</v>
      </c>
      <c r="H154" s="4">
        <f t="shared" ref="H154:J154" si="157">G154+5</f>
        <v>21.44824175824176</v>
      </c>
      <c r="I154" s="4">
        <f t="shared" si="157"/>
        <v>26.44824175824176</v>
      </c>
      <c r="J154" s="4">
        <f t="shared" si="157"/>
        <v>31.44824175824176</v>
      </c>
    </row>
    <row r="155" spans="1:10" x14ac:dyDescent="0.25">
      <c r="A155" s="5">
        <f t="shared" si="134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12.136373626373635</v>
      </c>
      <c r="G155" s="4">
        <f t="shared" si="132"/>
        <v>17.136373626373633</v>
      </c>
      <c r="H155" s="4">
        <f t="shared" ref="H155:J155" si="158">G155+5</f>
        <v>22.136373626373633</v>
      </c>
      <c r="I155" s="4">
        <f t="shared" si="158"/>
        <v>27.136373626373633</v>
      </c>
      <c r="J155" s="4">
        <f t="shared" si="158"/>
        <v>32.136373626373633</v>
      </c>
    </row>
    <row r="156" spans="1:10" x14ac:dyDescent="0.25">
      <c r="A156" s="5">
        <f t="shared" si="134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13.192747252747255</v>
      </c>
      <c r="G156" s="4">
        <f t="shared" si="132"/>
        <v>18.192747252747253</v>
      </c>
      <c r="H156" s="4">
        <f t="shared" ref="H156:J156" si="159">G156+5</f>
        <v>23.192747252747253</v>
      </c>
      <c r="I156" s="4">
        <f t="shared" si="159"/>
        <v>28.192747252747253</v>
      </c>
      <c r="J156" s="4">
        <f t="shared" si="159"/>
        <v>33.192747252747253</v>
      </c>
    </row>
    <row r="157" spans="1:10" x14ac:dyDescent="0.25">
      <c r="A157" s="5">
        <f t="shared" si="134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13.874285714285712</v>
      </c>
      <c r="G157" s="4">
        <f t="shared" si="132"/>
        <v>18.874285714285712</v>
      </c>
      <c r="H157" s="4">
        <f t="shared" ref="H157:J157" si="160">G157+5</f>
        <v>23.874285714285712</v>
      </c>
      <c r="I157" s="4">
        <f t="shared" si="160"/>
        <v>28.874285714285712</v>
      </c>
      <c r="J157" s="4">
        <f t="shared" si="160"/>
        <v>33.874285714285712</v>
      </c>
    </row>
    <row r="158" spans="1:10" x14ac:dyDescent="0.25">
      <c r="A158" s="5">
        <f t="shared" si="134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14.036263736263738</v>
      </c>
      <c r="G158" s="4">
        <f t="shared" si="132"/>
        <v>19.036263736263738</v>
      </c>
      <c r="H158" s="4">
        <f t="shared" ref="H158:J158" si="161">G158+5</f>
        <v>24.036263736263738</v>
      </c>
      <c r="I158" s="4">
        <f t="shared" si="161"/>
        <v>29.036263736263738</v>
      </c>
      <c r="J158" s="4">
        <f t="shared" si="161"/>
        <v>34.036263736263734</v>
      </c>
    </row>
    <row r="159" spans="1:10" x14ac:dyDescent="0.25">
      <c r="A159" s="5">
        <f t="shared" si="134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13.824835164835161</v>
      </c>
      <c r="G159" s="4">
        <f t="shared" si="132"/>
        <v>18.824835164835161</v>
      </c>
      <c r="H159" s="4">
        <f t="shared" ref="H159:J159" si="162">G159+5</f>
        <v>23.824835164835161</v>
      </c>
      <c r="I159" s="4">
        <f t="shared" si="162"/>
        <v>28.824835164835161</v>
      </c>
      <c r="J159" s="4">
        <f t="shared" si="162"/>
        <v>33.824835164835164</v>
      </c>
    </row>
    <row r="160" spans="1:10" x14ac:dyDescent="0.25">
      <c r="A160" s="5">
        <f t="shared" si="134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13.243626373626375</v>
      </c>
      <c r="G160" s="4">
        <f t="shared" si="132"/>
        <v>18.243626373626377</v>
      </c>
      <c r="H160" s="4">
        <f t="shared" ref="H160:J160" si="163">G160+5</f>
        <v>23.243626373626377</v>
      </c>
      <c r="I160" s="4">
        <f t="shared" si="163"/>
        <v>28.243626373626377</v>
      </c>
      <c r="J160" s="4">
        <f t="shared" si="163"/>
        <v>33.243626373626377</v>
      </c>
    </row>
    <row r="161" spans="1:10" x14ac:dyDescent="0.25">
      <c r="A161" s="5">
        <f t="shared" si="134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12.510879120879121</v>
      </c>
      <c r="G161" s="4">
        <f t="shared" si="132"/>
        <v>17.510879120879121</v>
      </c>
      <c r="H161" s="4">
        <f t="shared" ref="H161:J161" si="164">G161+5</f>
        <v>22.510879120879121</v>
      </c>
      <c r="I161" s="4">
        <f t="shared" si="164"/>
        <v>27.510879120879121</v>
      </c>
      <c r="J161" s="4">
        <f t="shared" si="164"/>
        <v>32.510879120879125</v>
      </c>
    </row>
    <row r="162" spans="1:10" x14ac:dyDescent="0.25">
      <c r="A162" s="5">
        <f t="shared" si="134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12.45208791208791</v>
      </c>
      <c r="G162" s="4">
        <f t="shared" si="132"/>
        <v>17.452087912087912</v>
      </c>
      <c r="H162" s="4">
        <f t="shared" ref="H162:J162" si="165">G162+5</f>
        <v>22.452087912087912</v>
      </c>
      <c r="I162" s="4">
        <f t="shared" si="165"/>
        <v>27.452087912087912</v>
      </c>
      <c r="J162" s="4">
        <f t="shared" si="165"/>
        <v>32.452087912087912</v>
      </c>
    </row>
    <row r="163" spans="1:10" x14ac:dyDescent="0.25">
      <c r="A163" s="5">
        <f t="shared" si="134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13.166373626373625</v>
      </c>
      <c r="G163" s="4">
        <f t="shared" si="132"/>
        <v>18.166373626373627</v>
      </c>
      <c r="H163" s="4">
        <f t="shared" ref="H163:J163" si="166">G163+5</f>
        <v>23.166373626373627</v>
      </c>
      <c r="I163" s="4">
        <f t="shared" si="166"/>
        <v>28.166373626373627</v>
      </c>
      <c r="J163" s="4">
        <f t="shared" si="166"/>
        <v>33.166373626373627</v>
      </c>
    </row>
    <row r="164" spans="1:10" x14ac:dyDescent="0.25">
      <c r="A164" s="5">
        <f t="shared" si="134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13.83978021978022</v>
      </c>
      <c r="G164" s="4">
        <f t="shared" si="132"/>
        <v>18.83978021978022</v>
      </c>
      <c r="H164" s="4">
        <f t="shared" ref="H164:J164" si="167">G164+5</f>
        <v>23.83978021978022</v>
      </c>
      <c r="I164" s="4">
        <f t="shared" si="167"/>
        <v>28.83978021978022</v>
      </c>
      <c r="J164" s="4">
        <f t="shared" si="167"/>
        <v>33.839780219780224</v>
      </c>
    </row>
    <row r="165" spans="1:10" x14ac:dyDescent="0.25">
      <c r="A165" s="5">
        <f t="shared" si="134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13.92417582417583</v>
      </c>
      <c r="G165" s="4">
        <f t="shared" si="132"/>
        <v>18.92417582417583</v>
      </c>
      <c r="H165" s="4">
        <f t="shared" ref="H165:J165" si="168">G165+5</f>
        <v>23.92417582417583</v>
      </c>
      <c r="I165" s="4">
        <f t="shared" si="168"/>
        <v>28.92417582417583</v>
      </c>
      <c r="J165" s="4">
        <f t="shared" si="168"/>
        <v>33.924175824175833</v>
      </c>
    </row>
    <row r="166" spans="1:10" x14ac:dyDescent="0.25">
      <c r="A166" s="5">
        <f t="shared" si="134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13.741428571428568</v>
      </c>
      <c r="G166" s="4">
        <f t="shared" si="132"/>
        <v>18.741428571428568</v>
      </c>
      <c r="H166" s="4">
        <f t="shared" ref="H166:J166" si="169">G166+5</f>
        <v>23.741428571428568</v>
      </c>
      <c r="I166" s="4">
        <f t="shared" si="169"/>
        <v>28.741428571428568</v>
      </c>
      <c r="J166" s="4">
        <f t="shared" si="169"/>
        <v>33.741428571428571</v>
      </c>
    </row>
    <row r="167" spans="1:10" x14ac:dyDescent="0.25">
      <c r="A167" s="5">
        <f t="shared" si="134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13.484065934065933</v>
      </c>
      <c r="G167" s="4">
        <f t="shared" si="132"/>
        <v>18.484065934065931</v>
      </c>
      <c r="H167" s="4">
        <f t="shared" ref="H167:J167" si="170">G167+5</f>
        <v>23.484065934065931</v>
      </c>
      <c r="I167" s="4">
        <f t="shared" si="170"/>
        <v>28.484065934065931</v>
      </c>
      <c r="J167" s="4">
        <f t="shared" si="170"/>
        <v>33.484065934065931</v>
      </c>
    </row>
    <row r="168" spans="1:10" x14ac:dyDescent="0.25">
      <c r="A168" s="5">
        <f t="shared" si="134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13.24384615384615</v>
      </c>
      <c r="G168" s="4">
        <f t="shared" si="132"/>
        <v>18.24384615384615</v>
      </c>
      <c r="H168" s="4">
        <f t="shared" ref="H168:J168" si="171">G168+5</f>
        <v>23.24384615384615</v>
      </c>
      <c r="I168" s="4">
        <f t="shared" si="171"/>
        <v>28.24384615384615</v>
      </c>
      <c r="J168" s="4">
        <f t="shared" si="171"/>
        <v>33.24384615384615</v>
      </c>
    </row>
    <row r="169" spans="1:10" x14ac:dyDescent="0.25">
      <c r="A169" s="5">
        <f t="shared" si="134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13.092417582417582</v>
      </c>
      <c r="G169" s="4">
        <f t="shared" si="132"/>
        <v>18.092417582417582</v>
      </c>
      <c r="H169" s="4">
        <f t="shared" ref="H169:J169" si="172">G169+5</f>
        <v>23.092417582417582</v>
      </c>
      <c r="I169" s="4">
        <f t="shared" si="172"/>
        <v>28.092417582417582</v>
      </c>
      <c r="J169" s="4">
        <f t="shared" si="172"/>
        <v>33.092417582417582</v>
      </c>
    </row>
    <row r="170" spans="1:10" x14ac:dyDescent="0.25">
      <c r="A170" s="5">
        <f t="shared" si="134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13.18538461538461</v>
      </c>
      <c r="G170" s="4">
        <f t="shared" si="132"/>
        <v>18.18538461538461</v>
      </c>
      <c r="H170" s="4">
        <f t="shared" ref="H170:J170" si="173">G170+5</f>
        <v>23.18538461538461</v>
      </c>
      <c r="I170" s="4">
        <f t="shared" si="173"/>
        <v>28.18538461538461</v>
      </c>
      <c r="J170" s="4">
        <f t="shared" si="173"/>
        <v>33.185384615384606</v>
      </c>
    </row>
    <row r="171" spans="1:10" x14ac:dyDescent="0.25">
      <c r="A171" s="5">
        <f t="shared" si="134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12.927802197802196</v>
      </c>
      <c r="G171" s="4">
        <f t="shared" si="132"/>
        <v>17.927802197802194</v>
      </c>
      <c r="H171" s="4">
        <f t="shared" ref="H171:J171" si="174">G171+5</f>
        <v>22.927802197802194</v>
      </c>
      <c r="I171" s="4">
        <f t="shared" si="174"/>
        <v>27.927802197802194</v>
      </c>
      <c r="J171" s="4">
        <f t="shared" si="174"/>
        <v>32.927802197802194</v>
      </c>
    </row>
    <row r="172" spans="1:10" x14ac:dyDescent="0.25">
      <c r="A172" s="5">
        <f t="shared" si="134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12.739230769230774</v>
      </c>
      <c r="G172" s="4">
        <f t="shared" si="132"/>
        <v>17.739230769230772</v>
      </c>
      <c r="H172" s="4">
        <f t="shared" ref="H172:J172" si="175">G172+5</f>
        <v>22.739230769230772</v>
      </c>
      <c r="I172" s="4">
        <f t="shared" si="175"/>
        <v>27.739230769230772</v>
      </c>
      <c r="J172" s="4">
        <f t="shared" si="175"/>
        <v>32.739230769230772</v>
      </c>
    </row>
    <row r="173" spans="1:10" x14ac:dyDescent="0.25">
      <c r="A173" s="5">
        <f t="shared" si="134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12.69296703296704</v>
      </c>
      <c r="G173" s="4">
        <f t="shared" si="132"/>
        <v>17.69296703296704</v>
      </c>
      <c r="H173" s="4">
        <f t="shared" ref="H173:J173" si="176">G173+5</f>
        <v>22.69296703296704</v>
      </c>
      <c r="I173" s="4">
        <f t="shared" si="176"/>
        <v>27.69296703296704</v>
      </c>
      <c r="J173" s="4">
        <f t="shared" si="176"/>
        <v>32.69296703296704</v>
      </c>
    </row>
    <row r="174" spans="1:10" x14ac:dyDescent="0.25">
      <c r="A174" s="5">
        <f t="shared" si="134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12.551538461538463</v>
      </c>
      <c r="G174" s="4">
        <f t="shared" si="132"/>
        <v>17.551538461538463</v>
      </c>
      <c r="H174" s="4">
        <f t="shared" ref="H174:J174" si="177">G174+5</f>
        <v>22.551538461538463</v>
      </c>
      <c r="I174" s="4">
        <f t="shared" si="177"/>
        <v>27.551538461538463</v>
      </c>
      <c r="J174" s="4">
        <f t="shared" si="177"/>
        <v>32.551538461538463</v>
      </c>
    </row>
    <row r="175" spans="1:10" x14ac:dyDescent="0.25">
      <c r="A175" s="5">
        <f t="shared" si="134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12.472527472527469</v>
      </c>
      <c r="G175" s="4">
        <f t="shared" si="132"/>
        <v>17.472527472527467</v>
      </c>
      <c r="H175" s="4">
        <f t="shared" ref="H175:J175" si="178">G175+5</f>
        <v>22.472527472527467</v>
      </c>
      <c r="I175" s="4">
        <f t="shared" si="178"/>
        <v>27.472527472527467</v>
      </c>
      <c r="J175" s="4">
        <f t="shared" si="178"/>
        <v>32.472527472527467</v>
      </c>
    </row>
    <row r="176" spans="1:10" x14ac:dyDescent="0.25">
      <c r="A176" s="5">
        <f t="shared" si="134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12.132967032967034</v>
      </c>
      <c r="G176" s="4">
        <f t="shared" si="132"/>
        <v>17.132967032967034</v>
      </c>
      <c r="H176" s="4">
        <f t="shared" ref="H176:J176" si="179">G176+5</f>
        <v>22.132967032967034</v>
      </c>
      <c r="I176" s="4">
        <f t="shared" si="179"/>
        <v>27.132967032967034</v>
      </c>
      <c r="J176" s="4">
        <f t="shared" si="179"/>
        <v>32.132967032967031</v>
      </c>
    </row>
    <row r="177" spans="1:10" x14ac:dyDescent="0.25">
      <c r="A177" s="5">
        <f t="shared" si="134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11.438461538461542</v>
      </c>
      <c r="G177" s="4">
        <f t="shared" si="132"/>
        <v>16.438461538461542</v>
      </c>
      <c r="H177" s="4">
        <f t="shared" ref="H177:J177" si="180">G177+5</f>
        <v>21.438461538461542</v>
      </c>
      <c r="I177" s="4">
        <f t="shared" si="180"/>
        <v>26.438461538461542</v>
      </c>
      <c r="J177" s="4">
        <f t="shared" si="180"/>
        <v>31.438461538461542</v>
      </c>
    </row>
    <row r="178" spans="1:10" x14ac:dyDescent="0.25">
      <c r="A178" s="5">
        <f t="shared" si="134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11.44824175824176</v>
      </c>
      <c r="G178" s="4">
        <f t="shared" si="132"/>
        <v>16.44824175824176</v>
      </c>
      <c r="H178" s="4">
        <f t="shared" ref="H178:J178" si="181">G178+5</f>
        <v>21.44824175824176</v>
      </c>
      <c r="I178" s="4">
        <f t="shared" si="181"/>
        <v>26.44824175824176</v>
      </c>
      <c r="J178" s="4">
        <f t="shared" si="181"/>
        <v>31.44824175824176</v>
      </c>
    </row>
    <row r="179" spans="1:10" x14ac:dyDescent="0.25">
      <c r="A179" s="5">
        <f t="shared" si="134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12.136373626373635</v>
      </c>
      <c r="G179" s="4">
        <f t="shared" si="132"/>
        <v>17.136373626373633</v>
      </c>
      <c r="H179" s="4">
        <f t="shared" ref="H179:J179" si="182">G179+5</f>
        <v>22.136373626373633</v>
      </c>
      <c r="I179" s="4">
        <f t="shared" si="182"/>
        <v>27.136373626373633</v>
      </c>
      <c r="J179" s="4">
        <f t="shared" si="182"/>
        <v>32.136373626373633</v>
      </c>
    </row>
    <row r="180" spans="1:10" x14ac:dyDescent="0.25">
      <c r="A180" s="5">
        <f t="shared" si="134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13.192747252747255</v>
      </c>
      <c r="G180" s="4">
        <f t="shared" si="132"/>
        <v>18.192747252747253</v>
      </c>
      <c r="H180" s="4">
        <f t="shared" ref="H180:J180" si="183">G180+5</f>
        <v>23.192747252747253</v>
      </c>
      <c r="I180" s="4">
        <f t="shared" si="183"/>
        <v>28.192747252747253</v>
      </c>
      <c r="J180" s="4">
        <f t="shared" si="183"/>
        <v>33.192747252747253</v>
      </c>
    </row>
    <row r="181" spans="1:10" x14ac:dyDescent="0.25">
      <c r="A181" s="5">
        <f t="shared" si="134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13.874285714285712</v>
      </c>
      <c r="G181" s="4">
        <f t="shared" si="132"/>
        <v>18.874285714285712</v>
      </c>
      <c r="H181" s="4">
        <f t="shared" ref="H181:J181" si="184">G181+5</f>
        <v>23.874285714285712</v>
      </c>
      <c r="I181" s="4">
        <f t="shared" si="184"/>
        <v>28.874285714285712</v>
      </c>
      <c r="J181" s="4">
        <f t="shared" si="184"/>
        <v>33.874285714285712</v>
      </c>
    </row>
    <row r="182" spans="1:10" x14ac:dyDescent="0.25">
      <c r="A182" s="5">
        <f t="shared" si="134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14.036263736263738</v>
      </c>
      <c r="G182" s="4">
        <f t="shared" si="132"/>
        <v>19.036263736263738</v>
      </c>
      <c r="H182" s="4">
        <f t="shared" ref="H182:J182" si="185">G182+5</f>
        <v>24.036263736263738</v>
      </c>
      <c r="I182" s="4">
        <f t="shared" si="185"/>
        <v>29.036263736263738</v>
      </c>
      <c r="J182" s="4">
        <f t="shared" si="185"/>
        <v>34.036263736263734</v>
      </c>
    </row>
    <row r="183" spans="1:10" x14ac:dyDescent="0.25">
      <c r="A183" s="5">
        <f t="shared" si="134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13.824835164835161</v>
      </c>
      <c r="G183" s="4">
        <f t="shared" si="132"/>
        <v>18.824835164835161</v>
      </c>
      <c r="H183" s="4">
        <f t="shared" ref="H183:J183" si="186">G183+5</f>
        <v>23.824835164835161</v>
      </c>
      <c r="I183" s="4">
        <f t="shared" si="186"/>
        <v>28.824835164835161</v>
      </c>
      <c r="J183" s="4">
        <f t="shared" si="186"/>
        <v>33.824835164835164</v>
      </c>
    </row>
    <row r="184" spans="1:10" x14ac:dyDescent="0.25">
      <c r="A184" s="5">
        <f t="shared" si="134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13.243626373626375</v>
      </c>
      <c r="G184" s="4">
        <f t="shared" si="132"/>
        <v>18.243626373626377</v>
      </c>
      <c r="H184" s="4">
        <f t="shared" ref="H184:J184" si="187">G184+5</f>
        <v>23.243626373626377</v>
      </c>
      <c r="I184" s="4">
        <f t="shared" si="187"/>
        <v>28.243626373626377</v>
      </c>
      <c r="J184" s="4">
        <f t="shared" si="187"/>
        <v>33.243626373626377</v>
      </c>
    </row>
    <row r="185" spans="1:10" x14ac:dyDescent="0.25">
      <c r="A185" s="5">
        <f t="shared" si="134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12.510879120879121</v>
      </c>
      <c r="G185" s="4">
        <f t="shared" si="132"/>
        <v>17.510879120879121</v>
      </c>
      <c r="H185" s="4">
        <f t="shared" ref="H185:J185" si="188">G185+5</f>
        <v>22.510879120879121</v>
      </c>
      <c r="I185" s="4">
        <f t="shared" si="188"/>
        <v>27.510879120879121</v>
      </c>
      <c r="J185" s="4">
        <f t="shared" si="188"/>
        <v>32.510879120879125</v>
      </c>
    </row>
    <row r="186" spans="1:10" x14ac:dyDescent="0.25">
      <c r="A186" s="5">
        <f t="shared" si="134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12.45208791208791</v>
      </c>
      <c r="G186" s="4">
        <f t="shared" si="132"/>
        <v>17.452087912087912</v>
      </c>
      <c r="H186" s="4">
        <f t="shared" ref="H186:J186" si="189">G186+5</f>
        <v>22.452087912087912</v>
      </c>
      <c r="I186" s="4">
        <f t="shared" si="189"/>
        <v>27.452087912087912</v>
      </c>
      <c r="J186" s="4">
        <f t="shared" si="189"/>
        <v>32.452087912087912</v>
      </c>
    </row>
    <row r="187" spans="1:10" x14ac:dyDescent="0.25">
      <c r="A187" s="5">
        <f t="shared" si="134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13.166373626373625</v>
      </c>
      <c r="G187" s="4">
        <f t="shared" si="132"/>
        <v>18.166373626373627</v>
      </c>
      <c r="H187" s="4">
        <f t="shared" ref="H187:J187" si="190">G187+5</f>
        <v>23.166373626373627</v>
      </c>
      <c r="I187" s="4">
        <f t="shared" si="190"/>
        <v>28.166373626373627</v>
      </c>
      <c r="J187" s="4">
        <f t="shared" si="190"/>
        <v>33.166373626373627</v>
      </c>
    </row>
    <row r="188" spans="1:10" x14ac:dyDescent="0.25">
      <c r="A188" s="5">
        <f t="shared" si="134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13.83978021978022</v>
      </c>
      <c r="G188" s="4">
        <f t="shared" si="132"/>
        <v>18.83978021978022</v>
      </c>
      <c r="H188" s="4">
        <f t="shared" ref="H188:J188" si="191">G188+5</f>
        <v>23.83978021978022</v>
      </c>
      <c r="I188" s="4">
        <f t="shared" si="191"/>
        <v>28.83978021978022</v>
      </c>
      <c r="J188" s="4">
        <f t="shared" si="191"/>
        <v>33.839780219780224</v>
      </c>
    </row>
    <row r="189" spans="1:10" x14ac:dyDescent="0.25">
      <c r="A189" s="5">
        <f t="shared" si="134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13.92417582417583</v>
      </c>
      <c r="G189" s="4">
        <f t="shared" si="132"/>
        <v>18.92417582417583</v>
      </c>
      <c r="H189" s="4">
        <f t="shared" ref="H189:J189" si="192">G189+5</f>
        <v>23.92417582417583</v>
      </c>
      <c r="I189" s="4">
        <f t="shared" si="192"/>
        <v>28.92417582417583</v>
      </c>
      <c r="J189" s="4">
        <f t="shared" si="192"/>
        <v>33.924175824175833</v>
      </c>
    </row>
    <row r="190" spans="1:10" x14ac:dyDescent="0.25">
      <c r="A190" s="5">
        <f t="shared" si="134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13.741428571428568</v>
      </c>
      <c r="G190" s="4">
        <f t="shared" si="132"/>
        <v>18.741428571428568</v>
      </c>
      <c r="H190" s="4">
        <f t="shared" ref="H190:J190" si="193">G190+5</f>
        <v>23.741428571428568</v>
      </c>
      <c r="I190" s="4">
        <f t="shared" si="193"/>
        <v>28.741428571428568</v>
      </c>
      <c r="J190" s="4">
        <f t="shared" si="193"/>
        <v>33.741428571428571</v>
      </c>
    </row>
    <row r="191" spans="1:10" x14ac:dyDescent="0.25">
      <c r="A191" s="5">
        <f t="shared" si="134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13.484065934065933</v>
      </c>
      <c r="G191" s="4">
        <f t="shared" si="132"/>
        <v>18.484065934065931</v>
      </c>
      <c r="H191" s="4">
        <f t="shared" ref="H191:J191" si="194">G191+5</f>
        <v>23.484065934065931</v>
      </c>
      <c r="I191" s="4">
        <f t="shared" si="194"/>
        <v>28.484065934065931</v>
      </c>
      <c r="J191" s="4">
        <f t="shared" si="194"/>
        <v>33.484065934065931</v>
      </c>
    </row>
    <row r="192" spans="1:10" x14ac:dyDescent="0.25">
      <c r="A192" s="5">
        <f t="shared" si="134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13.24384615384615</v>
      </c>
      <c r="G192" s="4">
        <f t="shared" si="132"/>
        <v>18.24384615384615</v>
      </c>
      <c r="H192" s="4">
        <f t="shared" ref="H192:J192" si="195">G192+5</f>
        <v>23.24384615384615</v>
      </c>
      <c r="I192" s="4">
        <f t="shared" si="195"/>
        <v>28.24384615384615</v>
      </c>
      <c r="J192" s="4">
        <f t="shared" si="195"/>
        <v>33.24384615384615</v>
      </c>
    </row>
    <row r="193" spans="1:10" x14ac:dyDescent="0.25">
      <c r="A193" s="5">
        <f t="shared" si="134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13.092417582417582</v>
      </c>
      <c r="G193" s="4">
        <f t="shared" si="132"/>
        <v>18.092417582417582</v>
      </c>
      <c r="H193" s="4">
        <f t="shared" ref="H193:J193" si="196">G193+5</f>
        <v>23.092417582417582</v>
      </c>
      <c r="I193" s="4">
        <f t="shared" si="196"/>
        <v>28.092417582417582</v>
      </c>
      <c r="J193" s="4">
        <f t="shared" si="196"/>
        <v>33.092417582417582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showGridLines="0" topLeftCell="A154" zoomScale="90" zoomScaleNormal="90" workbookViewId="0">
      <selection activeCell="H2" sqref="H2:L193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7.375" customWidth="1"/>
    <col min="6" max="6" width="8.125" customWidth="1"/>
    <col min="7" max="12" width="7.625" customWidth="1"/>
  </cols>
  <sheetData>
    <row r="1" spans="1:12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>
        <v>4045</v>
      </c>
      <c r="K1" s="3">
        <v>4550</v>
      </c>
      <c r="L1" s="3" t="s">
        <v>36</v>
      </c>
    </row>
    <row r="2" spans="1:12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IF(G2-5&gt;0,G2-5,0)</f>
        <v>0</v>
      </c>
      <c r="G2" s="4">
        <f>IF(H2-5&gt;0,H2-5,0)</f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f t="shared" ref="F3:G3" si="0">IF(G3-5&gt;0,G3-5,0)</f>
        <v>0</v>
      </c>
      <c r="G3" s="4">
        <f t="shared" si="0"/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5">
        <f t="shared" ref="A4:A67" si="1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f t="shared" ref="F4:G4" si="2">IF(G4-5&gt;0,G4-5,0)</f>
        <v>0</v>
      </c>
      <c r="G4" s="4">
        <f t="shared" si="2"/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5">
        <f t="shared" si="1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f t="shared" ref="F5:G5" si="3">IF(G5-5&gt;0,G5-5,0)</f>
        <v>0</v>
      </c>
      <c r="G5" s="4">
        <f t="shared" si="3"/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5">
        <f t="shared" si="1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f t="shared" ref="F6:G6" si="4">IF(G6-5&gt;0,G6-5,0)</f>
        <v>0</v>
      </c>
      <c r="G6" s="4">
        <f t="shared" si="4"/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5">
        <f t="shared" si="1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f t="shared" ref="F7:G7" si="5">IF(G7-5&gt;0,G7-5,0)</f>
        <v>0</v>
      </c>
      <c r="G7" s="4">
        <f t="shared" si="5"/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5">
        <f t="shared" si="1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f t="shared" ref="F8:G8" si="6">IF(G8-5&gt;0,G8-5,0)</f>
        <v>0</v>
      </c>
      <c r="G8" s="4">
        <f t="shared" si="6"/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5">
        <f t="shared" si="1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f t="shared" ref="F9:G9" si="7">IF(G9-5&gt;0,G9-5,0)</f>
        <v>0</v>
      </c>
      <c r="G9" s="4">
        <f t="shared" si="7"/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5">
        <f t="shared" si="1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f t="shared" ref="F10:G10" si="8">IF(G10-5&gt;0,G10-5,0)</f>
        <v>0</v>
      </c>
      <c r="G10" s="4">
        <f t="shared" si="8"/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5">
        <f t="shared" si="1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f t="shared" ref="F11:G11" si="9">IF(G11-5&gt;0,G11-5,0)</f>
        <v>0</v>
      </c>
      <c r="G11" s="4">
        <f t="shared" si="9"/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5">
        <f t="shared" si="1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f t="shared" ref="F12:G12" si="10">IF(G12-5&gt;0,G12-5,0)</f>
        <v>0</v>
      </c>
      <c r="G12" s="4">
        <f t="shared" si="10"/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5">
        <f t="shared" si="1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f t="shared" ref="F13:G13" si="11">IF(G13-5&gt;0,G13-5,0)</f>
        <v>0</v>
      </c>
      <c r="G13" s="4">
        <f t="shared" si="11"/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25">
      <c r="A14" s="5">
        <f t="shared" si="1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f t="shared" ref="F14:G14" si="12">IF(G14-5&gt;0,G14-5,0)</f>
        <v>0</v>
      </c>
      <c r="G14" s="4">
        <f t="shared" si="12"/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25">
      <c r="A15" s="5">
        <f t="shared" si="1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f t="shared" ref="F15:G15" si="13">IF(G15-5&gt;0,G15-5,0)</f>
        <v>0</v>
      </c>
      <c r="G15" s="4">
        <f t="shared" si="13"/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25">
      <c r="A16" s="5">
        <f t="shared" si="1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f t="shared" ref="F16:G16" si="14">IF(G16-5&gt;0,G16-5,0)</f>
        <v>0</v>
      </c>
      <c r="G16" s="4">
        <f t="shared" si="14"/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5">
      <c r="A17" s="5">
        <f t="shared" si="1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f t="shared" ref="F17:G17" si="15">IF(G17-5&gt;0,G17-5,0)</f>
        <v>0</v>
      </c>
      <c r="G17" s="4">
        <f t="shared" si="15"/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A18" s="5">
        <f t="shared" si="1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f t="shared" ref="F18:G18" si="16">IF(G18-5&gt;0,G18-5,0)</f>
        <v>0</v>
      </c>
      <c r="G18" s="4">
        <f t="shared" si="16"/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 s="5">
        <f t="shared" si="1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f t="shared" ref="F19:G19" si="17">IF(G19-5&gt;0,G19-5,0)</f>
        <v>0</v>
      </c>
      <c r="G19" s="4">
        <f t="shared" si="17"/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5">
      <c r="A20" s="5">
        <f t="shared" si="1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f t="shared" ref="F20:G20" si="18">IF(G20-5&gt;0,G20-5,0)</f>
        <v>0</v>
      </c>
      <c r="G20" s="4">
        <f t="shared" si="18"/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 s="5">
        <f t="shared" si="1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f t="shared" ref="F21:G21" si="19">IF(G21-5&gt;0,G21-5,0)</f>
        <v>0</v>
      </c>
      <c r="G21" s="4">
        <f t="shared" si="19"/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5">
      <c r="A22" s="5">
        <f t="shared" si="1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f t="shared" ref="F22:G22" si="20">IF(G22-5&gt;0,G22-5,0)</f>
        <v>0</v>
      </c>
      <c r="G22" s="4">
        <f t="shared" si="20"/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5">
      <c r="A23" s="5">
        <f t="shared" si="1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f t="shared" ref="F23:G23" si="21">IF(G23-5&gt;0,G23-5,0)</f>
        <v>0</v>
      </c>
      <c r="G23" s="4">
        <f t="shared" si="21"/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A24" s="5">
        <f t="shared" si="1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f t="shared" ref="F24:G24" si="22">IF(G24-5&gt;0,G24-5,0)</f>
        <v>0</v>
      </c>
      <c r="G24" s="4">
        <f t="shared" si="22"/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 s="5">
        <f t="shared" si="1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f t="shared" ref="F25:G25" si="23">IF(G25-5&gt;0,G25-5,0)</f>
        <v>0</v>
      </c>
      <c r="G25" s="4">
        <f t="shared" si="23"/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5">
      <c r="A26" s="5">
        <f t="shared" si="1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f t="shared" ref="F26:G26" si="24">IF(G26-5&gt;0,G26-5,0)</f>
        <v>0</v>
      </c>
      <c r="G26" s="4">
        <f t="shared" si="24"/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5">
      <c r="A27" s="5">
        <f t="shared" si="1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f t="shared" ref="F27:G27" si="25">IF(G27-5&gt;0,G27-5,0)</f>
        <v>0</v>
      </c>
      <c r="G27" s="4">
        <f t="shared" si="25"/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5">
      <c r="A28" s="5">
        <f t="shared" si="1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f t="shared" ref="F28:G28" si="26">IF(G28-5&gt;0,G28-5,0)</f>
        <v>0</v>
      </c>
      <c r="G28" s="4">
        <f t="shared" si="26"/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5">
      <c r="A29" s="5">
        <f t="shared" si="1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f t="shared" ref="F29:G29" si="27">IF(G29-5&gt;0,G29-5,0)</f>
        <v>0</v>
      </c>
      <c r="G29" s="4">
        <f t="shared" si="27"/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5">
      <c r="A30" s="5">
        <f t="shared" si="1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f t="shared" ref="F30:G30" si="28">IF(G30-5&gt;0,G30-5,0)</f>
        <v>0</v>
      </c>
      <c r="G30" s="4">
        <f t="shared" si="28"/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5">
      <c r="A31" s="5">
        <f t="shared" si="1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f t="shared" ref="F31:G31" si="29">IF(G31-5&gt;0,G31-5,0)</f>
        <v>0</v>
      </c>
      <c r="G31" s="4">
        <f t="shared" si="29"/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25">
      <c r="A32" s="5">
        <f t="shared" si="1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f t="shared" ref="F32:G32" si="30">IF(G32-5&gt;0,G32-5,0)</f>
        <v>0</v>
      </c>
      <c r="G32" s="4">
        <f t="shared" si="30"/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25">
      <c r="A33" s="5">
        <f t="shared" si="1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f t="shared" ref="F33:G33" si="31">IF(G33-5&gt;0,G33-5,0)</f>
        <v>0</v>
      </c>
      <c r="G33" s="4">
        <f t="shared" si="31"/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25">
      <c r="A34" s="5">
        <f t="shared" si="1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f t="shared" ref="F34:G34" si="32">IF(G34-5&gt;0,G34-5,0)</f>
        <v>0</v>
      </c>
      <c r="G34" s="4">
        <f t="shared" si="32"/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5">
      <c r="A35" s="5">
        <f t="shared" si="1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f t="shared" ref="F35:G35" si="33">IF(G35-5&gt;0,G35-5,0)</f>
        <v>0</v>
      </c>
      <c r="G35" s="4">
        <f t="shared" si="33"/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25">
      <c r="A36" s="5">
        <f t="shared" si="1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f t="shared" ref="F36:G36" si="34">IF(G36-5&gt;0,G36-5,0)</f>
        <v>0</v>
      </c>
      <c r="G36" s="4">
        <f t="shared" si="34"/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5">
        <f t="shared" si="1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f t="shared" ref="F37:G37" si="35">IF(G37-5&gt;0,G37-5,0)</f>
        <v>0</v>
      </c>
      <c r="G37" s="4">
        <f t="shared" si="35"/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5">
      <c r="A38" s="5">
        <f t="shared" si="1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f t="shared" ref="F38:G38" si="36">IF(G38-5&gt;0,G38-5,0)</f>
        <v>0</v>
      </c>
      <c r="G38" s="4">
        <f t="shared" si="36"/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25">
      <c r="A39" s="5">
        <f t="shared" si="1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f t="shared" ref="F39:G39" si="37">IF(G39-5&gt;0,G39-5,0)</f>
        <v>0</v>
      </c>
      <c r="G39" s="4">
        <f t="shared" si="37"/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25">
      <c r="A40" s="5">
        <f t="shared" si="1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f t="shared" ref="F40:G40" si="38">IF(G40-5&gt;0,G40-5,0)</f>
        <v>0</v>
      </c>
      <c r="G40" s="4">
        <f t="shared" si="38"/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25">
      <c r="A41" s="5">
        <f t="shared" si="1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f t="shared" ref="F41:G41" si="39">IF(G41-5&gt;0,G41-5,0)</f>
        <v>0</v>
      </c>
      <c r="G41" s="4">
        <f t="shared" si="39"/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5">
      <c r="A42" s="5">
        <f t="shared" si="1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f t="shared" ref="F42:G42" si="40">IF(G42-5&gt;0,G42-5,0)</f>
        <v>0</v>
      </c>
      <c r="G42" s="4">
        <f t="shared" si="40"/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25">
      <c r="A43" s="5">
        <f t="shared" si="1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f t="shared" ref="F43:G43" si="41">IF(G43-5&gt;0,G43-5,0)</f>
        <v>0</v>
      </c>
      <c r="G43" s="4">
        <f t="shared" si="41"/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25">
      <c r="A44" s="5">
        <f t="shared" si="1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f t="shared" ref="F44:G44" si="42">IF(G44-5&gt;0,G44-5,0)</f>
        <v>0</v>
      </c>
      <c r="G44" s="4">
        <f t="shared" si="42"/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25">
      <c r="A45" s="5">
        <f t="shared" si="1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f t="shared" ref="F45:G45" si="43">IF(G45-5&gt;0,G45-5,0)</f>
        <v>0</v>
      </c>
      <c r="G45" s="4">
        <f t="shared" si="43"/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5">
      <c r="A46" s="5">
        <f t="shared" si="1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f t="shared" ref="F46:G46" si="44">IF(G46-5&gt;0,G46-5,0)</f>
        <v>0</v>
      </c>
      <c r="G46" s="4">
        <f t="shared" si="44"/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x14ac:dyDescent="0.25">
      <c r="A47" s="5">
        <f t="shared" si="1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f t="shared" ref="F47:G47" si="45">IF(G47-5&gt;0,G47-5,0)</f>
        <v>0</v>
      </c>
      <c r="G47" s="4">
        <f t="shared" si="45"/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25">
      <c r="A48" s="5">
        <f t="shared" si="1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f t="shared" ref="F48:G48" si="46">IF(G48-5&gt;0,G48-5,0)</f>
        <v>0</v>
      </c>
      <c r="G48" s="4">
        <f t="shared" si="46"/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25">
      <c r="A49" s="5">
        <f t="shared" si="1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f t="shared" ref="F49:G49" si="47">IF(G49-5&gt;0,G49-5,0)</f>
        <v>0</v>
      </c>
      <c r="G49" s="4">
        <f t="shared" si="47"/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5">
      <c r="A50" s="5">
        <f t="shared" si="1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f t="shared" ref="F50:G50" si="48">IF(G50-5&gt;0,G50-5,0)</f>
        <v>0</v>
      </c>
      <c r="G50" s="4">
        <f t="shared" si="48"/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1:12" x14ac:dyDescent="0.25">
      <c r="A51" s="5">
        <f t="shared" si="1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f t="shared" ref="F51:G51" si="49">IF(G51-5&gt;0,G51-5,0)</f>
        <v>0</v>
      </c>
      <c r="G51" s="4">
        <f t="shared" si="49"/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25">
      <c r="A52" s="5">
        <f t="shared" si="1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f t="shared" ref="F52:G52" si="50">IF(G52-5&gt;0,G52-5,0)</f>
        <v>0</v>
      </c>
      <c r="G52" s="4">
        <f t="shared" si="50"/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12" x14ac:dyDescent="0.25">
      <c r="A53" s="5">
        <f t="shared" si="1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f t="shared" ref="F53:G53" si="51">IF(G53-5&gt;0,G53-5,0)</f>
        <v>0</v>
      </c>
      <c r="G53" s="4">
        <f t="shared" si="51"/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25">
      <c r="A54" s="5">
        <f t="shared" si="1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f t="shared" ref="F54:G54" si="52">IF(G54-5&gt;0,G54-5,0)</f>
        <v>0</v>
      </c>
      <c r="G54" s="4">
        <f t="shared" si="52"/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spans="1:12" x14ac:dyDescent="0.25">
      <c r="A55" s="5">
        <f t="shared" si="1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f t="shared" ref="F55:G55" si="53">IF(G55-5&gt;0,G55-5,0)</f>
        <v>0</v>
      </c>
      <c r="G55" s="4">
        <f t="shared" si="53"/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25">
      <c r="A56" s="5">
        <f t="shared" si="1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f t="shared" ref="F56:G56" si="54">IF(G56-5&gt;0,G56-5,0)</f>
        <v>0</v>
      </c>
      <c r="G56" s="4">
        <f t="shared" si="54"/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5">
      <c r="A57" s="5">
        <f t="shared" si="1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f t="shared" ref="F57:G57" si="55">IF(G57-5&gt;0,G57-5,0)</f>
        <v>0</v>
      </c>
      <c r="G57" s="4">
        <f t="shared" si="55"/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5">
      <c r="A58" s="5">
        <f t="shared" si="1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f t="shared" ref="F58:G58" si="56">IF(G58-5&gt;0,G58-5,0)</f>
        <v>0</v>
      </c>
      <c r="G58" s="4">
        <f t="shared" si="56"/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</row>
    <row r="59" spans="1:12" x14ac:dyDescent="0.25">
      <c r="A59" s="5">
        <f t="shared" si="1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f t="shared" ref="F59:G59" si="57">IF(G59-5&gt;0,G59-5,0)</f>
        <v>0</v>
      </c>
      <c r="G59" s="4">
        <f t="shared" si="57"/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25">
      <c r="A60" s="5">
        <f t="shared" si="1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f t="shared" ref="F60:G60" si="58">IF(G60-5&gt;0,G60-5,0)</f>
        <v>0</v>
      </c>
      <c r="G60" s="4">
        <f t="shared" si="58"/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</row>
    <row r="61" spans="1:12" x14ac:dyDescent="0.25">
      <c r="A61" s="5">
        <f t="shared" si="1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f t="shared" ref="F61:G61" si="59">IF(G61-5&gt;0,G61-5,0)</f>
        <v>0</v>
      </c>
      <c r="G61" s="4">
        <f t="shared" si="59"/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x14ac:dyDescent="0.25">
      <c r="A62" s="5">
        <f t="shared" si="1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f t="shared" ref="F62:G62" si="60">IF(G62-5&gt;0,G62-5,0)</f>
        <v>0</v>
      </c>
      <c r="G62" s="4">
        <f t="shared" si="60"/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</row>
    <row r="63" spans="1:12" x14ac:dyDescent="0.25">
      <c r="A63" s="5">
        <f t="shared" si="1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f t="shared" ref="F63:G63" si="61">IF(G63-5&gt;0,G63-5,0)</f>
        <v>0</v>
      </c>
      <c r="G63" s="4">
        <f t="shared" si="61"/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25">
      <c r="A64" s="5">
        <f t="shared" si="1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f t="shared" ref="F64:G64" si="62">IF(G64-5&gt;0,G64-5,0)</f>
        <v>0</v>
      </c>
      <c r="G64" s="4">
        <f t="shared" si="62"/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</row>
    <row r="65" spans="1:12" x14ac:dyDescent="0.25">
      <c r="A65" s="5">
        <f t="shared" si="1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f t="shared" ref="F65:G65" si="63">IF(G65-5&gt;0,G65-5,0)</f>
        <v>0</v>
      </c>
      <c r="G65" s="4">
        <f t="shared" si="63"/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x14ac:dyDescent="0.25">
      <c r="A66" s="5">
        <f t="shared" si="1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f t="shared" ref="F66:G66" si="64">IF(G66-5&gt;0,G66-5,0)</f>
        <v>0</v>
      </c>
      <c r="G66" s="4">
        <f t="shared" si="64"/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</row>
    <row r="67" spans="1:12" x14ac:dyDescent="0.25">
      <c r="A67" s="5">
        <f t="shared" si="1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f t="shared" ref="F67:G67" si="65">IF(G67-5&gt;0,G67-5,0)</f>
        <v>0</v>
      </c>
      <c r="G67" s="4">
        <f t="shared" si="65"/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5">
        <f t="shared" ref="A68:A131" si="66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f t="shared" ref="F68:G68" si="67">IF(G68-5&gt;0,G68-5,0)</f>
        <v>0</v>
      </c>
      <c r="G68" s="4">
        <f t="shared" si="67"/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2" x14ac:dyDescent="0.25">
      <c r="A69" s="5">
        <f t="shared" si="66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f t="shared" ref="F69:G69" si="68">IF(G69-5&gt;0,G69-5,0)</f>
        <v>0</v>
      </c>
      <c r="G69" s="4">
        <f t="shared" si="68"/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25">
      <c r="A70" s="5">
        <f t="shared" si="66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f t="shared" ref="F70:G70" si="69">IF(G70-5&gt;0,G70-5,0)</f>
        <v>0</v>
      </c>
      <c r="G70" s="4">
        <f t="shared" si="69"/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</row>
    <row r="71" spans="1:12" x14ac:dyDescent="0.25">
      <c r="A71" s="5">
        <f t="shared" si="66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f t="shared" ref="F71:G71" si="70">IF(G71-5&gt;0,G71-5,0)</f>
        <v>0</v>
      </c>
      <c r="G71" s="4">
        <f t="shared" si="70"/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x14ac:dyDescent="0.25">
      <c r="A72" s="5">
        <f t="shared" si="66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f t="shared" ref="F72:G72" si="71">IF(G72-5&gt;0,G72-5,0)</f>
        <v>0</v>
      </c>
      <c r="G72" s="4">
        <f t="shared" si="71"/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2" x14ac:dyDescent="0.25">
      <c r="A73" s="5">
        <f t="shared" si="66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f t="shared" ref="F73:G73" si="72">IF(G73-5&gt;0,G73-5,0)</f>
        <v>0</v>
      </c>
      <c r="G73" s="4">
        <f t="shared" si="72"/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25">
      <c r="A74" s="5">
        <f t="shared" si="66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f t="shared" ref="F74:G74" si="73">IF(G74-5&gt;0,G74-5,0)</f>
        <v>0</v>
      </c>
      <c r="G74" s="4">
        <f t="shared" si="73"/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</row>
    <row r="75" spans="1:12" x14ac:dyDescent="0.25">
      <c r="A75" s="5">
        <f t="shared" si="66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f t="shared" ref="F75:G75" si="74">IF(G75-5&gt;0,G75-5,0)</f>
        <v>0</v>
      </c>
      <c r="G75" s="4">
        <f t="shared" si="74"/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x14ac:dyDescent="0.25">
      <c r="A76" s="5">
        <f t="shared" si="66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f t="shared" ref="F76:G76" si="75">IF(G76-5&gt;0,G76-5,0)</f>
        <v>0</v>
      </c>
      <c r="G76" s="4">
        <f t="shared" si="75"/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</row>
    <row r="77" spans="1:12" x14ac:dyDescent="0.25">
      <c r="A77" s="5">
        <f t="shared" si="66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f t="shared" ref="F77:G77" si="76">IF(G77-5&gt;0,G77-5,0)</f>
        <v>0</v>
      </c>
      <c r="G77" s="4">
        <f t="shared" si="76"/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x14ac:dyDescent="0.25">
      <c r="A78" s="5">
        <f t="shared" si="66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f t="shared" ref="F78:G78" si="77">IF(G78-5&gt;0,G78-5,0)</f>
        <v>0</v>
      </c>
      <c r="G78" s="4">
        <f t="shared" si="77"/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</row>
    <row r="79" spans="1:12" x14ac:dyDescent="0.25">
      <c r="A79" s="5">
        <f t="shared" si="66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f t="shared" ref="F79:G79" si="78">IF(G79-5&gt;0,G79-5,0)</f>
        <v>0</v>
      </c>
      <c r="G79" s="4">
        <f t="shared" si="78"/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x14ac:dyDescent="0.25">
      <c r="A80" s="5">
        <f t="shared" si="66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f t="shared" ref="F80:G80" si="79">IF(G80-5&gt;0,G80-5,0)</f>
        <v>0</v>
      </c>
      <c r="G80" s="4">
        <f t="shared" si="79"/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</row>
    <row r="81" spans="1:12" x14ac:dyDescent="0.25">
      <c r="A81" s="5">
        <f t="shared" si="66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f t="shared" ref="F81:G81" si="80">IF(G81-5&gt;0,G81-5,0)</f>
        <v>0</v>
      </c>
      <c r="G81" s="4">
        <f t="shared" si="80"/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x14ac:dyDescent="0.25">
      <c r="A82" s="5">
        <f t="shared" si="66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f t="shared" ref="F82:G82" si="81">IF(G82-5&gt;0,G82-5,0)</f>
        <v>0</v>
      </c>
      <c r="G82" s="4">
        <f t="shared" si="81"/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</row>
    <row r="83" spans="1:12" x14ac:dyDescent="0.25">
      <c r="A83" s="5">
        <f t="shared" si="66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f t="shared" ref="F83:G83" si="82">IF(G83-5&gt;0,G83-5,0)</f>
        <v>0</v>
      </c>
      <c r="G83" s="4">
        <f t="shared" si="82"/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x14ac:dyDescent="0.25">
      <c r="A84" s="5">
        <f t="shared" si="66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f t="shared" ref="F84:G84" si="83">IF(G84-5&gt;0,G84-5,0)</f>
        <v>0</v>
      </c>
      <c r="G84" s="4">
        <f t="shared" si="83"/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</row>
    <row r="85" spans="1:12" x14ac:dyDescent="0.25">
      <c r="A85" s="5">
        <f t="shared" si="66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f t="shared" ref="F85:G85" si="84">IF(G85-5&gt;0,G85-5,0)</f>
        <v>0</v>
      </c>
      <c r="G85" s="4">
        <f t="shared" si="84"/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x14ac:dyDescent="0.25">
      <c r="A86" s="5">
        <f t="shared" si="66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f t="shared" ref="F86:G86" si="85">IF(G86-5&gt;0,G86-5,0)</f>
        <v>0</v>
      </c>
      <c r="G86" s="4">
        <f t="shared" si="85"/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</row>
    <row r="87" spans="1:12" x14ac:dyDescent="0.25">
      <c r="A87" s="5">
        <f t="shared" si="66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f t="shared" ref="F87:G87" si="86">IF(G87-5&gt;0,G87-5,0)</f>
        <v>0</v>
      </c>
      <c r="G87" s="4">
        <f t="shared" si="86"/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x14ac:dyDescent="0.25">
      <c r="A88" s="5">
        <f t="shared" si="66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f t="shared" ref="F88:G88" si="87">IF(G88-5&gt;0,G88-5,0)</f>
        <v>0</v>
      </c>
      <c r="G88" s="4">
        <f t="shared" si="87"/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</row>
    <row r="89" spans="1:12" x14ac:dyDescent="0.25">
      <c r="A89" s="5">
        <f t="shared" si="66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f t="shared" ref="F89:G89" si="88">IF(G89-5&gt;0,G89-5,0)</f>
        <v>0</v>
      </c>
      <c r="G89" s="4">
        <f t="shared" si="88"/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x14ac:dyDescent="0.25">
      <c r="A90" s="5">
        <f t="shared" si="66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f t="shared" ref="F90:G90" si="89">IF(G90-5&gt;0,G90-5,0)</f>
        <v>0</v>
      </c>
      <c r="G90" s="4">
        <f t="shared" si="89"/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</row>
    <row r="91" spans="1:12" x14ac:dyDescent="0.25">
      <c r="A91" s="5">
        <f t="shared" si="66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f t="shared" ref="F91:G91" si="90">IF(G91-5&gt;0,G91-5,0)</f>
        <v>0</v>
      </c>
      <c r="G91" s="4">
        <f t="shared" si="90"/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x14ac:dyDescent="0.25">
      <c r="A92" s="5">
        <f t="shared" si="66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f t="shared" ref="F92:G92" si="91">IF(G92-5&gt;0,G92-5,0)</f>
        <v>0</v>
      </c>
      <c r="G92" s="4">
        <f t="shared" si="91"/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</row>
    <row r="93" spans="1:12" x14ac:dyDescent="0.25">
      <c r="A93" s="5">
        <f t="shared" si="66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f t="shared" ref="F93:G93" si="92">IF(G93-5&gt;0,G93-5,0)</f>
        <v>0</v>
      </c>
      <c r="G93" s="4">
        <f t="shared" si="92"/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4" spans="1:12" x14ac:dyDescent="0.25">
      <c r="A94" s="5">
        <f t="shared" si="66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f t="shared" ref="F94:G94" si="93">IF(G94-5&gt;0,G94-5,0)</f>
        <v>0</v>
      </c>
      <c r="G94" s="4">
        <f t="shared" si="93"/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</row>
    <row r="95" spans="1:12" x14ac:dyDescent="0.25">
      <c r="A95" s="5">
        <f t="shared" si="66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f t="shared" ref="F95:G95" si="94">IF(G95-5&gt;0,G95-5,0)</f>
        <v>0</v>
      </c>
      <c r="G95" s="4">
        <f t="shared" si="94"/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</row>
    <row r="96" spans="1:12" x14ac:dyDescent="0.25">
      <c r="A96" s="5">
        <f t="shared" si="66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f t="shared" ref="F96:G96" si="95">IF(G96-5&gt;0,G96-5,0)</f>
        <v>0</v>
      </c>
      <c r="G96" s="4">
        <f t="shared" si="95"/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</row>
    <row r="97" spans="1:12" x14ac:dyDescent="0.25">
      <c r="A97" s="5">
        <f t="shared" si="66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f t="shared" ref="F97:G97" si="96">IF(G97-5&gt;0,G97-5,0)</f>
        <v>0</v>
      </c>
      <c r="G97" s="4">
        <f t="shared" si="96"/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25">
      <c r="A98" s="5">
        <f t="shared" si="66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f t="shared" ref="F98:G98" si="97">IF(G98-5&gt;0,G98-5,0)</f>
        <v>0</v>
      </c>
      <c r="G98" s="4">
        <f t="shared" si="97"/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</row>
    <row r="99" spans="1:12" x14ac:dyDescent="0.25">
      <c r="A99" s="5">
        <f t="shared" si="66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f t="shared" ref="F99:G99" si="98">IF(G99-5&gt;0,G99-5,0)</f>
        <v>0</v>
      </c>
      <c r="G99" s="4">
        <f t="shared" si="98"/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</row>
    <row r="100" spans="1:12" x14ac:dyDescent="0.25">
      <c r="A100" s="5">
        <f t="shared" si="66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f t="shared" ref="F100:G100" si="99">IF(G100-5&gt;0,G100-5,0)</f>
        <v>0</v>
      </c>
      <c r="G100" s="4">
        <f t="shared" si="99"/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</row>
    <row r="101" spans="1:12" x14ac:dyDescent="0.25">
      <c r="A101" s="5">
        <f t="shared" si="66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f t="shared" ref="F101:G101" si="100">IF(G101-5&gt;0,G101-5,0)</f>
        <v>0</v>
      </c>
      <c r="G101" s="4">
        <f t="shared" si="100"/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</row>
    <row r="102" spans="1:12" x14ac:dyDescent="0.25">
      <c r="A102" s="5">
        <f t="shared" si="66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f t="shared" ref="F102:G102" si="101">IF(G102-5&gt;0,G102-5,0)</f>
        <v>0</v>
      </c>
      <c r="G102" s="4">
        <f t="shared" si="101"/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</row>
    <row r="103" spans="1:12" x14ac:dyDescent="0.25">
      <c r="A103" s="5">
        <f t="shared" si="66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f t="shared" ref="F103:G103" si="102">IF(G103-5&gt;0,G103-5,0)</f>
        <v>0</v>
      </c>
      <c r="G103" s="4">
        <f t="shared" si="102"/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</row>
    <row r="104" spans="1:12" x14ac:dyDescent="0.25">
      <c r="A104" s="5">
        <f t="shared" si="66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f t="shared" ref="F104:G104" si="103">IF(G104-5&gt;0,G104-5,0)</f>
        <v>0</v>
      </c>
      <c r="G104" s="4">
        <f t="shared" si="103"/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</row>
    <row r="105" spans="1:12" x14ac:dyDescent="0.25">
      <c r="A105" s="5">
        <f t="shared" si="66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f t="shared" ref="F105:G105" si="104">IF(G105-5&gt;0,G105-5,0)</f>
        <v>0</v>
      </c>
      <c r="G105" s="4">
        <f t="shared" si="104"/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</row>
    <row r="106" spans="1:12" x14ac:dyDescent="0.25">
      <c r="A106" s="5">
        <f t="shared" si="66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f t="shared" ref="F106:G106" si="105">IF(G106-5&gt;0,G106-5,0)</f>
        <v>0</v>
      </c>
      <c r="G106" s="4">
        <f t="shared" si="105"/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</row>
    <row r="107" spans="1:12" x14ac:dyDescent="0.25">
      <c r="A107" s="5">
        <f t="shared" si="66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f t="shared" ref="F107:G107" si="106">IF(G107-5&gt;0,G107-5,0)</f>
        <v>0</v>
      </c>
      <c r="G107" s="4">
        <f t="shared" si="106"/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25">
      <c r="A108" s="5">
        <f t="shared" si="66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f t="shared" ref="F108:G108" si="107">IF(G108-5&gt;0,G108-5,0)</f>
        <v>0</v>
      </c>
      <c r="G108" s="4">
        <f t="shared" si="107"/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</row>
    <row r="109" spans="1:12" x14ac:dyDescent="0.25">
      <c r="A109" s="5">
        <f t="shared" si="66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f t="shared" ref="F109:G109" si="108">IF(G109-5&gt;0,G109-5,0)</f>
        <v>0</v>
      </c>
      <c r="G109" s="4">
        <f t="shared" si="108"/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25">
      <c r="A110" s="5">
        <f t="shared" si="66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f t="shared" ref="F110:G110" si="109">IF(G110-5&gt;0,G110-5,0)</f>
        <v>0</v>
      </c>
      <c r="G110" s="4">
        <f t="shared" si="109"/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</row>
    <row r="111" spans="1:12" x14ac:dyDescent="0.25">
      <c r="A111" s="5">
        <f t="shared" si="66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f t="shared" ref="F111:G111" si="110">IF(G111-5&gt;0,G111-5,0)</f>
        <v>0</v>
      </c>
      <c r="G111" s="4">
        <f t="shared" si="110"/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25">
      <c r="A112" s="5">
        <f t="shared" si="66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f t="shared" ref="F112:G112" si="111">IF(G112-5&gt;0,G112-5,0)</f>
        <v>0</v>
      </c>
      <c r="G112" s="4">
        <f t="shared" si="111"/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</row>
    <row r="113" spans="1:12" x14ac:dyDescent="0.25">
      <c r="A113" s="5">
        <f t="shared" si="66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f t="shared" ref="F113:G113" si="112">IF(G113-5&gt;0,G113-5,0)</f>
        <v>0</v>
      </c>
      <c r="G113" s="4">
        <f t="shared" si="112"/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25">
      <c r="A114" s="5">
        <f t="shared" si="66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f t="shared" ref="F114:G114" si="113">IF(G114-5&gt;0,G114-5,0)</f>
        <v>0</v>
      </c>
      <c r="G114" s="4">
        <f t="shared" si="113"/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</row>
    <row r="115" spans="1:12" x14ac:dyDescent="0.25">
      <c r="A115" s="5">
        <f t="shared" si="66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f t="shared" ref="F115:G115" si="114">IF(G115-5&gt;0,G115-5,0)</f>
        <v>0</v>
      </c>
      <c r="G115" s="4">
        <f t="shared" si="114"/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</row>
    <row r="116" spans="1:12" x14ac:dyDescent="0.25">
      <c r="A116" s="5">
        <f t="shared" si="66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f t="shared" ref="F116:G116" si="115">IF(G116-5&gt;0,G116-5,0)</f>
        <v>0</v>
      </c>
      <c r="G116" s="4">
        <f t="shared" si="115"/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</row>
    <row r="117" spans="1:12" x14ac:dyDescent="0.25">
      <c r="A117" s="5">
        <f t="shared" si="66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f t="shared" ref="F117:G117" si="116">IF(G117-5&gt;0,G117-5,0)</f>
        <v>0</v>
      </c>
      <c r="G117" s="4">
        <f t="shared" si="116"/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25">
      <c r="A118" s="5">
        <f t="shared" si="66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f t="shared" ref="F118:G118" si="117">IF(G118-5&gt;0,G118-5,0)</f>
        <v>0</v>
      </c>
      <c r="G118" s="4">
        <f t="shared" si="117"/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</row>
    <row r="119" spans="1:12" x14ac:dyDescent="0.25">
      <c r="A119" s="5">
        <f t="shared" si="66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f t="shared" ref="F119:G119" si="118">IF(G119-5&gt;0,G119-5,0)</f>
        <v>0</v>
      </c>
      <c r="G119" s="4">
        <f t="shared" si="118"/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</row>
    <row r="120" spans="1:12" x14ac:dyDescent="0.25">
      <c r="A120" s="5">
        <f t="shared" si="66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f t="shared" ref="F120:G120" si="119">IF(G120-5&gt;0,G120-5,0)</f>
        <v>0</v>
      </c>
      <c r="G120" s="4">
        <f t="shared" si="119"/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</row>
    <row r="121" spans="1:12" x14ac:dyDescent="0.25">
      <c r="A121" s="5">
        <f t="shared" si="66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f t="shared" ref="F121:G121" si="120">IF(G121-5&gt;0,G121-5,0)</f>
        <v>0</v>
      </c>
      <c r="G121" s="4">
        <f t="shared" si="120"/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</row>
    <row r="122" spans="1:12" x14ac:dyDescent="0.25">
      <c r="A122" s="5">
        <f t="shared" si="66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f t="shared" ref="F122:G122" si="121">IF(G122-5&gt;0,G122-5,0)</f>
        <v>0</v>
      </c>
      <c r="G122" s="4">
        <f t="shared" si="121"/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</row>
    <row r="123" spans="1:12" x14ac:dyDescent="0.25">
      <c r="A123" s="5">
        <f t="shared" si="66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f t="shared" ref="F123:G123" si="122">IF(G123-5&gt;0,G123-5,0)</f>
        <v>0</v>
      </c>
      <c r="G123" s="4">
        <f t="shared" si="122"/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</row>
    <row r="124" spans="1:12" x14ac:dyDescent="0.25">
      <c r="A124" s="5">
        <f t="shared" si="66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f t="shared" ref="F124:G124" si="123">IF(G124-5&gt;0,G124-5,0)</f>
        <v>0</v>
      </c>
      <c r="G124" s="4">
        <f t="shared" si="123"/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</row>
    <row r="125" spans="1:12" x14ac:dyDescent="0.25">
      <c r="A125" s="5">
        <f t="shared" si="66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f t="shared" ref="F125:G125" si="124">IF(G125-5&gt;0,G125-5,0)</f>
        <v>0</v>
      </c>
      <c r="G125" s="4">
        <f t="shared" si="124"/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</row>
    <row r="126" spans="1:12" x14ac:dyDescent="0.25">
      <c r="A126" s="5">
        <f t="shared" si="66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f t="shared" ref="F126:G126" si="125">IF(G126-5&gt;0,G126-5,0)</f>
        <v>0</v>
      </c>
      <c r="G126" s="4">
        <f t="shared" si="125"/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</row>
    <row r="127" spans="1:12" x14ac:dyDescent="0.25">
      <c r="A127" s="5">
        <f t="shared" si="66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f t="shared" ref="F127:G127" si="126">IF(G127-5&gt;0,G127-5,0)</f>
        <v>0</v>
      </c>
      <c r="G127" s="4">
        <f t="shared" si="126"/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</row>
    <row r="128" spans="1:12" x14ac:dyDescent="0.25">
      <c r="A128" s="5">
        <f t="shared" si="66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f t="shared" ref="F128:G128" si="127">IF(G128-5&gt;0,G128-5,0)</f>
        <v>0</v>
      </c>
      <c r="G128" s="4">
        <f t="shared" si="127"/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</row>
    <row r="129" spans="1:12" x14ac:dyDescent="0.25">
      <c r="A129" s="5">
        <f t="shared" si="66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f t="shared" ref="F129:G129" si="128">IF(G129-5&gt;0,G129-5,0)</f>
        <v>0</v>
      </c>
      <c r="G129" s="4">
        <f t="shared" si="128"/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</row>
    <row r="130" spans="1:12" x14ac:dyDescent="0.25">
      <c r="A130" s="5">
        <f t="shared" si="66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f t="shared" ref="F130:G130" si="129">IF(G130-5&gt;0,G130-5,0)</f>
        <v>0</v>
      </c>
      <c r="G130" s="4">
        <f t="shared" si="129"/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</row>
    <row r="131" spans="1:12" x14ac:dyDescent="0.25">
      <c r="A131" s="5">
        <f t="shared" si="66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f t="shared" ref="F131:G131" si="130">IF(G131-5&gt;0,G131-5,0)</f>
        <v>0</v>
      </c>
      <c r="G131" s="4">
        <f t="shared" si="130"/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</row>
    <row r="132" spans="1:12" x14ac:dyDescent="0.25">
      <c r="A132" s="5">
        <f t="shared" ref="A132:A193" si="131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f t="shared" ref="F132:G132" si="132">IF(G132-5&gt;0,G132-5,0)</f>
        <v>0</v>
      </c>
      <c r="G132" s="4">
        <f t="shared" si="132"/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</row>
    <row r="133" spans="1:12" x14ac:dyDescent="0.25">
      <c r="A133" s="5">
        <f t="shared" si="131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f t="shared" ref="F133:G133" si="133">IF(G133-5&gt;0,G133-5,0)</f>
        <v>0</v>
      </c>
      <c r="G133" s="4">
        <f t="shared" si="133"/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</row>
    <row r="134" spans="1:12" x14ac:dyDescent="0.25">
      <c r="A134" s="5">
        <f t="shared" si="131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f t="shared" ref="F134:G134" si="134">IF(G134-5&gt;0,G134-5,0)</f>
        <v>0</v>
      </c>
      <c r="G134" s="4">
        <f t="shared" si="134"/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</row>
    <row r="135" spans="1:12" x14ac:dyDescent="0.25">
      <c r="A135" s="5">
        <f t="shared" si="131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f t="shared" ref="F135:G135" si="135">IF(G135-5&gt;0,G135-5,0)</f>
        <v>0</v>
      </c>
      <c r="G135" s="4">
        <f t="shared" si="135"/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</row>
    <row r="136" spans="1:12" x14ac:dyDescent="0.25">
      <c r="A136" s="5">
        <f t="shared" si="131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f t="shared" ref="F136:G136" si="136">IF(G136-5&gt;0,G136-5,0)</f>
        <v>0</v>
      </c>
      <c r="G136" s="4">
        <f t="shared" si="136"/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</row>
    <row r="137" spans="1:12" x14ac:dyDescent="0.25">
      <c r="A137" s="5">
        <f t="shared" si="131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f t="shared" ref="F137:G137" si="137">IF(G137-5&gt;0,G137-5,0)</f>
        <v>0</v>
      </c>
      <c r="G137" s="4">
        <f t="shared" si="137"/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</row>
    <row r="138" spans="1:12" x14ac:dyDescent="0.25">
      <c r="A138" s="5">
        <f t="shared" si="131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f t="shared" ref="F138:G138" si="138">IF(G138-5&gt;0,G138-5,0)</f>
        <v>0</v>
      </c>
      <c r="G138" s="4">
        <f t="shared" si="138"/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</row>
    <row r="139" spans="1:12" x14ac:dyDescent="0.25">
      <c r="A139" s="5">
        <f t="shared" si="131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f t="shared" ref="F139:G139" si="139">IF(G139-5&gt;0,G139-5,0)</f>
        <v>0</v>
      </c>
      <c r="G139" s="4">
        <f t="shared" si="139"/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</row>
    <row r="140" spans="1:12" x14ac:dyDescent="0.25">
      <c r="A140" s="5">
        <f t="shared" si="131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f t="shared" ref="F140:G140" si="140">IF(G140-5&gt;0,G140-5,0)</f>
        <v>0</v>
      </c>
      <c r="G140" s="4">
        <f t="shared" si="140"/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</row>
    <row r="141" spans="1:12" x14ac:dyDescent="0.25">
      <c r="A141" s="5">
        <f t="shared" si="131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f t="shared" ref="F141:G141" si="141">IF(G141-5&gt;0,G141-5,0)</f>
        <v>0</v>
      </c>
      <c r="G141" s="4">
        <f t="shared" si="141"/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</row>
    <row r="142" spans="1:12" x14ac:dyDescent="0.25">
      <c r="A142" s="5">
        <f t="shared" si="131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f t="shared" ref="F142:G142" si="142">IF(G142-5&gt;0,G142-5,0)</f>
        <v>0</v>
      </c>
      <c r="G142" s="4">
        <f t="shared" si="142"/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</row>
    <row r="143" spans="1:12" x14ac:dyDescent="0.25">
      <c r="A143" s="5">
        <f t="shared" si="131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f t="shared" ref="F143:G143" si="143">IF(G143-5&gt;0,G143-5,0)</f>
        <v>0</v>
      </c>
      <c r="G143" s="4">
        <f t="shared" si="143"/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</row>
    <row r="144" spans="1:12" x14ac:dyDescent="0.25">
      <c r="A144" s="5">
        <f t="shared" si="131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f t="shared" ref="F144:G144" si="144">IF(G144-5&gt;0,G144-5,0)</f>
        <v>0</v>
      </c>
      <c r="G144" s="4">
        <f t="shared" si="144"/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</row>
    <row r="145" spans="1:12" x14ac:dyDescent="0.25">
      <c r="A145" s="5">
        <f t="shared" si="131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f t="shared" ref="F145:G145" si="145">IF(G145-5&gt;0,G145-5,0)</f>
        <v>0</v>
      </c>
      <c r="G145" s="4">
        <f t="shared" si="145"/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</row>
    <row r="146" spans="1:12" x14ac:dyDescent="0.25">
      <c r="A146" s="5">
        <f t="shared" si="131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f t="shared" ref="F146:G146" si="146">IF(G146-5&gt;0,G146-5,0)</f>
        <v>0</v>
      </c>
      <c r="G146" s="4">
        <f t="shared" si="146"/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</row>
    <row r="147" spans="1:12" x14ac:dyDescent="0.25">
      <c r="A147" s="5">
        <f t="shared" si="131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f t="shared" ref="F147:G147" si="147">IF(G147-5&gt;0,G147-5,0)</f>
        <v>0</v>
      </c>
      <c r="G147" s="4">
        <f t="shared" si="147"/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</row>
    <row r="148" spans="1:12" x14ac:dyDescent="0.25">
      <c r="A148" s="5">
        <f t="shared" si="131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f t="shared" ref="F148:G148" si="148">IF(G148-5&gt;0,G148-5,0)</f>
        <v>0</v>
      </c>
      <c r="G148" s="4">
        <f t="shared" si="148"/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</row>
    <row r="149" spans="1:12" x14ac:dyDescent="0.25">
      <c r="A149" s="5">
        <f t="shared" si="131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f t="shared" ref="F149:G149" si="149">IF(G149-5&gt;0,G149-5,0)</f>
        <v>0</v>
      </c>
      <c r="G149" s="4">
        <f t="shared" si="149"/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</row>
    <row r="150" spans="1:12" x14ac:dyDescent="0.25">
      <c r="A150" s="5">
        <f t="shared" si="131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f t="shared" ref="F150:G150" si="150">IF(G150-5&gt;0,G150-5,0)</f>
        <v>0</v>
      </c>
      <c r="G150" s="4">
        <f t="shared" si="150"/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</row>
    <row r="151" spans="1:12" x14ac:dyDescent="0.25">
      <c r="A151" s="5">
        <f t="shared" si="131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f t="shared" ref="F151:G151" si="151">IF(G151-5&gt;0,G151-5,0)</f>
        <v>0</v>
      </c>
      <c r="G151" s="4">
        <f t="shared" si="151"/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</row>
    <row r="152" spans="1:12" x14ac:dyDescent="0.25">
      <c r="A152" s="5">
        <f t="shared" si="131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f t="shared" ref="F152:G152" si="152">IF(G152-5&gt;0,G152-5,0)</f>
        <v>0</v>
      </c>
      <c r="G152" s="4">
        <f t="shared" si="152"/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</row>
    <row r="153" spans="1:12" x14ac:dyDescent="0.25">
      <c r="A153" s="5">
        <f t="shared" si="131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f t="shared" ref="F153:G153" si="153">IF(G153-5&gt;0,G153-5,0)</f>
        <v>0</v>
      </c>
      <c r="G153" s="4">
        <f t="shared" si="153"/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</row>
    <row r="154" spans="1:12" x14ac:dyDescent="0.25">
      <c r="A154" s="5">
        <f t="shared" si="131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f t="shared" ref="F154:G154" si="154">IF(G154-5&gt;0,G154-5,0)</f>
        <v>0</v>
      </c>
      <c r="G154" s="4">
        <f t="shared" si="154"/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</row>
    <row r="155" spans="1:12" x14ac:dyDescent="0.25">
      <c r="A155" s="5">
        <f t="shared" si="131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f t="shared" ref="F155:G155" si="155">IF(G155-5&gt;0,G155-5,0)</f>
        <v>0</v>
      </c>
      <c r="G155" s="4">
        <f t="shared" si="155"/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</row>
    <row r="156" spans="1:12" x14ac:dyDescent="0.25">
      <c r="A156" s="5">
        <f t="shared" si="131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f t="shared" ref="F156:G156" si="156">IF(G156-5&gt;0,G156-5,0)</f>
        <v>0</v>
      </c>
      <c r="G156" s="4">
        <f t="shared" si="156"/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</row>
    <row r="157" spans="1:12" x14ac:dyDescent="0.25">
      <c r="A157" s="5">
        <f t="shared" si="131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f t="shared" ref="F157:G157" si="157">IF(G157-5&gt;0,G157-5,0)</f>
        <v>0</v>
      </c>
      <c r="G157" s="4">
        <f t="shared" si="157"/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</row>
    <row r="158" spans="1:12" x14ac:dyDescent="0.25">
      <c r="A158" s="5">
        <f t="shared" si="131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f t="shared" ref="F158:G158" si="158">IF(G158-5&gt;0,G158-5,0)</f>
        <v>0</v>
      </c>
      <c r="G158" s="4">
        <f t="shared" si="158"/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</row>
    <row r="159" spans="1:12" x14ac:dyDescent="0.25">
      <c r="A159" s="5">
        <f t="shared" si="131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f t="shared" ref="F159:G159" si="159">IF(G159-5&gt;0,G159-5,0)</f>
        <v>0</v>
      </c>
      <c r="G159" s="4">
        <f t="shared" si="159"/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</row>
    <row r="160" spans="1:12" x14ac:dyDescent="0.25">
      <c r="A160" s="5">
        <f t="shared" si="131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f t="shared" ref="F160:G160" si="160">IF(G160-5&gt;0,G160-5,0)</f>
        <v>0</v>
      </c>
      <c r="G160" s="4">
        <f t="shared" si="160"/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1:12" x14ac:dyDescent="0.25">
      <c r="A161" s="5">
        <f t="shared" si="131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f t="shared" ref="F161:G161" si="161">IF(G161-5&gt;0,G161-5,0)</f>
        <v>0</v>
      </c>
      <c r="G161" s="4">
        <f t="shared" si="161"/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1:12" x14ac:dyDescent="0.25">
      <c r="A162" s="5">
        <f t="shared" si="131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f t="shared" ref="F162:G162" si="162">IF(G162-5&gt;0,G162-5,0)</f>
        <v>0</v>
      </c>
      <c r="G162" s="4">
        <f t="shared" si="162"/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1:12" x14ac:dyDescent="0.25">
      <c r="A163" s="5">
        <f t="shared" si="131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f t="shared" ref="F163:G163" si="163">IF(G163-5&gt;0,G163-5,0)</f>
        <v>0</v>
      </c>
      <c r="G163" s="4">
        <f t="shared" si="163"/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1:12" x14ac:dyDescent="0.25">
      <c r="A164" s="5">
        <f t="shared" si="131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f t="shared" ref="F164:G164" si="164">IF(G164-5&gt;0,G164-5,0)</f>
        <v>0</v>
      </c>
      <c r="G164" s="4">
        <f t="shared" si="164"/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1:12" x14ac:dyDescent="0.25">
      <c r="A165" s="5">
        <f t="shared" si="131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f t="shared" ref="F165:G165" si="165">IF(G165-5&gt;0,G165-5,0)</f>
        <v>0</v>
      </c>
      <c r="G165" s="4">
        <f t="shared" si="165"/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1:12" x14ac:dyDescent="0.25">
      <c r="A166" s="5">
        <f t="shared" si="131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f t="shared" ref="F166:G166" si="166">IF(G166-5&gt;0,G166-5,0)</f>
        <v>0</v>
      </c>
      <c r="G166" s="4">
        <f t="shared" si="166"/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1:12" x14ac:dyDescent="0.25">
      <c r="A167" s="5">
        <f t="shared" si="131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f t="shared" ref="F167:G167" si="167">IF(G167-5&gt;0,G167-5,0)</f>
        <v>0</v>
      </c>
      <c r="G167" s="4">
        <f t="shared" si="167"/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</row>
    <row r="168" spans="1:12" x14ac:dyDescent="0.25">
      <c r="A168" s="5">
        <f t="shared" si="131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f t="shared" ref="F168:G168" si="168">IF(G168-5&gt;0,G168-5,0)</f>
        <v>0</v>
      </c>
      <c r="G168" s="4">
        <f t="shared" si="168"/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</row>
    <row r="169" spans="1:12" x14ac:dyDescent="0.25">
      <c r="A169" s="5">
        <f t="shared" si="131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f t="shared" ref="F169:G169" si="169">IF(G169-5&gt;0,G169-5,0)</f>
        <v>0</v>
      </c>
      <c r="G169" s="4">
        <f t="shared" si="169"/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</row>
    <row r="170" spans="1:12" x14ac:dyDescent="0.25">
      <c r="A170" s="5">
        <f t="shared" si="131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f t="shared" ref="F170:G170" si="170">IF(G170-5&gt;0,G170-5,0)</f>
        <v>0</v>
      </c>
      <c r="G170" s="4">
        <f t="shared" si="170"/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</row>
    <row r="171" spans="1:12" x14ac:dyDescent="0.25">
      <c r="A171" s="5">
        <f t="shared" si="131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f t="shared" ref="F171:G171" si="171">IF(G171-5&gt;0,G171-5,0)</f>
        <v>0</v>
      </c>
      <c r="G171" s="4">
        <f t="shared" si="171"/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</row>
    <row r="172" spans="1:12" x14ac:dyDescent="0.25">
      <c r="A172" s="5">
        <f t="shared" si="131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f t="shared" ref="F172:G172" si="172">IF(G172-5&gt;0,G172-5,0)</f>
        <v>0</v>
      </c>
      <c r="G172" s="4">
        <f t="shared" si="172"/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</row>
    <row r="173" spans="1:12" x14ac:dyDescent="0.25">
      <c r="A173" s="5">
        <f t="shared" si="131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f t="shared" ref="F173:G173" si="173">IF(G173-5&gt;0,G173-5,0)</f>
        <v>0</v>
      </c>
      <c r="G173" s="4">
        <f t="shared" si="173"/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</row>
    <row r="174" spans="1:12" x14ac:dyDescent="0.25">
      <c r="A174" s="5">
        <f t="shared" si="131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f t="shared" ref="F174:G174" si="174">IF(G174-5&gt;0,G174-5,0)</f>
        <v>0</v>
      </c>
      <c r="G174" s="4">
        <f t="shared" si="174"/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</row>
    <row r="175" spans="1:12" x14ac:dyDescent="0.25">
      <c r="A175" s="5">
        <f t="shared" si="131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f t="shared" ref="F175:G175" si="175">IF(G175-5&gt;0,G175-5,0)</f>
        <v>0</v>
      </c>
      <c r="G175" s="4">
        <f t="shared" si="175"/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</row>
    <row r="176" spans="1:12" x14ac:dyDescent="0.25">
      <c r="A176" s="5">
        <f t="shared" si="131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f t="shared" ref="F176:G176" si="176">IF(G176-5&gt;0,G176-5,0)</f>
        <v>0</v>
      </c>
      <c r="G176" s="4">
        <f t="shared" si="176"/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</row>
    <row r="177" spans="1:12" x14ac:dyDescent="0.25">
      <c r="A177" s="5">
        <f t="shared" si="131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f t="shared" ref="F177:G177" si="177">IF(G177-5&gt;0,G177-5,0)</f>
        <v>0</v>
      </c>
      <c r="G177" s="4">
        <f t="shared" si="177"/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</row>
    <row r="178" spans="1:12" x14ac:dyDescent="0.25">
      <c r="A178" s="5">
        <f t="shared" si="131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f t="shared" ref="F178:G178" si="178">IF(G178-5&gt;0,G178-5,0)</f>
        <v>0</v>
      </c>
      <c r="G178" s="4">
        <f t="shared" si="178"/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1:12" x14ac:dyDescent="0.25">
      <c r="A179" s="5">
        <f t="shared" si="131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f t="shared" ref="F179:G179" si="179">IF(G179-5&gt;0,G179-5,0)</f>
        <v>0</v>
      </c>
      <c r="G179" s="4">
        <f t="shared" si="179"/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1:12" x14ac:dyDescent="0.25">
      <c r="A180" s="5">
        <f t="shared" si="131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f t="shared" ref="F180:G180" si="180">IF(G180-5&gt;0,G180-5,0)</f>
        <v>0</v>
      </c>
      <c r="G180" s="4">
        <f t="shared" si="180"/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1:12" x14ac:dyDescent="0.25">
      <c r="A181" s="5">
        <f t="shared" si="131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f t="shared" ref="F181:G181" si="181">IF(G181-5&gt;0,G181-5,0)</f>
        <v>0</v>
      </c>
      <c r="G181" s="4">
        <f t="shared" si="181"/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1:12" x14ac:dyDescent="0.25">
      <c r="A182" s="5">
        <f t="shared" si="131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f t="shared" ref="F182:G182" si="182">IF(G182-5&gt;0,G182-5,0)</f>
        <v>0</v>
      </c>
      <c r="G182" s="4">
        <f t="shared" si="182"/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1:12" x14ac:dyDescent="0.25">
      <c r="A183" s="5">
        <f t="shared" si="131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f t="shared" ref="F183:G183" si="183">IF(G183-5&gt;0,G183-5,0)</f>
        <v>0</v>
      </c>
      <c r="G183" s="4">
        <f t="shared" si="183"/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4" spans="1:12" x14ac:dyDescent="0.25">
      <c r="A184" s="5">
        <f t="shared" si="131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f t="shared" ref="F184:G184" si="184">IF(G184-5&gt;0,G184-5,0)</f>
        <v>0</v>
      </c>
      <c r="G184" s="4">
        <f t="shared" si="184"/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</row>
    <row r="185" spans="1:12" x14ac:dyDescent="0.25">
      <c r="A185" s="5">
        <f t="shared" si="131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f t="shared" ref="F185:G185" si="185">IF(G185-5&gt;0,G185-5,0)</f>
        <v>0</v>
      </c>
      <c r="G185" s="4">
        <f t="shared" si="185"/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</row>
    <row r="186" spans="1:12" x14ac:dyDescent="0.25">
      <c r="A186" s="5">
        <f t="shared" si="131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f t="shared" ref="F186:G186" si="186">IF(G186-5&gt;0,G186-5,0)</f>
        <v>0</v>
      </c>
      <c r="G186" s="4">
        <f t="shared" si="186"/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</row>
    <row r="187" spans="1:12" x14ac:dyDescent="0.25">
      <c r="A187" s="5">
        <f t="shared" si="131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f t="shared" ref="F187:G187" si="187">IF(G187-5&gt;0,G187-5,0)</f>
        <v>0</v>
      </c>
      <c r="G187" s="4">
        <f t="shared" si="187"/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1:12" x14ac:dyDescent="0.25">
      <c r="A188" s="5">
        <f t="shared" si="131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f t="shared" ref="F188:G188" si="188">IF(G188-5&gt;0,G188-5,0)</f>
        <v>0</v>
      </c>
      <c r="G188" s="4">
        <f t="shared" si="188"/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1:12" x14ac:dyDescent="0.25">
      <c r="A189" s="5">
        <f t="shared" si="131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f t="shared" ref="F189:G189" si="189">IF(G189-5&gt;0,G189-5,0)</f>
        <v>0</v>
      </c>
      <c r="G189" s="4">
        <f t="shared" si="189"/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1:12" x14ac:dyDescent="0.25">
      <c r="A190" s="5">
        <f t="shared" si="131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f t="shared" ref="F190:G190" si="190">IF(G190-5&gt;0,G190-5,0)</f>
        <v>0</v>
      </c>
      <c r="G190" s="4">
        <f t="shared" si="190"/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1:12" x14ac:dyDescent="0.25">
      <c r="A191" s="5">
        <f t="shared" si="131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f t="shared" ref="F191:G191" si="191">IF(G191-5&gt;0,G191-5,0)</f>
        <v>0</v>
      </c>
      <c r="G191" s="4">
        <f t="shared" si="191"/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1:12" x14ac:dyDescent="0.25">
      <c r="A192" s="5">
        <f t="shared" si="131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f t="shared" ref="F192:G192" si="192">IF(G192-5&gt;0,G192-5,0)</f>
        <v>0</v>
      </c>
      <c r="G192" s="4">
        <f t="shared" si="192"/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1:12" x14ac:dyDescent="0.25">
      <c r="A193" s="5">
        <f t="shared" si="131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f t="shared" ref="F193:G193" si="193">IF(G193-5&gt;0,G193-5,0)</f>
        <v>0</v>
      </c>
      <c r="G193" s="4">
        <f t="shared" si="193"/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J15" sqref="J15"/>
    </sheetView>
  </sheetViews>
  <sheetFormatPr defaultRowHeight="15.75" x14ac:dyDescent="0.25"/>
  <cols>
    <col min="1" max="1" width="11.5" customWidth="1"/>
    <col min="2" max="2" width="12.25" customWidth="1"/>
    <col min="3" max="3" width="13" customWidth="1"/>
    <col min="4" max="4" width="9.875" customWidth="1"/>
    <col min="5" max="5" width="17.375" customWidth="1"/>
    <col min="6" max="6" width="7.62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30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30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30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30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30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30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30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30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30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30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30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30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30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30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30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30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30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30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30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30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30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30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30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30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30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30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30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30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30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30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30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30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30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30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30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30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30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30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30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30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30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30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30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30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30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30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30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30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40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40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40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40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40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40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40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40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40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40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40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40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40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40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40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40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40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40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40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40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40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40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40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40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40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40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40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40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40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40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40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40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40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40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40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40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40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40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40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40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40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40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40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40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40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40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50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50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50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50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50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50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50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50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50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50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50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50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50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50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50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50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50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50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50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50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50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50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50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50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50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50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50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50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50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50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50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50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50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50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50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50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50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50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50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50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50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50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50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50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50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50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50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50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40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40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40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40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40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40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40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40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40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40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40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40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40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40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40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40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40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40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40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40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40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40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40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40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40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40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40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40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40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40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40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40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40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40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40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40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40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40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40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40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40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40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40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40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40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40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40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RenewablePVCF</vt:lpstr>
      <vt:lpstr>RenewableWindCF</vt:lpstr>
      <vt:lpstr>RenewableOffWindCF</vt:lpstr>
      <vt:lpstr>RenewableHydro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2017-11-08T14:19:27Z</dcterms:modified>
</cp:coreProperties>
</file>