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xl\Desktop\Stock_data\2018\"/>
    </mc:Choice>
  </mc:AlternateContent>
  <bookViews>
    <workbookView xWindow="0" yWindow="450" windowWidth="17985" windowHeight="7755"/>
  </bookViews>
  <sheets>
    <sheet name="公式计算" sheetId="2" r:id="rId1"/>
    <sheet name="2018-1-28" sheetId="1" r:id="rId2"/>
  </sheets>
  <definedNames>
    <definedName name="_xlnm._FilterDatabase" localSheetId="0" hidden="1">公式计算!$A$1:$O$47</definedName>
  </definedNames>
  <calcPr calcId="0"/>
</workbook>
</file>

<file path=xl/calcChain.xml><?xml version="1.0" encoding="utf-8"?>
<calcChain xmlns="http://schemas.openxmlformats.org/spreadsheetml/2006/main">
  <c r="H28" i="2" l="1"/>
  <c r="J28" i="2"/>
  <c r="K28" i="2" s="1"/>
  <c r="H4" i="2"/>
  <c r="J4" i="2"/>
  <c r="K4" i="2" s="1"/>
  <c r="H32" i="2"/>
  <c r="J32" i="2"/>
  <c r="K32" i="2" s="1"/>
  <c r="H21" i="2"/>
  <c r="J21" i="2"/>
  <c r="K21" i="2" s="1"/>
  <c r="H15" i="2"/>
  <c r="J15" i="2"/>
  <c r="K15" i="2" s="1"/>
  <c r="H17" i="2"/>
  <c r="J17" i="2"/>
  <c r="K17" i="2" s="1"/>
  <c r="H13" i="2"/>
  <c r="J13" i="2"/>
  <c r="K13" i="2" s="1"/>
  <c r="H11" i="2"/>
  <c r="J11" i="2"/>
  <c r="K11" i="2" s="1"/>
  <c r="H26" i="2"/>
  <c r="J26" i="2"/>
  <c r="K26" i="2" s="1"/>
  <c r="J24" i="2"/>
  <c r="K24" i="2" s="1"/>
  <c r="H24" i="2"/>
  <c r="J20" i="2"/>
  <c r="K20" i="2" s="1"/>
  <c r="J33" i="2"/>
  <c r="K33" i="2" s="1"/>
  <c r="J25" i="2"/>
  <c r="K25" i="2" s="1"/>
  <c r="J30" i="2"/>
  <c r="K30" i="2" s="1"/>
  <c r="J36" i="2"/>
  <c r="K36" i="2" s="1"/>
  <c r="J8" i="2"/>
  <c r="K8" i="2" s="1"/>
  <c r="J47" i="2"/>
  <c r="K47" i="2" s="1"/>
  <c r="J22" i="2"/>
  <c r="K22" i="2" s="1"/>
  <c r="J31" i="2"/>
  <c r="K31" i="2" s="1"/>
  <c r="J43" i="2"/>
  <c r="K43" i="2" s="1"/>
  <c r="J14" i="2"/>
  <c r="K14" i="2" s="1"/>
  <c r="J34" i="2"/>
  <c r="K34" i="2" s="1"/>
  <c r="J23" i="2"/>
  <c r="K23" i="2" s="1"/>
  <c r="H20" i="2"/>
  <c r="H33" i="2"/>
  <c r="H25" i="2"/>
  <c r="H30" i="2"/>
  <c r="H36" i="2"/>
  <c r="H8" i="2"/>
  <c r="H47" i="2"/>
  <c r="H22" i="2"/>
  <c r="H31" i="2"/>
  <c r="H43" i="2"/>
  <c r="H14" i="2"/>
  <c r="H34" i="2"/>
  <c r="H23" i="2"/>
  <c r="J10" i="2"/>
  <c r="K10" i="2" s="1"/>
  <c r="H10" i="2"/>
  <c r="J2" i="2"/>
  <c r="K2" i="2" s="1"/>
  <c r="H2" i="2"/>
  <c r="J12" i="2"/>
  <c r="K12" i="2" s="1"/>
  <c r="H12" i="2"/>
  <c r="J19" i="2"/>
  <c r="K19" i="2" s="1"/>
  <c r="H19" i="2"/>
  <c r="J29" i="2"/>
  <c r="K29" i="2" s="1"/>
  <c r="H29" i="2"/>
  <c r="J27" i="2"/>
  <c r="K27" i="2" s="1"/>
  <c r="H27" i="2"/>
  <c r="J3" i="2"/>
  <c r="K3" i="2" s="1"/>
  <c r="H3" i="2"/>
  <c r="J18" i="2"/>
  <c r="K18" i="2" s="1"/>
  <c r="H18" i="2"/>
  <c r="J6" i="2"/>
  <c r="K6" i="2" s="1"/>
  <c r="H6" i="2"/>
  <c r="J5" i="2"/>
  <c r="K5" i="2" s="1"/>
  <c r="H5" i="2"/>
  <c r="J7" i="2"/>
  <c r="K7" i="2" s="1"/>
  <c r="H7" i="2"/>
  <c r="J16" i="2"/>
  <c r="K16" i="2" s="1"/>
  <c r="H16" i="2"/>
  <c r="J9" i="2"/>
  <c r="K9" i="2" s="1"/>
  <c r="H9" i="2"/>
  <c r="O1" i="2"/>
  <c r="E33" i="2" s="1"/>
  <c r="H62" i="1"/>
  <c r="H63" i="1"/>
  <c r="H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E24" i="2" l="1"/>
  <c r="L24" i="2" s="1"/>
  <c r="E13" i="2"/>
  <c r="L13" i="2" s="1"/>
  <c r="E32" i="2"/>
  <c r="L32" i="2" s="1"/>
  <c r="E11" i="2"/>
  <c r="L11" i="2" s="1"/>
  <c r="E15" i="2"/>
  <c r="L15" i="2" s="1"/>
  <c r="E28" i="2"/>
  <c r="L28" i="2" s="1"/>
  <c r="E21" i="2"/>
  <c r="L21" i="2" s="1"/>
  <c r="E26" i="2"/>
  <c r="L26" i="2" s="1"/>
  <c r="E20" i="2"/>
  <c r="L20" i="2" s="1"/>
  <c r="E4" i="2"/>
  <c r="L4" i="2" s="1"/>
  <c r="E17" i="2"/>
  <c r="L17" i="2" s="1"/>
  <c r="E23" i="2"/>
  <c r="L23" i="2" s="1"/>
  <c r="E8" i="2"/>
  <c r="L8" i="2" s="1"/>
  <c r="E12" i="2"/>
  <c r="L12" i="2" s="1"/>
  <c r="E14" i="2"/>
  <c r="L14" i="2" s="1"/>
  <c r="L33" i="2"/>
  <c r="E29" i="2"/>
  <c r="L29" i="2" s="1"/>
  <c r="E31" i="2"/>
  <c r="L31" i="2" s="1"/>
  <c r="E47" i="2"/>
  <c r="L47" i="2" s="1"/>
  <c r="E18" i="2"/>
  <c r="L18" i="2" s="1"/>
  <c r="E10" i="2"/>
  <c r="L10" i="2" s="1"/>
  <c r="E43" i="2"/>
  <c r="L43" i="2" s="1"/>
  <c r="E36" i="2"/>
  <c r="L36" i="2" s="1"/>
  <c r="E30" i="2"/>
  <c r="L30" i="2" s="1"/>
  <c r="E9" i="2"/>
  <c r="L9" i="2" s="1"/>
  <c r="E34" i="2"/>
  <c r="L34" i="2" s="1"/>
  <c r="E22" i="2"/>
  <c r="L22" i="2" s="1"/>
  <c r="E25" i="2"/>
  <c r="L25" i="2" s="1"/>
  <c r="E16" i="2"/>
  <c r="L16" i="2" s="1"/>
  <c r="E6" i="2"/>
  <c r="L6" i="2" s="1"/>
  <c r="E5" i="2"/>
  <c r="L5" i="2" s="1"/>
  <c r="E27" i="2"/>
  <c r="L27" i="2" s="1"/>
  <c r="E19" i="2"/>
  <c r="L19" i="2" s="1"/>
  <c r="E7" i="2"/>
  <c r="L7" i="2" s="1"/>
  <c r="E3" i="2"/>
  <c r="L3" i="2" s="1"/>
  <c r="E2" i="2"/>
  <c r="L2" i="2" s="1"/>
</calcChain>
</file>

<file path=xl/sharedStrings.xml><?xml version="1.0" encoding="utf-8"?>
<sst xmlns="http://schemas.openxmlformats.org/spreadsheetml/2006/main" count="191" uniqueCount="154">
  <si>
    <t>代码</t>
  </si>
  <si>
    <t xml:space="preserve">    名称</t>
  </si>
  <si>
    <t>涨幅%</t>
  </si>
  <si>
    <t>市净率</t>
  </si>
  <si>
    <t>TTM市盈率</t>
  </si>
  <si>
    <t>市盈(动)</t>
  </si>
  <si>
    <t>现价</t>
  </si>
  <si>
    <t>换手%</t>
  </si>
  <si>
    <t>流通市值</t>
  </si>
  <si>
    <t>主力净量</t>
  </si>
  <si>
    <t>外盘</t>
  </si>
  <si>
    <t>内盘</t>
  </si>
  <si>
    <t>营业收入(同比增长率)</t>
  </si>
  <si>
    <t>SZ000711</t>
  </si>
  <si>
    <t>京蓝科技</t>
  </si>
  <si>
    <t>SZ000036</t>
  </si>
  <si>
    <t>华联控股</t>
  </si>
  <si>
    <t>SZ002164</t>
  </si>
  <si>
    <t>宁波东力</t>
  </si>
  <si>
    <t>SH600293</t>
  </si>
  <si>
    <t>三峡新材</t>
  </si>
  <si>
    <t>SZ000980</t>
  </si>
  <si>
    <t>众泰汽车</t>
  </si>
  <si>
    <t>SZ002564</t>
  </si>
  <si>
    <t>天沃科技</t>
  </si>
  <si>
    <t>SH600393</t>
  </si>
  <si>
    <t>粤泰股份</t>
  </si>
  <si>
    <t>SH600392</t>
  </si>
  <si>
    <t>盛和资源</t>
  </si>
  <si>
    <t>SZ000831</t>
  </si>
  <si>
    <t>五矿稀土</t>
  </si>
  <si>
    <t>SZ000548</t>
  </si>
  <si>
    <t>湖南投资</t>
  </si>
  <si>
    <t>SZ300293</t>
  </si>
  <si>
    <t>蓝英装备</t>
  </si>
  <si>
    <t>SZ300184</t>
  </si>
  <si>
    <t>力源信息</t>
  </si>
  <si>
    <t>SZ000517</t>
  </si>
  <si>
    <t>荣安地产</t>
  </si>
  <si>
    <t>SH603993</t>
  </si>
  <si>
    <t>洛阳钼业</t>
  </si>
  <si>
    <t>SZ000011</t>
  </si>
  <si>
    <t>深物业A</t>
  </si>
  <si>
    <t>SH600191</t>
  </si>
  <si>
    <t>华资实业</t>
  </si>
  <si>
    <t>SZ002601</t>
  </si>
  <si>
    <t>龙蟒佰利</t>
  </si>
  <si>
    <t>SH600610</t>
  </si>
  <si>
    <t>中毅达</t>
  </si>
  <si>
    <t>SH600311</t>
  </si>
  <si>
    <t>荣华实业</t>
  </si>
  <si>
    <t>SZ002408</t>
  </si>
  <si>
    <t>齐翔腾达</t>
  </si>
  <si>
    <t>SZ002040</t>
  </si>
  <si>
    <t>南 京 港</t>
  </si>
  <si>
    <t>SH600769</t>
  </si>
  <si>
    <t>祥龙电业</t>
  </si>
  <si>
    <t>SH600701</t>
  </si>
  <si>
    <t>工大高新</t>
  </si>
  <si>
    <t>SZ002503</t>
  </si>
  <si>
    <t>搜于特</t>
  </si>
  <si>
    <t>SZ000886</t>
  </si>
  <si>
    <t>海南高速</t>
  </si>
  <si>
    <t>SZ000676</t>
  </si>
  <si>
    <t>智度股份</t>
  </si>
  <si>
    <t>SZ002582</t>
  </si>
  <si>
    <t>好想你</t>
  </si>
  <si>
    <t>SH600463</t>
  </si>
  <si>
    <t>空港股份</t>
  </si>
  <si>
    <t>SZ300157</t>
  </si>
  <si>
    <t>恒泰艾普</t>
  </si>
  <si>
    <t>SZ300391</t>
  </si>
  <si>
    <t>康跃科技</t>
  </si>
  <si>
    <t>SH601969</t>
  </si>
  <si>
    <t>海南矿业</t>
  </si>
  <si>
    <t>SZ000426</t>
  </si>
  <si>
    <t>兴业矿业</t>
  </si>
  <si>
    <t>SH600358</t>
  </si>
  <si>
    <t>国旅联合</t>
  </si>
  <si>
    <t>SZ002496</t>
  </si>
  <si>
    <t>辉丰股份</t>
  </si>
  <si>
    <t>SZ300044</t>
  </si>
  <si>
    <t>赛为智能</t>
  </si>
  <si>
    <t>SZ002377</t>
  </si>
  <si>
    <t>国创高新</t>
  </si>
  <si>
    <t>SZ300374</t>
  </si>
  <si>
    <t>恒通科技</t>
  </si>
  <si>
    <t>SZ000014</t>
  </si>
  <si>
    <t>沙河股份</t>
  </si>
  <si>
    <t>SZ002515</t>
  </si>
  <si>
    <t>金字火腿</t>
  </si>
  <si>
    <t>SZ300355</t>
  </si>
  <si>
    <t>蒙草生态</t>
  </si>
  <si>
    <t>SZ002617</t>
  </si>
  <si>
    <t>露笑科技</t>
  </si>
  <si>
    <t>SZ300061</t>
  </si>
  <si>
    <t>康旗股份</t>
  </si>
  <si>
    <t>SZ000990</t>
  </si>
  <si>
    <t>诚志股份</t>
  </si>
  <si>
    <t>SZ300331</t>
  </si>
  <si>
    <t>苏大维格</t>
  </si>
  <si>
    <t>SH600070</t>
  </si>
  <si>
    <t>浙江富润</t>
  </si>
  <si>
    <t>SZ300179</t>
  </si>
  <si>
    <t>四方达</t>
  </si>
  <si>
    <t>SH600693</t>
  </si>
  <si>
    <t>东百集团</t>
  </si>
  <si>
    <t>SZ300275</t>
  </si>
  <si>
    <t>梅安森</t>
  </si>
  <si>
    <t>SZ002097</t>
  </si>
  <si>
    <t>山河智能</t>
  </si>
  <si>
    <t>SZ000040</t>
  </si>
  <si>
    <t>东旭蓝天</t>
  </si>
  <si>
    <t>SZ002611</t>
  </si>
  <si>
    <t>东方精工</t>
  </si>
  <si>
    <t>SZ000723</t>
  </si>
  <si>
    <t>美锦能源</t>
  </si>
  <si>
    <t>SZ000545</t>
  </si>
  <si>
    <t>金浦钛业</t>
  </si>
  <si>
    <t>SZ002759</t>
  </si>
  <si>
    <t>天际股份</t>
  </si>
  <si>
    <t>SH601015</t>
  </si>
  <si>
    <t>陕西黑猫</t>
  </si>
  <si>
    <t>SH601699</t>
  </si>
  <si>
    <t>潞安环能</t>
  </si>
  <si>
    <t>SZ002682</t>
  </si>
  <si>
    <t>龙洲股份</t>
  </si>
  <si>
    <t>SZ002667</t>
  </si>
  <si>
    <t>鞍重股份</t>
  </si>
  <si>
    <t>SH600123</t>
  </si>
  <si>
    <t>兰花科创</t>
  </si>
  <si>
    <t>SZ300228</t>
  </si>
  <si>
    <t>富瑞特装</t>
  </si>
  <si>
    <t>SZ300274</t>
  </si>
  <si>
    <t>阳光电源</t>
  </si>
  <si>
    <t>SZ000631</t>
  </si>
  <si>
    <t>顺发恒业</t>
  </si>
  <si>
    <t>SH600621</t>
  </si>
  <si>
    <t>华鑫股份</t>
  </si>
  <si>
    <t>净利润增长率</t>
    <phoneticPr fontId="18" type="noConversion"/>
  </si>
  <si>
    <r>
      <rPr>
        <sz val="11"/>
        <color theme="0"/>
        <rFont val="宋体"/>
        <family val="3"/>
        <charset val="134"/>
      </rPr>
      <t>股票</t>
    </r>
    <phoneticPr fontId="18" type="noConversion"/>
  </si>
  <si>
    <r>
      <rPr>
        <sz val="11"/>
        <color theme="0"/>
        <rFont val="宋体"/>
        <family val="3"/>
        <charset val="134"/>
      </rPr>
      <t>现价</t>
    </r>
    <phoneticPr fontId="18" type="noConversion"/>
  </si>
  <si>
    <r>
      <rPr>
        <sz val="11"/>
        <color theme="0"/>
        <rFont val="宋体"/>
        <family val="3"/>
        <charset val="134"/>
      </rPr>
      <t>市盈率</t>
    </r>
    <phoneticPr fontId="18" type="noConversion"/>
  </si>
  <si>
    <t>市净率</t>
    <phoneticPr fontId="18" type="noConversion"/>
  </si>
  <si>
    <t>HFS市净常数</t>
    <phoneticPr fontId="18" type="noConversion"/>
  </si>
  <si>
    <t>收入增长</t>
    <phoneticPr fontId="18" type="noConversion"/>
  </si>
  <si>
    <r>
      <rPr>
        <sz val="11"/>
        <color theme="0"/>
        <rFont val="宋体"/>
        <family val="3"/>
        <charset val="134"/>
      </rPr>
      <t>利润增长</t>
    </r>
    <phoneticPr fontId="18" type="noConversion"/>
  </si>
  <si>
    <r>
      <rPr>
        <sz val="11"/>
        <color theme="0"/>
        <rFont val="宋体"/>
        <family val="3"/>
        <charset val="134"/>
      </rPr>
      <t>当前</t>
    </r>
    <r>
      <rPr>
        <sz val="11"/>
        <color theme="0"/>
        <rFont val="Consolas"/>
        <family val="2"/>
        <charset val="134"/>
      </rPr>
      <t>PEG</t>
    </r>
    <phoneticPr fontId="18" type="noConversion"/>
  </si>
  <si>
    <r>
      <rPr>
        <sz val="11"/>
        <color theme="0"/>
        <rFont val="宋体"/>
        <family val="3"/>
        <charset val="134"/>
      </rPr>
      <t>目标</t>
    </r>
    <r>
      <rPr>
        <sz val="11"/>
        <color theme="0"/>
        <rFont val="Consolas"/>
        <family val="2"/>
        <charset val="134"/>
      </rPr>
      <t>PEG</t>
    </r>
    <phoneticPr fontId="18" type="noConversion"/>
  </si>
  <si>
    <r>
      <rPr>
        <sz val="11"/>
        <color theme="0"/>
        <rFont val="宋体"/>
        <family val="3"/>
        <charset val="134"/>
      </rPr>
      <t>每股收益</t>
    </r>
    <phoneticPr fontId="18" type="noConversion"/>
  </si>
  <si>
    <r>
      <rPr>
        <sz val="11"/>
        <color theme="0"/>
        <rFont val="宋体"/>
        <family val="3"/>
        <charset val="134"/>
      </rPr>
      <t>实际价值</t>
    </r>
    <phoneticPr fontId="18" type="noConversion"/>
  </si>
  <si>
    <r>
      <rPr>
        <sz val="11"/>
        <color theme="0"/>
        <rFont val="宋体"/>
        <family val="3"/>
        <charset val="134"/>
      </rPr>
      <t>升值空间</t>
    </r>
    <phoneticPr fontId="18" type="noConversion"/>
  </si>
  <si>
    <r>
      <rPr>
        <sz val="11"/>
        <color theme="0"/>
        <rFont val="宋体"/>
        <family val="3"/>
        <charset val="134"/>
      </rPr>
      <t>公司前景</t>
    </r>
    <phoneticPr fontId="18" type="noConversion"/>
  </si>
  <si>
    <t>最小市净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</si>
</sst>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onsolas"/>
      <family val="2"/>
      <charset val="134"/>
    </font>
    <font>
      <sz val="11"/>
      <color theme="1"/>
      <name val="Consolas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Consolas"/>
      <family val="2"/>
      <charset val="134"/>
    </font>
    <font>
      <b/>
      <sz val="13"/>
      <color theme="3"/>
      <name val="Consolas"/>
      <family val="2"/>
      <charset val="134"/>
    </font>
    <font>
      <b/>
      <sz val="11"/>
      <color theme="3"/>
      <name val="Consolas"/>
      <family val="2"/>
      <charset val="134"/>
    </font>
    <font>
      <sz val="11"/>
      <color rgb="FF006100"/>
      <name val="Consolas"/>
      <family val="2"/>
      <charset val="134"/>
    </font>
    <font>
      <sz val="11"/>
      <color rgb="FF9C0006"/>
      <name val="Consolas"/>
      <family val="2"/>
      <charset val="134"/>
    </font>
    <font>
      <sz val="11"/>
      <color rgb="FF9C6500"/>
      <name val="Consolas"/>
      <family val="2"/>
      <charset val="134"/>
    </font>
    <font>
      <sz val="11"/>
      <color rgb="FF3F3F76"/>
      <name val="Consolas"/>
      <family val="2"/>
      <charset val="134"/>
    </font>
    <font>
      <b/>
      <sz val="11"/>
      <color rgb="FF3F3F3F"/>
      <name val="Consolas"/>
      <family val="2"/>
      <charset val="134"/>
    </font>
    <font>
      <b/>
      <sz val="11"/>
      <color rgb="FFFA7D00"/>
      <name val="Consolas"/>
      <family val="2"/>
      <charset val="134"/>
    </font>
    <font>
      <sz val="11"/>
      <color rgb="FFFA7D00"/>
      <name val="Consolas"/>
      <family val="2"/>
      <charset val="134"/>
    </font>
    <font>
      <b/>
      <sz val="11"/>
      <color theme="0"/>
      <name val="Consolas"/>
      <family val="2"/>
      <charset val="134"/>
    </font>
    <font>
      <sz val="11"/>
      <color rgb="FFFF0000"/>
      <name val="Consolas"/>
      <family val="2"/>
      <charset val="134"/>
    </font>
    <font>
      <i/>
      <sz val="11"/>
      <color rgb="FF7F7F7F"/>
      <name val="Consolas"/>
      <family val="2"/>
      <charset val="134"/>
    </font>
    <font>
      <b/>
      <sz val="11"/>
      <color theme="1"/>
      <name val="Consolas"/>
      <family val="2"/>
      <charset val="134"/>
    </font>
    <font>
      <sz val="11"/>
      <color theme="0"/>
      <name val="Consolas"/>
      <family val="2"/>
      <charset val="134"/>
    </font>
    <font>
      <sz val="9"/>
      <name val="Consolas"/>
      <family val="2"/>
      <charset val="134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17" fillId="25" borderId="10" xfId="35" applyNumberFormat="1" applyBorder="1" applyAlignment="1">
      <alignment horizontal="center" vertical="center"/>
    </xf>
    <xf numFmtId="0" fontId="17" fillId="25" borderId="10" xfId="35" applyBorder="1" applyAlignment="1">
      <alignment horizontal="center" vertical="center"/>
    </xf>
    <xf numFmtId="0" fontId="20" fillId="25" borderId="10" xfId="35" applyFont="1" applyBorder="1" applyAlignment="1">
      <alignment horizontal="center" vertical="center"/>
    </xf>
    <xf numFmtId="0" fontId="17" fillId="25" borderId="10" xfId="1" applyNumberFormat="1" applyFont="1" applyFill="1" applyBorder="1" applyAlignment="1">
      <alignment horizontal="center" vertical="center"/>
    </xf>
    <xf numFmtId="0" fontId="20" fillId="13" borderId="11" xfId="23" applyFont="1" applyBorder="1" applyAlignment="1">
      <alignment horizontal="center" vertical="center"/>
    </xf>
    <xf numFmtId="0" fontId="17" fillId="13" borderId="12" xfId="23" applyBorder="1" applyAlignment="1">
      <alignment horizontal="center" vertical="center"/>
    </xf>
    <xf numFmtId="49" fontId="19" fillId="0" borderId="10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2" fontId="0" fillId="0" borderId="10" xfId="1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1" applyNumberFormat="1" applyFont="1" applyBorder="1" applyAlignment="1">
      <alignment horizontal="center" vertical="center"/>
    </xf>
    <xf numFmtId="49" fontId="19" fillId="0" borderId="10" xfId="0" applyNumberFormat="1" applyFont="1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33" borderId="10" xfId="0" applyNumberFormat="1" applyFill="1" applyBorder="1">
      <alignment vertical="center"/>
    </xf>
    <xf numFmtId="49" fontId="19" fillId="33" borderId="10" xfId="0" applyNumberFormat="1" applyFont="1" applyFill="1" applyBorder="1">
      <alignment vertical="center"/>
    </xf>
    <xf numFmtId="49" fontId="0" fillId="34" borderId="10" xfId="0" applyNumberFormat="1" applyFill="1" applyBorder="1">
      <alignment vertical="center"/>
    </xf>
    <xf numFmtId="49" fontId="19" fillId="34" borderId="10" xfId="0" applyNumberFormat="1" applyFont="1" applyFill="1" applyBorder="1">
      <alignment vertical="center"/>
    </xf>
    <xf numFmtId="49" fontId="19" fillId="35" borderId="10" xfId="0" applyNumberFormat="1" applyFont="1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2" fontId="0" fillId="0" borderId="10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O5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" x14ac:dyDescent="0.25"/>
  <cols>
    <col min="1" max="1" width="9" style="19"/>
    <col min="2" max="4" width="9" style="14"/>
    <col min="5" max="5" width="12.25" style="14" bestFit="1" customWidth="1"/>
    <col min="6" max="11" width="9" style="14"/>
    <col min="12" max="12" width="13.625" style="20" bestFit="1" customWidth="1"/>
    <col min="13" max="13" width="9" style="14"/>
  </cols>
  <sheetData>
    <row r="1" spans="1:15" x14ac:dyDescent="0.25">
      <c r="A1" s="7" t="s">
        <v>140</v>
      </c>
      <c r="B1" s="8" t="s">
        <v>141</v>
      </c>
      <c r="C1" s="8" t="s">
        <v>142</v>
      </c>
      <c r="D1" s="9" t="s">
        <v>143</v>
      </c>
      <c r="E1" s="9" t="s">
        <v>144</v>
      </c>
      <c r="F1" s="9" t="s">
        <v>145</v>
      </c>
      <c r="G1" s="8" t="s">
        <v>146</v>
      </c>
      <c r="H1" s="8" t="s">
        <v>147</v>
      </c>
      <c r="I1" s="8" t="s">
        <v>148</v>
      </c>
      <c r="J1" s="8" t="s">
        <v>149</v>
      </c>
      <c r="K1" s="8" t="s">
        <v>150</v>
      </c>
      <c r="L1" s="10" t="s">
        <v>151</v>
      </c>
      <c r="M1" s="8" t="s">
        <v>152</v>
      </c>
      <c r="N1" s="11" t="s">
        <v>153</v>
      </c>
      <c r="O1" s="12">
        <f>MIN(D2:D1048576)</f>
        <v>1.1100000000000001</v>
      </c>
    </row>
    <row r="2" spans="1:15" hidden="1" x14ac:dyDescent="0.25">
      <c r="A2" s="13" t="s">
        <v>42</v>
      </c>
      <c r="B2" s="14">
        <v>17.920000000000002</v>
      </c>
      <c r="C2" s="14">
        <v>13.9</v>
      </c>
      <c r="D2" s="14">
        <v>3.71</v>
      </c>
      <c r="E2" s="14">
        <f>D2/O$1</f>
        <v>3.342342342342342</v>
      </c>
      <c r="F2" s="14">
        <v>400.78</v>
      </c>
      <c r="G2" s="14">
        <v>8100</v>
      </c>
      <c r="H2" s="14">
        <f>C2/G2</f>
        <v>1.7160493827160495E-3</v>
      </c>
      <c r="I2" s="14">
        <v>0.25</v>
      </c>
      <c r="J2" s="14">
        <f>B2/C2</f>
        <v>1.2892086330935253</v>
      </c>
      <c r="K2" s="14">
        <f>I2*J2*G2</f>
        <v>2610.6474820143885</v>
      </c>
      <c r="L2" s="15">
        <f>K2/B2*(1+F2)/100/E2</f>
        <v>175.12478330004458</v>
      </c>
      <c r="N2" s="16"/>
      <c r="O2" s="16"/>
    </row>
    <row r="3" spans="1:15" x14ac:dyDescent="0.25">
      <c r="A3" s="24" t="s">
        <v>26</v>
      </c>
      <c r="B3" s="14">
        <v>6.86</v>
      </c>
      <c r="C3" s="14">
        <v>10.95</v>
      </c>
      <c r="D3" s="14">
        <v>2.94</v>
      </c>
      <c r="E3" s="14">
        <f>D3/O$1</f>
        <v>2.6486486486486482</v>
      </c>
      <c r="F3" s="14">
        <v>777.46</v>
      </c>
      <c r="G3" s="14">
        <v>1429</v>
      </c>
      <c r="H3" s="14">
        <f>C3/G3</f>
        <v>7.6627011896431068E-3</v>
      </c>
      <c r="I3" s="14">
        <v>0.25</v>
      </c>
      <c r="J3" s="14">
        <f>B3/C3</f>
        <v>0.62648401826484024</v>
      </c>
      <c r="K3" s="14">
        <f>I3*J3*G3</f>
        <v>223.81141552511417</v>
      </c>
      <c r="L3" s="15">
        <f>K3/B3*(1+F3)/100/E3</f>
        <v>95.889282406113139</v>
      </c>
    </row>
    <row r="4" spans="1:15" s="30" customFormat="1" x14ac:dyDescent="0.25">
      <c r="A4" s="25" t="s">
        <v>26</v>
      </c>
      <c r="B4" s="14">
        <v>6.86</v>
      </c>
      <c r="C4" s="14">
        <v>10.95</v>
      </c>
      <c r="D4" s="14">
        <v>2.94</v>
      </c>
      <c r="E4" s="14">
        <f>D4/O$1</f>
        <v>2.6486486486486482</v>
      </c>
      <c r="F4" s="14">
        <v>777.46</v>
      </c>
      <c r="G4" s="14">
        <v>1429</v>
      </c>
      <c r="H4" s="14">
        <f>C4/G4</f>
        <v>7.6627011896431068E-3</v>
      </c>
      <c r="I4" s="14">
        <v>0.25</v>
      </c>
      <c r="J4" s="14">
        <f>B4/C4</f>
        <v>0.62648401826484024</v>
      </c>
      <c r="K4" s="14">
        <f>I4*J4*G4</f>
        <v>223.81141552511417</v>
      </c>
      <c r="L4" s="15">
        <f>K4/B4*(1+F4)/100/E4</f>
        <v>95.889282406113139</v>
      </c>
      <c r="M4" s="14"/>
      <c r="N4"/>
      <c r="O4"/>
    </row>
    <row r="5" spans="1:15" x14ac:dyDescent="0.25">
      <c r="A5" s="13" t="s">
        <v>20</v>
      </c>
      <c r="B5" s="14">
        <v>8.26</v>
      </c>
      <c r="C5" s="14">
        <v>25.97</v>
      </c>
      <c r="D5" s="14">
        <v>2.64</v>
      </c>
      <c r="E5" s="14">
        <f>D5/O$1</f>
        <v>2.3783783783783781</v>
      </c>
      <c r="F5" s="14">
        <v>1003.3</v>
      </c>
      <c r="G5" s="14">
        <v>1218</v>
      </c>
      <c r="H5" s="14">
        <f>C5/G5</f>
        <v>2.1321839080459769E-2</v>
      </c>
      <c r="I5" s="14">
        <v>0.25</v>
      </c>
      <c r="J5" s="14">
        <f>B5/C5</f>
        <v>0.31805929919137466</v>
      </c>
      <c r="K5" s="14">
        <f>I5*J5*G5</f>
        <v>96.849056603773576</v>
      </c>
      <c r="L5" s="15">
        <f>K5/B5*(1+F5)/100/E5</f>
        <v>49.510562668463614</v>
      </c>
    </row>
    <row r="6" spans="1:15" x14ac:dyDescent="0.25">
      <c r="A6" s="21" t="s">
        <v>22</v>
      </c>
      <c r="B6" s="14">
        <v>11.26</v>
      </c>
      <c r="C6" s="14">
        <v>35.83</v>
      </c>
      <c r="D6" s="14">
        <v>1.42</v>
      </c>
      <c r="E6" s="14">
        <f>D6/O$1</f>
        <v>1.2792792792792791</v>
      </c>
      <c r="F6" s="14">
        <v>831.13</v>
      </c>
      <c r="G6" s="14">
        <v>982.8</v>
      </c>
      <c r="H6" s="14">
        <f>C6/G6</f>
        <v>3.6457061457061457E-2</v>
      </c>
      <c r="I6" s="14">
        <v>0.25</v>
      </c>
      <c r="J6" s="14">
        <f>B6/C6</f>
        <v>0.31426179179458558</v>
      </c>
      <c r="K6" s="14">
        <f>I6*J6*G6</f>
        <v>77.214122243929666</v>
      </c>
      <c r="L6" s="15">
        <f>K6/B6*(1+F6)/100/E6</f>
        <v>44.605063525725946</v>
      </c>
    </row>
    <row r="7" spans="1:15" x14ac:dyDescent="0.25">
      <c r="A7" s="24" t="s">
        <v>18</v>
      </c>
      <c r="B7" s="14">
        <v>8.52</v>
      </c>
      <c r="C7" s="14">
        <v>65.760000000000005</v>
      </c>
      <c r="D7" s="14">
        <v>1.79</v>
      </c>
      <c r="E7" s="14">
        <f>D7/O$1</f>
        <v>1.6126126126126126</v>
      </c>
      <c r="F7" s="14">
        <v>1422.83</v>
      </c>
      <c r="G7" s="14">
        <v>1243</v>
      </c>
      <c r="H7" s="14">
        <f>C7/G7</f>
        <v>5.2904263877715206E-2</v>
      </c>
      <c r="I7" s="14">
        <v>0.25</v>
      </c>
      <c r="J7" s="14">
        <f>B7/C7</f>
        <v>0.12956204379562042</v>
      </c>
      <c r="K7" s="14">
        <f>I7*J7*G7</f>
        <v>40.261405109489047</v>
      </c>
      <c r="L7" s="15">
        <f>K7/B7*(1+F7)/100/E7</f>
        <v>41.723181764313097</v>
      </c>
    </row>
    <row r="8" spans="1:15" hidden="1" x14ac:dyDescent="0.25">
      <c r="A8" s="22" t="s">
        <v>98</v>
      </c>
      <c r="B8" s="14">
        <v>17.3</v>
      </c>
      <c r="C8" s="14">
        <v>24.27</v>
      </c>
      <c r="D8" s="14">
        <v>1.36</v>
      </c>
      <c r="E8" s="14">
        <f>D8/O$1</f>
        <v>1.2252252252252251</v>
      </c>
      <c r="F8" s="14">
        <v>138.05000000000001</v>
      </c>
      <c r="G8" s="14">
        <v>2972</v>
      </c>
      <c r="H8" s="14">
        <f>C8/G8</f>
        <v>8.1662180349932698E-3</v>
      </c>
      <c r="I8" s="14">
        <v>0.25</v>
      </c>
      <c r="J8" s="14">
        <f>B8/C8</f>
        <v>0.71281417387721469</v>
      </c>
      <c r="K8" s="14">
        <f>I8*J8*G8</f>
        <v>529.62093119077053</v>
      </c>
      <c r="L8" s="15">
        <f>K8/B8*(1+F8)/100/E8</f>
        <v>34.743542772486009</v>
      </c>
    </row>
    <row r="9" spans="1:15" x14ac:dyDescent="0.25">
      <c r="A9" s="21" t="s">
        <v>14</v>
      </c>
      <c r="B9" s="14">
        <v>13.92</v>
      </c>
      <c r="C9" s="14">
        <v>53.13</v>
      </c>
      <c r="D9" s="14">
        <v>2.48</v>
      </c>
      <c r="E9" s="14">
        <f>D9/O$1</f>
        <v>2.2342342342342341</v>
      </c>
      <c r="F9" s="14">
        <v>2976</v>
      </c>
      <c r="G9" s="14">
        <v>550.29999999999995</v>
      </c>
      <c r="H9" s="14">
        <f>C9/G9</f>
        <v>9.6547337815736878E-2</v>
      </c>
      <c r="I9" s="14">
        <v>0.25</v>
      </c>
      <c r="J9" s="14">
        <f>B9/C9</f>
        <v>0.26199887069452288</v>
      </c>
      <c r="K9" s="14">
        <f>I9*J9*G9</f>
        <v>36.044494635798983</v>
      </c>
      <c r="L9" s="15">
        <f>K9/B9*(1+F9)/100/E9</f>
        <v>34.50244229385622</v>
      </c>
      <c r="N9" s="18"/>
      <c r="O9" s="18"/>
    </row>
    <row r="10" spans="1:15" hidden="1" x14ac:dyDescent="0.25">
      <c r="A10" s="21" t="s">
        <v>46</v>
      </c>
      <c r="B10" s="14">
        <v>17.149999999999999</v>
      </c>
      <c r="C10" s="14">
        <v>13.61</v>
      </c>
      <c r="D10" s="14">
        <v>2.6</v>
      </c>
      <c r="E10" s="14">
        <f>D10/O$1</f>
        <v>2.3423423423423424</v>
      </c>
      <c r="F10" s="14">
        <v>271.70999999999998</v>
      </c>
      <c r="G10" s="14">
        <v>1508</v>
      </c>
      <c r="H10" s="14">
        <f>C10/G10</f>
        <v>9.025198938992042E-3</v>
      </c>
      <c r="I10" s="14">
        <v>0.25</v>
      </c>
      <c r="J10" s="14">
        <f>B10/C10</f>
        <v>1.2601028655400441</v>
      </c>
      <c r="K10" s="14">
        <f>I10*J10*G10</f>
        <v>475.05878030859662</v>
      </c>
      <c r="L10" s="15">
        <f>K10/B10*(1+F10)/100/E10</f>
        <v>32.250311903012495</v>
      </c>
    </row>
    <row r="11" spans="1:15" hidden="1" x14ac:dyDescent="0.25">
      <c r="A11" s="25" t="s">
        <v>46</v>
      </c>
      <c r="B11" s="14">
        <v>17.149999999999999</v>
      </c>
      <c r="C11" s="14">
        <v>13.61</v>
      </c>
      <c r="D11" s="14">
        <v>2.6</v>
      </c>
      <c r="E11" s="14">
        <f>D11/O$1</f>
        <v>2.3423423423423424</v>
      </c>
      <c r="F11" s="14">
        <v>271.70999999999998</v>
      </c>
      <c r="G11" s="14">
        <v>1508</v>
      </c>
      <c r="H11" s="14">
        <f>C11/G11</f>
        <v>9.025198938992042E-3</v>
      </c>
      <c r="I11" s="14">
        <v>0.25</v>
      </c>
      <c r="J11" s="14">
        <f>B11/C11</f>
        <v>1.2601028655400441</v>
      </c>
      <c r="K11" s="14">
        <f>I11*J11*G11</f>
        <v>475.05878030859662</v>
      </c>
      <c r="L11" s="15">
        <f>K11/B11*(1+F11)/100/E11</f>
        <v>32.250311903012495</v>
      </c>
    </row>
    <row r="12" spans="1:15" x14ac:dyDescent="0.25">
      <c r="A12" s="27" t="s">
        <v>38</v>
      </c>
      <c r="B12" s="14">
        <v>5.07</v>
      </c>
      <c r="C12" s="14">
        <v>25.26</v>
      </c>
      <c r="D12" s="14">
        <v>3.88</v>
      </c>
      <c r="E12" s="14">
        <f>D12/O$1</f>
        <v>3.4954954954954949</v>
      </c>
      <c r="F12" s="14">
        <v>425.79</v>
      </c>
      <c r="G12" s="14">
        <v>2245</v>
      </c>
      <c r="H12" s="14">
        <f>C12/G12</f>
        <v>1.1251670378619155E-2</v>
      </c>
      <c r="I12" s="14">
        <v>0.25</v>
      </c>
      <c r="J12" s="14">
        <f>B12/C12</f>
        <v>0.20071258907363421</v>
      </c>
      <c r="K12" s="14">
        <f>I12*J12*G12</f>
        <v>112.6499406175772</v>
      </c>
      <c r="L12" s="15">
        <f>K12/B12*(1+F12)/100/E12</f>
        <v>27.128669581200882</v>
      </c>
    </row>
    <row r="13" spans="1:15" x14ac:dyDescent="0.25">
      <c r="A13" s="25" t="s">
        <v>38</v>
      </c>
      <c r="B13" s="14">
        <v>5.07</v>
      </c>
      <c r="C13" s="14">
        <v>25.26</v>
      </c>
      <c r="D13" s="14">
        <v>3.88</v>
      </c>
      <c r="E13" s="14">
        <f>D13/O$1</f>
        <v>3.4954954954954949</v>
      </c>
      <c r="F13" s="14">
        <v>425.79</v>
      </c>
      <c r="G13" s="14">
        <v>2245</v>
      </c>
      <c r="H13" s="14">
        <f>C13/G13</f>
        <v>1.1251670378619155E-2</v>
      </c>
      <c r="I13" s="14">
        <v>0.25</v>
      </c>
      <c r="J13" s="14">
        <f>B13/C13</f>
        <v>0.20071258907363421</v>
      </c>
      <c r="K13" s="14">
        <f>I13*J13*G13</f>
        <v>112.6499406175772</v>
      </c>
      <c r="L13" s="15">
        <f>K13/B13*(1+F13)/100/E13</f>
        <v>27.128669581200882</v>
      </c>
    </row>
    <row r="14" spans="1:15" x14ac:dyDescent="0.25">
      <c r="A14" s="22" t="s">
        <v>124</v>
      </c>
      <c r="B14" s="14">
        <v>11.75</v>
      </c>
      <c r="C14" s="14">
        <v>13.87</v>
      </c>
      <c r="D14" s="14">
        <v>1.71</v>
      </c>
      <c r="E14" s="14">
        <f>D14/O$1</f>
        <v>1.5405405405405403</v>
      </c>
      <c r="F14" s="14">
        <v>112.08</v>
      </c>
      <c r="G14" s="14">
        <v>2005.9999999999998</v>
      </c>
      <c r="H14" s="14">
        <f>C14/G14</f>
        <v>6.9142572283150553E-3</v>
      </c>
      <c r="I14" s="14">
        <v>0.25</v>
      </c>
      <c r="J14" s="14">
        <f>B14/C14</f>
        <v>0.84715212689257391</v>
      </c>
      <c r="K14" s="14">
        <f>I14*J14*G14</f>
        <v>424.84679163662577</v>
      </c>
      <c r="L14" s="15">
        <f>K14/B14*(1+F14)/100/E14</f>
        <v>26.540380475341198</v>
      </c>
    </row>
    <row r="15" spans="1:15" x14ac:dyDescent="0.25">
      <c r="A15" s="25" t="s">
        <v>124</v>
      </c>
      <c r="B15" s="14">
        <v>11.75</v>
      </c>
      <c r="C15" s="14">
        <v>13.87</v>
      </c>
      <c r="D15" s="14">
        <v>1.71</v>
      </c>
      <c r="E15" s="14">
        <f>D15/O$1</f>
        <v>1.5405405405405403</v>
      </c>
      <c r="F15" s="14">
        <v>112.08</v>
      </c>
      <c r="G15" s="14">
        <v>2005.9999999999998</v>
      </c>
      <c r="H15" s="14">
        <f>C15/G15</f>
        <v>6.9142572283150553E-3</v>
      </c>
      <c r="I15" s="14">
        <v>0.25</v>
      </c>
      <c r="J15" s="14">
        <f>B15/C15</f>
        <v>0.84715212689257391</v>
      </c>
      <c r="K15" s="14">
        <f>I15*J15*G15</f>
        <v>424.84679163662577</v>
      </c>
      <c r="L15" s="15">
        <f>K15/B15*(1+F15)/100/E15</f>
        <v>26.540380475341198</v>
      </c>
    </row>
    <row r="16" spans="1:15" x14ac:dyDescent="0.25">
      <c r="A16" s="21" t="s">
        <v>16</v>
      </c>
      <c r="B16" s="14">
        <v>11.22</v>
      </c>
      <c r="C16" s="14">
        <v>8.89</v>
      </c>
      <c r="D16" s="14">
        <v>3.11</v>
      </c>
      <c r="E16" s="14">
        <f>D16/O$1</f>
        <v>2.8018018018018016</v>
      </c>
      <c r="F16" s="14">
        <v>1983.65</v>
      </c>
      <c r="G16" s="14">
        <v>127.1</v>
      </c>
      <c r="H16" s="14">
        <f>C16/G16</f>
        <v>6.9944925255704171E-2</v>
      </c>
      <c r="I16" s="14">
        <v>0.25</v>
      </c>
      <c r="J16" s="14">
        <f>B16/C16</f>
        <v>1.2620922384701911</v>
      </c>
      <c r="K16" s="14">
        <f>I16*J16*G16</f>
        <v>40.102980877390323</v>
      </c>
      <c r="L16" s="15">
        <f>K16/B16*(1+F16)/100/E16</f>
        <v>25.318053690334526</v>
      </c>
      <c r="N16" s="17"/>
      <c r="O16" s="17"/>
    </row>
    <row r="17" spans="1:15" x14ac:dyDescent="0.25">
      <c r="A17" s="25" t="s">
        <v>16</v>
      </c>
      <c r="B17" s="14">
        <v>11.22</v>
      </c>
      <c r="C17" s="14">
        <v>8.89</v>
      </c>
      <c r="D17" s="14">
        <v>3.11</v>
      </c>
      <c r="E17" s="14">
        <f>D17/O$1</f>
        <v>2.8018018018018016</v>
      </c>
      <c r="F17" s="14">
        <v>1983.65</v>
      </c>
      <c r="G17" s="14">
        <v>127.1</v>
      </c>
      <c r="H17" s="14">
        <f>C17/G17</f>
        <v>6.9944925255704171E-2</v>
      </c>
      <c r="I17" s="14">
        <v>0.25</v>
      </c>
      <c r="J17" s="14">
        <f>B17/C17</f>
        <v>1.2620922384701911</v>
      </c>
      <c r="K17" s="14">
        <f>I17*J17*G17</f>
        <v>40.102980877390323</v>
      </c>
      <c r="L17" s="15">
        <f>K17/B17*(1+F17)/100/E17</f>
        <v>25.318053690334526</v>
      </c>
      <c r="N17" s="18"/>
      <c r="O17" s="18"/>
    </row>
    <row r="18" spans="1:15" x14ac:dyDescent="0.25">
      <c r="A18" s="21" t="s">
        <v>24</v>
      </c>
      <c r="B18" s="14">
        <v>8.1199999999999992</v>
      </c>
      <c r="C18" s="14">
        <v>21.77</v>
      </c>
      <c r="D18" s="14">
        <v>2.2200000000000002</v>
      </c>
      <c r="E18" s="14">
        <f>D18/O$1</f>
        <v>2</v>
      </c>
      <c r="F18" s="14">
        <v>813.58</v>
      </c>
      <c r="G18" s="14">
        <v>468.79999999999995</v>
      </c>
      <c r="H18" s="14">
        <f>C18/G18</f>
        <v>4.6437713310580206E-2</v>
      </c>
      <c r="I18" s="14">
        <v>0.25</v>
      </c>
      <c r="J18" s="14">
        <f>B18/C18</f>
        <v>0.37299035369774919</v>
      </c>
      <c r="K18" s="14">
        <f>I18*J18*G18</f>
        <v>43.714469453376203</v>
      </c>
      <c r="L18" s="15">
        <f>K18/B18*(1+F18)/100/E18</f>
        <v>21.926682590721178</v>
      </c>
    </row>
    <row r="19" spans="1:15" x14ac:dyDescent="0.25">
      <c r="A19" s="21" t="s">
        <v>36</v>
      </c>
      <c r="B19" s="14">
        <v>12.07</v>
      </c>
      <c r="C19" s="14">
        <v>22.27</v>
      </c>
      <c r="D19" s="14">
        <v>1.91</v>
      </c>
      <c r="E19" s="14">
        <f>D19/O$1</f>
        <v>1.7207207207207205</v>
      </c>
      <c r="F19" s="14">
        <v>479.68</v>
      </c>
      <c r="G19" s="14">
        <v>638</v>
      </c>
      <c r="H19" s="14">
        <f>C19/G19</f>
        <v>3.4905956112852667E-2</v>
      </c>
      <c r="I19" s="14">
        <v>0.25</v>
      </c>
      <c r="J19" s="14">
        <f>B19/C19</f>
        <v>0.5419847328244275</v>
      </c>
      <c r="K19" s="14">
        <f>I19*J19*G19</f>
        <v>86.446564885496187</v>
      </c>
      <c r="L19" s="15">
        <f>K19/B19*(1+F19)/100/E19</f>
        <v>20.007191747167678</v>
      </c>
    </row>
    <row r="20" spans="1:15" x14ac:dyDescent="0.25">
      <c r="A20" s="22" t="s">
        <v>58</v>
      </c>
      <c r="B20" s="14">
        <v>9.39</v>
      </c>
      <c r="C20" s="14">
        <v>33.25</v>
      </c>
      <c r="D20" s="14">
        <v>2.2000000000000002</v>
      </c>
      <c r="E20" s="14">
        <f>D20/O$1</f>
        <v>1.9819819819819819</v>
      </c>
      <c r="F20" s="14">
        <v>223</v>
      </c>
      <c r="G20" s="14">
        <v>1539</v>
      </c>
      <c r="H20" s="14">
        <f>C20/G20</f>
        <v>2.1604938271604937E-2</v>
      </c>
      <c r="I20" s="14">
        <v>0.25</v>
      </c>
      <c r="J20" s="14">
        <f>B20/C20</f>
        <v>0.28240601503759399</v>
      </c>
      <c r="K20" s="14">
        <f>I20*J20*G20</f>
        <v>108.65571428571428</v>
      </c>
      <c r="L20" s="15">
        <f>K20/B20*(1+F20)/100/E20</f>
        <v>13.077818181818182</v>
      </c>
    </row>
    <row r="21" spans="1:15" x14ac:dyDescent="0.25">
      <c r="A21" s="25" t="s">
        <v>58</v>
      </c>
      <c r="B21" s="14">
        <v>9.39</v>
      </c>
      <c r="C21" s="14">
        <v>33.25</v>
      </c>
      <c r="D21" s="14">
        <v>2.2000000000000002</v>
      </c>
      <c r="E21" s="14">
        <f>D21/O$1</f>
        <v>1.9819819819819819</v>
      </c>
      <c r="F21" s="14">
        <v>223</v>
      </c>
      <c r="G21" s="14">
        <v>1539</v>
      </c>
      <c r="H21" s="14">
        <f>C21/G21</f>
        <v>2.1604938271604937E-2</v>
      </c>
      <c r="I21" s="14">
        <v>0.25</v>
      </c>
      <c r="J21" s="14">
        <f>B21/C21</f>
        <v>0.28240601503759399</v>
      </c>
      <c r="K21" s="14">
        <f>I21*J21*G21</f>
        <v>108.65571428571428</v>
      </c>
      <c r="L21" s="15">
        <f>K21/B21*(1+F21)/100/E21</f>
        <v>13.077818181818182</v>
      </c>
    </row>
    <row r="22" spans="1:15" x14ac:dyDescent="0.25">
      <c r="A22" s="22" t="s">
        <v>102</v>
      </c>
      <c r="B22" s="14">
        <v>9.68</v>
      </c>
      <c r="C22" s="14">
        <v>29</v>
      </c>
      <c r="D22" s="14">
        <v>2.2200000000000002</v>
      </c>
      <c r="E22" s="14">
        <f>D22/O$1</f>
        <v>2</v>
      </c>
      <c r="F22" s="14">
        <v>122.77</v>
      </c>
      <c r="G22" s="14">
        <v>2132</v>
      </c>
      <c r="H22" s="14">
        <f>C22/G22</f>
        <v>1.3602251407129456E-2</v>
      </c>
      <c r="I22" s="14">
        <v>0.25</v>
      </c>
      <c r="J22" s="14">
        <f>B22/C22</f>
        <v>0.33379310344827584</v>
      </c>
      <c r="K22" s="14">
        <f>I22*J22*G22</f>
        <v>177.91172413793103</v>
      </c>
      <c r="L22" s="15">
        <f>K22/B22*(1+F22)/100/E22</f>
        <v>11.374036206896552</v>
      </c>
    </row>
    <row r="23" spans="1:15" x14ac:dyDescent="0.25">
      <c r="A23" s="22" t="s">
        <v>130</v>
      </c>
      <c r="B23" s="14">
        <v>9.16</v>
      </c>
      <c r="C23" s="14">
        <v>10.58</v>
      </c>
      <c r="D23" s="14">
        <v>1.1100000000000001</v>
      </c>
      <c r="E23" s="14">
        <f>D23/O$1</f>
        <v>1</v>
      </c>
      <c r="F23" s="14">
        <v>108.78</v>
      </c>
      <c r="G23" s="14">
        <v>416.6</v>
      </c>
      <c r="H23" s="14">
        <f>C23/G23</f>
        <v>2.5396063370139221E-2</v>
      </c>
      <c r="I23" s="14">
        <v>0.25</v>
      </c>
      <c r="J23" s="14">
        <f>B23/C23</f>
        <v>0.86578449905482047</v>
      </c>
      <c r="K23" s="14">
        <f>I23*J23*G23</f>
        <v>90.171455576559552</v>
      </c>
      <c r="L23" s="15">
        <f>K23/B23*(1+F23)/100/E23</f>
        <v>10.806793005671079</v>
      </c>
    </row>
    <row r="24" spans="1:15" x14ac:dyDescent="0.25">
      <c r="A24" s="25" t="s">
        <v>130</v>
      </c>
      <c r="B24" s="14">
        <v>9.16</v>
      </c>
      <c r="C24" s="14">
        <v>10.58</v>
      </c>
      <c r="D24" s="14">
        <v>1.1100000000000001</v>
      </c>
      <c r="E24" s="14">
        <f>D24/O$1</f>
        <v>1</v>
      </c>
      <c r="F24" s="14">
        <v>108.78</v>
      </c>
      <c r="G24" s="14">
        <v>416.6</v>
      </c>
      <c r="H24" s="14">
        <f>C24/G24</f>
        <v>2.5396063370139221E-2</v>
      </c>
      <c r="I24" s="14">
        <v>0.25</v>
      </c>
      <c r="J24" s="14">
        <f>B24/C24</f>
        <v>0.86578449905482047</v>
      </c>
      <c r="K24" s="14">
        <f>I24*J24*G24</f>
        <v>90.171455576559552</v>
      </c>
      <c r="L24" s="15">
        <f>K24/B24*(1+F24)/100/E24</f>
        <v>10.806793005671079</v>
      </c>
    </row>
    <row r="25" spans="1:15" x14ac:dyDescent="0.25">
      <c r="A25" s="22" t="s">
        <v>70</v>
      </c>
      <c r="B25" s="14">
        <v>10.029999999999999</v>
      </c>
      <c r="C25" s="14">
        <v>68.290000000000006</v>
      </c>
      <c r="D25" s="14">
        <v>1.87</v>
      </c>
      <c r="E25" s="14">
        <f>D25/O$1</f>
        <v>1.6846846846846846</v>
      </c>
      <c r="F25" s="14">
        <v>193.74</v>
      </c>
      <c r="G25" s="14">
        <v>2014.9999999999998</v>
      </c>
      <c r="H25" s="14">
        <f>C25/G25</f>
        <v>3.3890818858560802E-2</v>
      </c>
      <c r="I25" s="14">
        <v>0.25</v>
      </c>
      <c r="J25" s="14">
        <f>B25/C25</f>
        <v>0.14687362717821054</v>
      </c>
      <c r="K25" s="14">
        <f>I25*J25*G25</f>
        <v>73.987589691023544</v>
      </c>
      <c r="L25" s="15">
        <f>K25/B25*(1+F25)/100/E25</f>
        <v>8.5269650781544239</v>
      </c>
    </row>
    <row r="26" spans="1:15" x14ac:dyDescent="0.25">
      <c r="A26" s="25" t="s">
        <v>70</v>
      </c>
      <c r="B26" s="14">
        <v>10.029999999999999</v>
      </c>
      <c r="C26" s="14">
        <v>68.290000000000006</v>
      </c>
      <c r="D26" s="14">
        <v>1.87</v>
      </c>
      <c r="E26" s="14">
        <f>D26/O$1</f>
        <v>1.6846846846846846</v>
      </c>
      <c r="F26" s="14">
        <v>193.74</v>
      </c>
      <c r="G26" s="14">
        <v>2014.9999999999998</v>
      </c>
      <c r="H26" s="14">
        <f>C26/G26</f>
        <v>3.3890818858560802E-2</v>
      </c>
      <c r="I26" s="14">
        <v>0.25</v>
      </c>
      <c r="J26" s="14">
        <f>B26/C26</f>
        <v>0.14687362717821054</v>
      </c>
      <c r="K26" s="14">
        <f>I26*J26*G26</f>
        <v>73.987589691023544</v>
      </c>
      <c r="L26" s="15">
        <f>K26/B26*(1+F26)/100/E26</f>
        <v>8.5269650781544239</v>
      </c>
    </row>
    <row r="27" spans="1:15" hidden="1" x14ac:dyDescent="0.25">
      <c r="A27" s="21" t="s">
        <v>28</v>
      </c>
      <c r="B27" s="14">
        <v>17.64</v>
      </c>
      <c r="C27" s="14">
        <v>44.82</v>
      </c>
      <c r="D27" s="14">
        <v>4.6900000000000004</v>
      </c>
      <c r="E27" s="14">
        <f>D27/O$1</f>
        <v>4.2252252252252251</v>
      </c>
      <c r="F27" s="14">
        <v>644.32000000000005</v>
      </c>
      <c r="G27" s="14">
        <v>699.2</v>
      </c>
      <c r="H27" s="14">
        <f>C27/G27</f>
        <v>6.4101830663615564E-2</v>
      </c>
      <c r="I27" s="14">
        <v>0.25</v>
      </c>
      <c r="J27" s="14">
        <f>B27/C27</f>
        <v>0.39357429718875503</v>
      </c>
      <c r="K27" s="14">
        <f>I27*J27*G27</f>
        <v>68.79678714859439</v>
      </c>
      <c r="L27" s="15">
        <f>K27/B27*(1+F27)/100/E27</f>
        <v>5.9565506261007091</v>
      </c>
      <c r="N27" s="17"/>
      <c r="O27" s="17"/>
    </row>
    <row r="28" spans="1:15" hidden="1" x14ac:dyDescent="0.25">
      <c r="A28" s="25" t="s">
        <v>28</v>
      </c>
      <c r="B28" s="14">
        <v>17.64</v>
      </c>
      <c r="C28" s="14">
        <v>44.82</v>
      </c>
      <c r="D28" s="14">
        <v>4.6900000000000004</v>
      </c>
      <c r="E28" s="14">
        <f>D28/O$1</f>
        <v>4.2252252252252251</v>
      </c>
      <c r="F28" s="14">
        <v>644.32000000000005</v>
      </c>
      <c r="G28" s="14">
        <v>699.2</v>
      </c>
      <c r="H28" s="14">
        <f>C28/G28</f>
        <v>6.4101830663615564E-2</v>
      </c>
      <c r="I28" s="14">
        <v>0.25</v>
      </c>
      <c r="J28" s="14">
        <f>B28/C28</f>
        <v>0.39357429718875503</v>
      </c>
      <c r="K28" s="14">
        <f>I28*J28*G28</f>
        <v>68.79678714859439</v>
      </c>
      <c r="L28" s="15">
        <f>K28/B28*(1+F28)/100/E28</f>
        <v>5.9565506261007091</v>
      </c>
    </row>
    <row r="29" spans="1:15" x14ac:dyDescent="0.25">
      <c r="A29" s="24" t="s">
        <v>32</v>
      </c>
      <c r="B29" s="14">
        <v>7.09</v>
      </c>
      <c r="C29" s="14">
        <v>19.22</v>
      </c>
      <c r="D29" s="14">
        <v>2.14</v>
      </c>
      <c r="E29" s="14">
        <f>D29/O$1</f>
        <v>1.9279279279279278</v>
      </c>
      <c r="F29" s="14">
        <v>529.75</v>
      </c>
      <c r="G29" s="14">
        <v>131.5</v>
      </c>
      <c r="H29" s="14">
        <f>C29/G29</f>
        <v>0.1461596958174905</v>
      </c>
      <c r="I29" s="14">
        <v>0.25</v>
      </c>
      <c r="J29" s="14">
        <f>B29/C29</f>
        <v>0.36888657648283041</v>
      </c>
      <c r="K29" s="14">
        <f>I29*J29*G29</f>
        <v>12.12714620187305</v>
      </c>
      <c r="L29" s="15">
        <f>K29/B29*(1+F29)/100/E29</f>
        <v>4.7088145471277008</v>
      </c>
    </row>
    <row r="30" spans="1:15" hidden="1" x14ac:dyDescent="0.25">
      <c r="A30" s="19" t="s">
        <v>72</v>
      </c>
      <c r="B30" s="14">
        <v>15.55</v>
      </c>
      <c r="C30" s="14">
        <v>50.82</v>
      </c>
      <c r="D30" s="14">
        <v>2.76</v>
      </c>
      <c r="E30" s="14">
        <f>D30/O$1</f>
        <v>2.486486486486486</v>
      </c>
      <c r="F30" s="14">
        <v>191.61</v>
      </c>
      <c r="G30" s="14">
        <v>1109</v>
      </c>
      <c r="H30" s="14">
        <f>C30/G30</f>
        <v>4.5825067628494136E-2</v>
      </c>
      <c r="I30" s="14">
        <v>0.25</v>
      </c>
      <c r="J30" s="14">
        <f>B30/C30</f>
        <v>0.30598189689098781</v>
      </c>
      <c r="K30" s="14">
        <f>I30*J30*G30</f>
        <v>84.833480913026378</v>
      </c>
      <c r="L30" s="15">
        <f>K30/B30*(1+F30)/100/E30</f>
        <v>4.2260012587050655</v>
      </c>
    </row>
    <row r="31" spans="1:15" x14ac:dyDescent="0.25">
      <c r="A31" s="23" t="s">
        <v>106</v>
      </c>
      <c r="B31" s="14">
        <v>7.83</v>
      </c>
      <c r="C31" s="14">
        <v>38.159999999999997</v>
      </c>
      <c r="D31" s="14">
        <v>3.43</v>
      </c>
      <c r="E31" s="14">
        <f>D31/O$1</f>
        <v>3.0900900900900901</v>
      </c>
      <c r="F31" s="14">
        <v>119.44</v>
      </c>
      <c r="G31" s="14">
        <v>1605.9999999999998</v>
      </c>
      <c r="H31" s="14">
        <f>C31/G31</f>
        <v>2.3760896637608969E-2</v>
      </c>
      <c r="I31" s="14">
        <v>0.25</v>
      </c>
      <c r="J31" s="14">
        <f>B31/C31</f>
        <v>0.20518867924528303</v>
      </c>
      <c r="K31" s="14">
        <f>I31*J31*G31</f>
        <v>82.383254716981128</v>
      </c>
      <c r="L31" s="15">
        <f>K31/B31*(1+F31)/100/E31</f>
        <v>4.1008774318352668</v>
      </c>
    </row>
    <row r="32" spans="1:15" x14ac:dyDescent="0.25">
      <c r="A32" s="25" t="s">
        <v>106</v>
      </c>
      <c r="B32" s="14">
        <v>7.83</v>
      </c>
      <c r="C32" s="14">
        <v>38.159999999999997</v>
      </c>
      <c r="D32" s="14">
        <v>3.43</v>
      </c>
      <c r="E32" s="14">
        <f>D32/O$1</f>
        <v>3.0900900900900901</v>
      </c>
      <c r="F32" s="14">
        <v>119.44</v>
      </c>
      <c r="G32" s="14">
        <v>1605.9999999999998</v>
      </c>
      <c r="H32" s="14">
        <f>C32/G32</f>
        <v>2.3760896637608969E-2</v>
      </c>
      <c r="I32" s="14">
        <v>0.25</v>
      </c>
      <c r="J32" s="14">
        <f>B32/C32</f>
        <v>0.20518867924528303</v>
      </c>
      <c r="K32" s="14">
        <f>I32*J32*G32</f>
        <v>82.383254716981128</v>
      </c>
      <c r="L32" s="15">
        <f>K32/B32*(1+F32)/100/E32</f>
        <v>4.1008774318352668</v>
      </c>
    </row>
    <row r="33" spans="1:15" x14ac:dyDescent="0.25">
      <c r="A33" s="19" t="s">
        <v>66</v>
      </c>
      <c r="B33" s="14">
        <v>11.17</v>
      </c>
      <c r="C33" s="14">
        <v>49.03</v>
      </c>
      <c r="D33" s="14">
        <v>1.77</v>
      </c>
      <c r="E33" s="14">
        <f>D33/O$1</f>
        <v>1.5945945945945945</v>
      </c>
      <c r="F33" s="14">
        <v>196.5</v>
      </c>
      <c r="G33" s="14">
        <v>494.80000000000007</v>
      </c>
      <c r="H33" s="14">
        <f>C33/G33</f>
        <v>9.9090541632983017E-2</v>
      </c>
      <c r="I33" s="14">
        <v>0.25</v>
      </c>
      <c r="J33" s="14">
        <f>B33/C33</f>
        <v>0.2278197022231287</v>
      </c>
      <c r="K33" s="14">
        <f>I33*J33*G33</f>
        <v>28.181297165001023</v>
      </c>
      <c r="L33" s="15">
        <f>K33/B33*(1+F33)/100/E33</f>
        <v>3.1248172167161585</v>
      </c>
    </row>
    <row r="34" spans="1:15" x14ac:dyDescent="0.25">
      <c r="A34" s="19" t="s">
        <v>126</v>
      </c>
      <c r="B34" s="14">
        <v>11.09</v>
      </c>
      <c r="C34" s="14">
        <v>29.13</v>
      </c>
      <c r="D34" s="14">
        <v>1.57</v>
      </c>
      <c r="E34" s="14">
        <f>D34/O$1</f>
        <v>1.4144144144144144</v>
      </c>
      <c r="F34" s="14">
        <v>110.67</v>
      </c>
      <c r="G34" s="14">
        <v>265</v>
      </c>
      <c r="H34" s="14">
        <f>C34/G34</f>
        <v>0.10992452830188679</v>
      </c>
      <c r="I34" s="14">
        <v>0.25</v>
      </c>
      <c r="J34" s="14">
        <f>B34/C34</f>
        <v>0.38070717473395127</v>
      </c>
      <c r="K34" s="14">
        <f>I34*J34*G34</f>
        <v>25.221850326124272</v>
      </c>
      <c r="L34" s="15">
        <f>K34/B34*(1+F34)/100/E34</f>
        <v>1.795581989150328</v>
      </c>
    </row>
    <row r="35" spans="1:15" x14ac:dyDescent="0.25">
      <c r="L35" s="15"/>
    </row>
    <row r="36" spans="1:15" hidden="1" x14ac:dyDescent="0.25">
      <c r="A36" s="19" t="s">
        <v>96</v>
      </c>
      <c r="B36" s="14">
        <v>15.92</v>
      </c>
      <c r="C36" s="14">
        <v>33.58</v>
      </c>
      <c r="D36" s="14">
        <v>2.4700000000000002</v>
      </c>
      <c r="E36" s="14">
        <f>D36/O$1</f>
        <v>2.2252252252252251</v>
      </c>
      <c r="F36" s="14">
        <v>144.12</v>
      </c>
      <c r="G36" s="14">
        <v>332.5</v>
      </c>
      <c r="H36" s="14">
        <f>C36/G36</f>
        <v>0.10099248120300751</v>
      </c>
      <c r="I36" s="14">
        <v>0.25</v>
      </c>
      <c r="J36" s="14">
        <f>B36/C36</f>
        <v>0.47409172126265636</v>
      </c>
      <c r="K36" s="14">
        <f>I36*J36*G36</f>
        <v>39.408874329958309</v>
      </c>
      <c r="L36" s="15">
        <f>K36/B36*(1+F36)/100/E36</f>
        <v>1.6143743986805335</v>
      </c>
    </row>
    <row r="37" spans="1:15" x14ac:dyDescent="0.25">
      <c r="A37" s="25"/>
      <c r="L37" s="15"/>
    </row>
    <row r="38" spans="1:15" x14ac:dyDescent="0.25">
      <c r="L38" s="15"/>
    </row>
    <row r="39" spans="1:15" x14ac:dyDescent="0.25">
      <c r="A39" s="26"/>
      <c r="L39" s="15"/>
    </row>
    <row r="40" spans="1:15" x14ac:dyDescent="0.25">
      <c r="L40" s="15"/>
    </row>
    <row r="41" spans="1:15" x14ac:dyDescent="0.25">
      <c r="L41" s="15"/>
    </row>
    <row r="42" spans="1:15" x14ac:dyDescent="0.25">
      <c r="L42" s="15"/>
    </row>
    <row r="43" spans="1:15" hidden="1" x14ac:dyDescent="0.25">
      <c r="A43" s="19" t="s">
        <v>120</v>
      </c>
      <c r="B43" s="14">
        <v>16.190000000000001</v>
      </c>
      <c r="C43" s="14">
        <v>34.97</v>
      </c>
      <c r="D43" s="14">
        <v>2.1</v>
      </c>
      <c r="E43" s="14">
        <f>D43/O$1</f>
        <v>1.8918918918918919</v>
      </c>
      <c r="F43" s="14">
        <v>114.53</v>
      </c>
      <c r="G43" s="14">
        <v>295.3</v>
      </c>
      <c r="H43" s="14">
        <f>C43/G43</f>
        <v>0.11842194378598035</v>
      </c>
      <c r="I43" s="14">
        <v>0.25</v>
      </c>
      <c r="J43" s="14">
        <f>B43/C43</f>
        <v>0.46296825850729201</v>
      </c>
      <c r="K43" s="14">
        <f>I43*J43*G43</f>
        <v>34.178631684300832</v>
      </c>
      <c r="L43" s="15">
        <f>K43/B43*(1+F43)/100/E43</f>
        <v>1.2891583939294906</v>
      </c>
    </row>
    <row r="44" spans="1:15" x14ac:dyDescent="0.25">
      <c r="A44" s="2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9"/>
      <c r="M44" s="28"/>
      <c r="N44" s="30"/>
      <c r="O44" s="30"/>
    </row>
    <row r="45" spans="1:15" x14ac:dyDescent="0.25">
      <c r="A45" s="13"/>
      <c r="L45" s="15"/>
    </row>
    <row r="46" spans="1:15" x14ac:dyDescent="0.25">
      <c r="L46" s="15"/>
    </row>
    <row r="47" spans="1:15" hidden="1" x14ac:dyDescent="0.25">
      <c r="A47" s="19" t="s">
        <v>100</v>
      </c>
      <c r="B47" s="14">
        <v>17.5</v>
      </c>
      <c r="C47" s="14">
        <v>48.64</v>
      </c>
      <c r="D47" s="14">
        <v>2.88</v>
      </c>
      <c r="E47" s="14">
        <f>D47/O$1</f>
        <v>2.5945945945945943</v>
      </c>
      <c r="F47" s="14">
        <v>122.94</v>
      </c>
      <c r="G47" s="14">
        <v>451.90000000000003</v>
      </c>
      <c r="H47" s="14">
        <f>C47/G47</f>
        <v>0.10763443239654791</v>
      </c>
      <c r="I47" s="14">
        <v>0.25</v>
      </c>
      <c r="J47" s="14">
        <f>B47/C47</f>
        <v>0.35978618421052633</v>
      </c>
      <c r="K47" s="14">
        <f>I47*J47*G47</f>
        <v>40.646844161184212</v>
      </c>
      <c r="L47" s="15">
        <f>K47/B47*(1+F47)/100/E47</f>
        <v>1.1095088393897343</v>
      </c>
    </row>
    <row r="48" spans="1:15" x14ac:dyDescent="0.25">
      <c r="L48" s="15"/>
    </row>
    <row r="49" spans="1:12" x14ac:dyDescent="0.25">
      <c r="L49" s="15"/>
    </row>
    <row r="50" spans="1:12" x14ac:dyDescent="0.25">
      <c r="L50" s="15"/>
    </row>
    <row r="51" spans="1:12" x14ac:dyDescent="0.25">
      <c r="A51" s="13"/>
      <c r="L51" s="15"/>
    </row>
    <row r="52" spans="1:12" x14ac:dyDescent="0.25">
      <c r="L52" s="15"/>
    </row>
  </sheetData>
  <autoFilter ref="A1:O47">
    <filterColumn colId="1">
      <filters>
        <filter val="10.03"/>
        <filter val="11.09"/>
        <filter val="11.17"/>
        <filter val="11.22"/>
        <filter val="11.26"/>
        <filter val="11.33"/>
        <filter val="11.37"/>
        <filter val="11.43"/>
        <filter val="11.75"/>
        <filter val="12.07"/>
        <filter val="13.92"/>
        <filter val="13.99"/>
        <filter val="4.52"/>
        <filter val="5.07"/>
        <filter val="5.62"/>
        <filter val="6.86"/>
        <filter val="7.09"/>
        <filter val="7.83"/>
        <filter val="8.12"/>
        <filter val="8.26"/>
        <filter val="8.52"/>
        <filter val="8.99"/>
        <filter val="9.16"/>
        <filter val="9.39"/>
        <filter val="9.68"/>
      </filters>
    </filterColumn>
  </autoFilter>
  <sortState ref="A3:O52">
    <sortCondition descending="1" ref="L1"/>
  </sortState>
  <phoneticPr fontId="18" type="noConversion"/>
  <conditionalFormatting sqref="L50:L1048576 L2:L36">
    <cfRule type="iconSet" priority="2">
      <iconSet>
        <cfvo type="percent" val="0"/>
        <cfvo type="num" val="1"/>
        <cfvo type="num" val="5"/>
      </iconSet>
    </cfRule>
  </conditionalFormatting>
  <conditionalFormatting sqref="L37:L49">
    <cfRule type="iconSet" priority="4">
      <iconSet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4"/>
  <sheetViews>
    <sheetView topLeftCell="A44" zoomScale="85" zoomScaleNormal="85" workbookViewId="0">
      <selection activeCell="G2" sqref="G2:H64"/>
    </sheetView>
  </sheetViews>
  <sheetFormatPr defaultRowHeight="15" x14ac:dyDescent="0.25"/>
  <cols>
    <col min="1" max="1" width="10" bestFit="1" customWidth="1"/>
    <col min="2" max="2" width="9.375" bestFit="1" customWidth="1"/>
    <col min="3" max="3" width="6.875" bestFit="1" customWidth="1"/>
    <col min="4" max="4" width="9.125" bestFit="1" customWidth="1"/>
    <col min="5" max="5" width="7.125" bestFit="1" customWidth="1"/>
    <col min="6" max="6" width="13" bestFit="1" customWidth="1"/>
    <col min="7" max="7" width="21.5" bestFit="1" customWidth="1"/>
    <col min="8" max="8" width="13" style="4" customWidth="1"/>
    <col min="9" max="9" width="6.875" bestFit="1" customWidth="1"/>
    <col min="10" max="10" width="10.125" bestFit="1" customWidth="1"/>
    <col min="11" max="11" width="6.875" bestFit="1" customWidth="1"/>
    <col min="12" max="12" width="13.375" bestFit="1" customWidth="1"/>
    <col min="14" max="15" width="11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6</v>
      </c>
      <c r="D1" s="3" t="s">
        <v>5</v>
      </c>
      <c r="E1" s="3" t="s">
        <v>3</v>
      </c>
      <c r="F1" s="5" t="s">
        <v>139</v>
      </c>
      <c r="G1" s="3" t="s">
        <v>12</v>
      </c>
      <c r="H1" s="6" t="s">
        <v>139</v>
      </c>
      <c r="I1" s="3" t="s">
        <v>2</v>
      </c>
      <c r="J1" s="3" t="s">
        <v>4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x14ac:dyDescent="0.25">
      <c r="A2" t="s">
        <v>13</v>
      </c>
      <c r="B2" t="s">
        <v>14</v>
      </c>
      <c r="C2">
        <v>13.92</v>
      </c>
      <c r="D2">
        <v>53.13</v>
      </c>
      <c r="E2">
        <v>2.48</v>
      </c>
      <c r="F2" s="1">
        <v>5.5030000000000001</v>
      </c>
      <c r="G2">
        <v>2976</v>
      </c>
      <c r="H2" s="4">
        <f>F2*100</f>
        <v>550.29999999999995</v>
      </c>
      <c r="I2">
        <v>-0.64</v>
      </c>
      <c r="J2">
        <v>54.56</v>
      </c>
      <c r="K2">
        <v>1.58</v>
      </c>
      <c r="L2">
        <v>4697357900</v>
      </c>
      <c r="M2">
        <v>7.0000000000000007E-2</v>
      </c>
      <c r="N2">
        <v>2414761</v>
      </c>
      <c r="O2">
        <v>2906297</v>
      </c>
    </row>
    <row r="3" spans="1:15" x14ac:dyDescent="0.25">
      <c r="A3" t="s">
        <v>15</v>
      </c>
      <c r="B3" t="s">
        <v>16</v>
      </c>
      <c r="C3">
        <v>11.22</v>
      </c>
      <c r="D3">
        <v>8.89</v>
      </c>
      <c r="E3">
        <v>3.11</v>
      </c>
      <c r="F3" s="1">
        <v>1.2709999999999999</v>
      </c>
      <c r="G3">
        <v>1983.65</v>
      </c>
      <c r="H3" s="4">
        <f t="shared" ref="H3:H64" si="0">F3*100</f>
        <v>127.1</v>
      </c>
      <c r="I3">
        <v>8.41</v>
      </c>
      <c r="J3">
        <v>6.56</v>
      </c>
      <c r="K3">
        <v>8</v>
      </c>
      <c r="L3">
        <v>12740088000</v>
      </c>
      <c r="M3">
        <v>0.74</v>
      </c>
      <c r="N3">
        <v>53339181</v>
      </c>
      <c r="O3">
        <v>37518409</v>
      </c>
    </row>
    <row r="4" spans="1:15" x14ac:dyDescent="0.25">
      <c r="A4" t="s">
        <v>17</v>
      </c>
      <c r="B4" t="s">
        <v>18</v>
      </c>
      <c r="C4">
        <v>8.52</v>
      </c>
      <c r="D4">
        <v>65.760000000000005</v>
      </c>
      <c r="E4">
        <v>1.79</v>
      </c>
      <c r="F4" s="2">
        <v>12.43</v>
      </c>
      <c r="G4">
        <v>1422.83</v>
      </c>
      <c r="H4" s="4">
        <f t="shared" si="0"/>
        <v>1243</v>
      </c>
      <c r="I4">
        <v>-1.27</v>
      </c>
      <c r="J4">
        <v>80.010000000000005</v>
      </c>
      <c r="K4">
        <v>0.46899999999999997</v>
      </c>
      <c r="L4">
        <v>3529940600</v>
      </c>
      <c r="M4">
        <v>0.01</v>
      </c>
      <c r="N4">
        <v>442800</v>
      </c>
      <c r="O4">
        <v>1499200</v>
      </c>
    </row>
    <row r="5" spans="1:15" x14ac:dyDescent="0.25">
      <c r="A5" t="s">
        <v>19</v>
      </c>
      <c r="B5" t="s">
        <v>20</v>
      </c>
      <c r="C5">
        <v>8.26</v>
      </c>
      <c r="D5">
        <v>25.97</v>
      </c>
      <c r="E5">
        <v>2.64</v>
      </c>
      <c r="F5" s="2">
        <v>12.18</v>
      </c>
      <c r="G5">
        <v>1003.3</v>
      </c>
      <c r="H5" s="4">
        <f t="shared" si="0"/>
        <v>1218</v>
      </c>
      <c r="I5">
        <v>1.98</v>
      </c>
      <c r="J5">
        <v>22.04</v>
      </c>
      <c r="K5">
        <v>1.76</v>
      </c>
      <c r="L5">
        <v>4268387200</v>
      </c>
      <c r="M5">
        <v>0.06</v>
      </c>
      <c r="N5">
        <v>5150092</v>
      </c>
      <c r="O5">
        <v>3921661</v>
      </c>
    </row>
    <row r="6" spans="1:15" x14ac:dyDescent="0.25">
      <c r="A6" t="s">
        <v>21</v>
      </c>
      <c r="B6" t="s">
        <v>22</v>
      </c>
      <c r="C6">
        <v>11.26</v>
      </c>
      <c r="D6">
        <v>35.83</v>
      </c>
      <c r="E6">
        <v>1.42</v>
      </c>
      <c r="F6" s="1">
        <v>9.8279999999999994</v>
      </c>
      <c r="G6">
        <v>831.13</v>
      </c>
      <c r="H6" s="4">
        <f t="shared" si="0"/>
        <v>982.8</v>
      </c>
      <c r="I6">
        <v>-0.71</v>
      </c>
      <c r="J6">
        <v>43.89</v>
      </c>
      <c r="K6">
        <v>1.43</v>
      </c>
      <c r="L6">
        <v>5946856400</v>
      </c>
      <c r="M6">
        <v>-0.21</v>
      </c>
      <c r="N6">
        <v>2396297</v>
      </c>
      <c r="O6">
        <v>5137103</v>
      </c>
    </row>
    <row r="7" spans="1:15" x14ac:dyDescent="0.25">
      <c r="A7" t="s">
        <v>23</v>
      </c>
      <c r="B7" t="s">
        <v>24</v>
      </c>
      <c r="C7">
        <v>8.1199999999999992</v>
      </c>
      <c r="D7">
        <v>21.77</v>
      </c>
      <c r="E7">
        <v>2.2200000000000002</v>
      </c>
      <c r="F7" s="1">
        <v>4.6879999999999997</v>
      </c>
      <c r="G7">
        <v>813.58</v>
      </c>
      <c r="H7" s="4">
        <f t="shared" si="0"/>
        <v>468.79999999999995</v>
      </c>
      <c r="I7">
        <v>-0.25</v>
      </c>
      <c r="K7">
        <v>0.73199999999999998</v>
      </c>
      <c r="L7">
        <v>4608755100</v>
      </c>
      <c r="M7">
        <v>-0.12</v>
      </c>
      <c r="N7">
        <v>2165962</v>
      </c>
      <c r="O7">
        <v>1986126</v>
      </c>
    </row>
    <row r="8" spans="1:15" x14ac:dyDescent="0.25">
      <c r="A8" t="s">
        <v>25</v>
      </c>
      <c r="B8" t="s">
        <v>26</v>
      </c>
      <c r="C8">
        <v>6.86</v>
      </c>
      <c r="D8">
        <v>10.95</v>
      </c>
      <c r="E8">
        <v>2.94</v>
      </c>
      <c r="F8" s="2">
        <v>14.29</v>
      </c>
      <c r="G8">
        <v>777.46</v>
      </c>
      <c r="H8" s="4">
        <f t="shared" si="0"/>
        <v>1429</v>
      </c>
      <c r="I8">
        <v>1.63</v>
      </c>
      <c r="J8">
        <v>13.82</v>
      </c>
      <c r="K8">
        <v>1.29</v>
      </c>
      <c r="L8">
        <v>6779090100</v>
      </c>
      <c r="M8">
        <v>0.01</v>
      </c>
      <c r="N8">
        <v>7230781</v>
      </c>
      <c r="O8">
        <v>5496058</v>
      </c>
    </row>
    <row r="9" spans="1:15" x14ac:dyDescent="0.25">
      <c r="A9" t="s">
        <v>27</v>
      </c>
      <c r="B9" t="s">
        <v>28</v>
      </c>
      <c r="C9">
        <v>17.64</v>
      </c>
      <c r="D9">
        <v>44.82</v>
      </c>
      <c r="E9">
        <v>4.6900000000000004</v>
      </c>
      <c r="F9" s="1">
        <v>6.992</v>
      </c>
      <c r="G9">
        <v>644.32000000000005</v>
      </c>
      <c r="H9" s="4">
        <f t="shared" si="0"/>
        <v>699.2</v>
      </c>
      <c r="I9">
        <v>-5.1100000000000003</v>
      </c>
      <c r="J9">
        <v>55.1</v>
      </c>
      <c r="K9">
        <v>5.75</v>
      </c>
      <c r="L9">
        <v>16599935000</v>
      </c>
      <c r="M9">
        <v>-1.07</v>
      </c>
      <c r="N9">
        <v>22534914</v>
      </c>
      <c r="O9">
        <v>31609120</v>
      </c>
    </row>
    <row r="10" spans="1:15" x14ac:dyDescent="0.25">
      <c r="A10" t="s">
        <v>29</v>
      </c>
      <c r="B10" t="s">
        <v>30</v>
      </c>
      <c r="C10">
        <v>11.71</v>
      </c>
      <c r="D10">
        <v>232.9</v>
      </c>
      <c r="E10">
        <v>5.67</v>
      </c>
      <c r="F10" s="1">
        <v>1.86</v>
      </c>
      <c r="G10">
        <v>556.09</v>
      </c>
      <c r="H10" s="4">
        <f t="shared" si="0"/>
        <v>186</v>
      </c>
      <c r="I10">
        <v>-1.93</v>
      </c>
      <c r="J10">
        <v>116.4</v>
      </c>
      <c r="K10">
        <v>1</v>
      </c>
      <c r="L10">
        <v>11486090500</v>
      </c>
      <c r="M10">
        <v>-0.2</v>
      </c>
      <c r="N10">
        <v>3765046</v>
      </c>
      <c r="O10">
        <v>6076656</v>
      </c>
    </row>
    <row r="11" spans="1:15" x14ac:dyDescent="0.25">
      <c r="A11" t="s">
        <v>31</v>
      </c>
      <c r="B11" t="s">
        <v>32</v>
      </c>
      <c r="C11">
        <v>7.09</v>
      </c>
      <c r="D11">
        <v>19.22</v>
      </c>
      <c r="E11">
        <v>2.14</v>
      </c>
      <c r="F11" s="1">
        <v>1.3149999999999999</v>
      </c>
      <c r="G11">
        <v>529.75</v>
      </c>
      <c r="H11" s="4">
        <f t="shared" si="0"/>
        <v>131.5</v>
      </c>
      <c r="I11">
        <v>9.75</v>
      </c>
      <c r="J11">
        <v>25.81</v>
      </c>
      <c r="K11">
        <v>5.88</v>
      </c>
      <c r="L11">
        <v>3539335400</v>
      </c>
      <c r="M11">
        <v>0.85</v>
      </c>
      <c r="N11">
        <v>14040561</v>
      </c>
      <c r="O11">
        <v>15325386</v>
      </c>
    </row>
    <row r="12" spans="1:15" x14ac:dyDescent="0.25">
      <c r="A12" t="s">
        <v>33</v>
      </c>
      <c r="B12" t="s">
        <v>34</v>
      </c>
      <c r="C12">
        <v>11.43</v>
      </c>
      <c r="D12">
        <v>109.3</v>
      </c>
      <c r="E12">
        <v>4.46</v>
      </c>
      <c r="F12" s="2">
        <v>13.76</v>
      </c>
      <c r="G12">
        <v>494.62</v>
      </c>
      <c r="H12" s="4">
        <f t="shared" si="0"/>
        <v>1376</v>
      </c>
      <c r="I12">
        <v>1.51</v>
      </c>
      <c r="J12">
        <v>87.75</v>
      </c>
      <c r="K12">
        <v>0.70599999999999996</v>
      </c>
      <c r="L12">
        <v>3057623100</v>
      </c>
      <c r="M12">
        <v>0.09</v>
      </c>
      <c r="N12">
        <v>879163</v>
      </c>
      <c r="O12">
        <v>1008379</v>
      </c>
    </row>
    <row r="13" spans="1:15" x14ac:dyDescent="0.25">
      <c r="A13" t="s">
        <v>35</v>
      </c>
      <c r="B13" t="s">
        <v>36</v>
      </c>
      <c r="C13">
        <v>12.07</v>
      </c>
      <c r="D13">
        <v>22.27</v>
      </c>
      <c r="E13">
        <v>1.91</v>
      </c>
      <c r="F13" s="1">
        <v>6.38</v>
      </c>
      <c r="G13">
        <v>479.68</v>
      </c>
      <c r="H13" s="4">
        <f t="shared" si="0"/>
        <v>638</v>
      </c>
      <c r="I13">
        <v>1.34</v>
      </c>
      <c r="J13">
        <v>28.51</v>
      </c>
      <c r="K13">
        <v>3.62</v>
      </c>
      <c r="L13">
        <v>3638190700</v>
      </c>
      <c r="M13">
        <v>-0.18</v>
      </c>
      <c r="N13">
        <v>5018643</v>
      </c>
      <c r="O13">
        <v>5890074</v>
      </c>
    </row>
    <row r="14" spans="1:15" x14ac:dyDescent="0.25">
      <c r="A14" t="s">
        <v>37</v>
      </c>
      <c r="B14" t="s">
        <v>38</v>
      </c>
      <c r="C14">
        <v>5.07</v>
      </c>
      <c r="D14">
        <v>25.26</v>
      </c>
      <c r="E14">
        <v>3.88</v>
      </c>
      <c r="F14" s="2">
        <v>22.45</v>
      </c>
      <c r="G14">
        <v>425.79</v>
      </c>
      <c r="H14" s="4">
        <f t="shared" si="0"/>
        <v>2245</v>
      </c>
      <c r="I14">
        <v>0</v>
      </c>
      <c r="J14">
        <v>26.56</v>
      </c>
      <c r="K14">
        <v>2.31</v>
      </c>
      <c r="L14">
        <v>15390576000</v>
      </c>
      <c r="M14">
        <v>-0.12</v>
      </c>
      <c r="N14">
        <v>40134021</v>
      </c>
      <c r="O14">
        <v>29882472</v>
      </c>
    </row>
    <row r="15" spans="1:15" x14ac:dyDescent="0.25">
      <c r="A15" t="s">
        <v>39</v>
      </c>
      <c r="B15" t="s">
        <v>40</v>
      </c>
      <c r="C15">
        <v>7.78</v>
      </c>
      <c r="D15">
        <v>78.55</v>
      </c>
      <c r="E15">
        <v>4.51</v>
      </c>
      <c r="F15" s="1">
        <v>1.75</v>
      </c>
      <c r="G15">
        <v>406.47</v>
      </c>
      <c r="H15" s="4">
        <f t="shared" si="0"/>
        <v>175</v>
      </c>
      <c r="I15">
        <v>-4.7699999999999996</v>
      </c>
      <c r="J15">
        <v>83.23</v>
      </c>
      <c r="K15">
        <v>1.69</v>
      </c>
      <c r="L15">
        <v>100780025000</v>
      </c>
      <c r="M15">
        <v>-0.31</v>
      </c>
      <c r="N15">
        <v>108954097</v>
      </c>
      <c r="O15">
        <v>110325313</v>
      </c>
    </row>
    <row r="16" spans="1:15" x14ac:dyDescent="0.25">
      <c r="A16" t="s">
        <v>41</v>
      </c>
      <c r="B16" t="s">
        <v>42</v>
      </c>
      <c r="C16">
        <v>17.920000000000002</v>
      </c>
      <c r="D16">
        <v>13.9</v>
      </c>
      <c r="E16">
        <v>3.71</v>
      </c>
      <c r="F16" s="2">
        <v>81</v>
      </c>
      <c r="G16">
        <v>400.78</v>
      </c>
      <c r="H16" s="4">
        <f t="shared" si="0"/>
        <v>8100</v>
      </c>
      <c r="I16">
        <v>0.73</v>
      </c>
      <c r="J16">
        <v>11.38</v>
      </c>
      <c r="K16">
        <v>5.55</v>
      </c>
      <c r="L16">
        <v>3151458300</v>
      </c>
      <c r="M16">
        <v>-0.25</v>
      </c>
      <c r="N16">
        <v>5255465</v>
      </c>
      <c r="O16">
        <v>4496551</v>
      </c>
    </row>
    <row r="17" spans="1:15" x14ac:dyDescent="0.25">
      <c r="A17" t="s">
        <v>43</v>
      </c>
      <c r="B17" t="s">
        <v>44</v>
      </c>
      <c r="C17">
        <v>8.23</v>
      </c>
      <c r="D17">
        <v>87.59</v>
      </c>
      <c r="E17">
        <v>1.78</v>
      </c>
      <c r="F17" s="1">
        <v>1.141</v>
      </c>
      <c r="G17">
        <v>373.98</v>
      </c>
      <c r="H17" s="4">
        <f t="shared" si="0"/>
        <v>114.1</v>
      </c>
      <c r="I17">
        <v>0</v>
      </c>
      <c r="J17">
        <v>141.80000000000001</v>
      </c>
      <c r="K17">
        <v>1.53</v>
      </c>
      <c r="L17">
        <v>3990990400</v>
      </c>
      <c r="M17">
        <v>-0.09</v>
      </c>
      <c r="N17">
        <v>3004039</v>
      </c>
      <c r="O17">
        <v>4430121</v>
      </c>
    </row>
    <row r="18" spans="1:15" x14ac:dyDescent="0.25">
      <c r="A18" t="s">
        <v>45</v>
      </c>
      <c r="B18" t="s">
        <v>46</v>
      </c>
      <c r="C18">
        <v>17.149999999999999</v>
      </c>
      <c r="D18">
        <v>13.61</v>
      </c>
      <c r="E18">
        <v>2.6</v>
      </c>
      <c r="F18" s="2">
        <v>15.08</v>
      </c>
      <c r="G18">
        <v>271.70999999999998</v>
      </c>
      <c r="H18" s="4">
        <f t="shared" si="0"/>
        <v>1508</v>
      </c>
      <c r="I18">
        <v>-1.32</v>
      </c>
      <c r="J18">
        <v>15.53</v>
      </c>
      <c r="K18">
        <v>2.27</v>
      </c>
      <c r="L18">
        <v>11521220700</v>
      </c>
      <c r="M18">
        <v>-0.45</v>
      </c>
      <c r="N18">
        <v>6545705</v>
      </c>
      <c r="O18">
        <v>8735829</v>
      </c>
    </row>
    <row r="19" spans="1:15" x14ac:dyDescent="0.25">
      <c r="A19" t="s">
        <v>47</v>
      </c>
      <c r="B19" t="s">
        <v>48</v>
      </c>
      <c r="C19">
        <v>5.2</v>
      </c>
      <c r="D19">
        <v>7194</v>
      </c>
      <c r="E19">
        <v>4.7699999999999996</v>
      </c>
      <c r="F19" s="1">
        <v>1.034</v>
      </c>
      <c r="G19">
        <v>269.97000000000003</v>
      </c>
      <c r="H19" s="4">
        <f t="shared" si="0"/>
        <v>103.4</v>
      </c>
      <c r="I19">
        <v>0.78</v>
      </c>
      <c r="J19">
        <v>264.7</v>
      </c>
      <c r="K19">
        <v>2.98</v>
      </c>
      <c r="L19">
        <v>1952987900</v>
      </c>
      <c r="M19">
        <v>0.09</v>
      </c>
      <c r="N19">
        <v>5968110</v>
      </c>
      <c r="O19">
        <v>5228506</v>
      </c>
    </row>
    <row r="20" spans="1:15" x14ac:dyDescent="0.25">
      <c r="A20" t="s">
        <v>49</v>
      </c>
      <c r="B20" t="s">
        <v>50</v>
      </c>
      <c r="C20">
        <v>5.26</v>
      </c>
      <c r="D20">
        <v>563.70000000000005</v>
      </c>
      <c r="E20">
        <v>4.21</v>
      </c>
      <c r="F20" s="1">
        <v>1.101</v>
      </c>
      <c r="G20">
        <v>260.75</v>
      </c>
      <c r="H20" s="4">
        <f t="shared" si="0"/>
        <v>110.1</v>
      </c>
      <c r="I20">
        <v>-1.31</v>
      </c>
      <c r="K20">
        <v>0.871</v>
      </c>
      <c r="L20">
        <v>3501056000</v>
      </c>
      <c r="M20">
        <v>-0.12</v>
      </c>
      <c r="N20">
        <v>1890103</v>
      </c>
      <c r="O20">
        <v>3909187</v>
      </c>
    </row>
    <row r="21" spans="1:15" x14ac:dyDescent="0.25">
      <c r="A21" t="s">
        <v>51</v>
      </c>
      <c r="B21" t="s">
        <v>52</v>
      </c>
      <c r="C21">
        <v>13.49</v>
      </c>
      <c r="D21">
        <v>31.35</v>
      </c>
      <c r="E21">
        <v>3.76</v>
      </c>
      <c r="F21" s="1">
        <v>1.266</v>
      </c>
      <c r="G21">
        <v>253.51</v>
      </c>
      <c r="H21" s="4">
        <f t="shared" si="0"/>
        <v>126.6</v>
      </c>
      <c r="I21">
        <v>0.37</v>
      </c>
      <c r="J21">
        <v>29.11</v>
      </c>
      <c r="K21">
        <v>0.52</v>
      </c>
      <c r="L21">
        <v>22610263000</v>
      </c>
      <c r="M21">
        <v>-0.03</v>
      </c>
      <c r="N21">
        <v>4538340</v>
      </c>
      <c r="O21">
        <v>4170187</v>
      </c>
    </row>
    <row r="22" spans="1:15" x14ac:dyDescent="0.25">
      <c r="A22" t="s">
        <v>53</v>
      </c>
      <c r="B22" t="s">
        <v>54</v>
      </c>
      <c r="C22">
        <v>13.99</v>
      </c>
      <c r="D22">
        <v>52.52</v>
      </c>
      <c r="E22">
        <v>2.19</v>
      </c>
      <c r="F22" s="1">
        <v>2.5030000000000001</v>
      </c>
      <c r="G22">
        <v>253</v>
      </c>
      <c r="H22" s="4">
        <f t="shared" si="0"/>
        <v>250.3</v>
      </c>
      <c r="I22">
        <v>-1.48</v>
      </c>
      <c r="J22">
        <v>37.81</v>
      </c>
      <c r="K22">
        <v>2.78</v>
      </c>
      <c r="L22">
        <v>4291415000</v>
      </c>
      <c r="M22">
        <v>-0.35</v>
      </c>
      <c r="N22">
        <v>3441604</v>
      </c>
      <c r="O22">
        <v>5089405</v>
      </c>
    </row>
    <row r="23" spans="1:15" x14ac:dyDescent="0.25">
      <c r="A23" t="s">
        <v>55</v>
      </c>
      <c r="B23" t="s">
        <v>56</v>
      </c>
      <c r="C23">
        <v>6.03</v>
      </c>
      <c r="D23">
        <v>373.6</v>
      </c>
      <c r="E23">
        <v>46.28</v>
      </c>
      <c r="F23" s="1">
        <v>1.0900000000000001</v>
      </c>
      <c r="G23">
        <v>249.47</v>
      </c>
      <c r="H23" s="4">
        <f t="shared" si="0"/>
        <v>109.00000000000001</v>
      </c>
      <c r="I23">
        <v>-0.82</v>
      </c>
      <c r="J23">
        <v>543.70000000000005</v>
      </c>
      <c r="K23">
        <v>0.33700000000000002</v>
      </c>
      <c r="L23">
        <v>2261112500</v>
      </c>
      <c r="M23">
        <v>-0.08</v>
      </c>
      <c r="N23">
        <v>414108</v>
      </c>
      <c r="O23">
        <v>848478</v>
      </c>
    </row>
    <row r="24" spans="1:15" x14ac:dyDescent="0.25">
      <c r="A24" t="s">
        <v>57</v>
      </c>
      <c r="B24" t="s">
        <v>58</v>
      </c>
      <c r="C24">
        <v>9.39</v>
      </c>
      <c r="D24">
        <v>33.25</v>
      </c>
      <c r="E24">
        <v>2.2000000000000002</v>
      </c>
      <c r="F24" s="2">
        <v>15.39</v>
      </c>
      <c r="G24">
        <v>223</v>
      </c>
      <c r="H24" s="4">
        <f t="shared" si="0"/>
        <v>1539</v>
      </c>
      <c r="I24">
        <v>1.29</v>
      </c>
      <c r="J24">
        <v>34.409999999999997</v>
      </c>
      <c r="K24">
        <v>1.5</v>
      </c>
      <c r="L24">
        <v>7285499400</v>
      </c>
      <c r="M24">
        <v>0.08</v>
      </c>
      <c r="N24">
        <v>6577083</v>
      </c>
      <c r="O24">
        <v>5091438</v>
      </c>
    </row>
    <row r="25" spans="1:15" x14ac:dyDescent="0.25">
      <c r="A25" t="s">
        <v>59</v>
      </c>
      <c r="B25" t="s">
        <v>60</v>
      </c>
      <c r="C25">
        <v>5.47</v>
      </c>
      <c r="D25">
        <v>23.69</v>
      </c>
      <c r="E25">
        <v>3.04</v>
      </c>
      <c r="F25" s="1">
        <v>1.0920000000000001</v>
      </c>
      <c r="G25">
        <v>212.34</v>
      </c>
      <c r="H25" s="4">
        <f t="shared" si="0"/>
        <v>109.2</v>
      </c>
      <c r="I25">
        <v>-1.44</v>
      </c>
      <c r="J25">
        <v>26.53</v>
      </c>
      <c r="K25">
        <v>0.23799999999999999</v>
      </c>
      <c r="L25">
        <v>11069020600</v>
      </c>
      <c r="M25">
        <v>0.01</v>
      </c>
      <c r="N25">
        <v>890518</v>
      </c>
      <c r="O25">
        <v>3929023</v>
      </c>
    </row>
    <row r="26" spans="1:15" x14ac:dyDescent="0.25">
      <c r="A26" t="s">
        <v>61</v>
      </c>
      <c r="B26" t="s">
        <v>62</v>
      </c>
      <c r="C26">
        <v>7.58</v>
      </c>
      <c r="D26">
        <v>50.78</v>
      </c>
      <c r="E26">
        <v>2.78</v>
      </c>
      <c r="F26" s="1">
        <v>1.3480000000000001</v>
      </c>
      <c r="G26">
        <v>203.93</v>
      </c>
      <c r="H26" s="4">
        <f t="shared" si="0"/>
        <v>134.80000000000001</v>
      </c>
      <c r="I26">
        <v>1.2</v>
      </c>
      <c r="J26">
        <v>59.04</v>
      </c>
      <c r="K26">
        <v>1.88</v>
      </c>
      <c r="L26">
        <v>7317223700</v>
      </c>
      <c r="M26">
        <v>0.02</v>
      </c>
      <c r="N26">
        <v>9022764</v>
      </c>
      <c r="O26">
        <v>9167336</v>
      </c>
    </row>
    <row r="27" spans="1:15" x14ac:dyDescent="0.25">
      <c r="A27" t="s">
        <v>63</v>
      </c>
      <c r="B27" t="s">
        <v>64</v>
      </c>
      <c r="C27">
        <v>11.37</v>
      </c>
      <c r="D27">
        <v>24.95</v>
      </c>
      <c r="E27">
        <v>2.25</v>
      </c>
      <c r="F27" s="1">
        <v>1.198</v>
      </c>
      <c r="G27">
        <v>199.99</v>
      </c>
      <c r="H27" s="4">
        <f t="shared" si="0"/>
        <v>119.8</v>
      </c>
      <c r="I27">
        <v>1.7</v>
      </c>
      <c r="J27">
        <v>22.14</v>
      </c>
      <c r="K27">
        <v>0.85699999999999998</v>
      </c>
      <c r="L27">
        <v>3598481300</v>
      </c>
      <c r="M27">
        <v>0.03</v>
      </c>
      <c r="N27">
        <v>1422149</v>
      </c>
      <c r="O27">
        <v>1290349</v>
      </c>
    </row>
    <row r="28" spans="1:15" x14ac:dyDescent="0.25">
      <c r="A28" t="s">
        <v>65</v>
      </c>
      <c r="B28" t="s">
        <v>66</v>
      </c>
      <c r="C28">
        <v>11.17</v>
      </c>
      <c r="D28">
        <v>49.03</v>
      </c>
      <c r="E28">
        <v>1.77</v>
      </c>
      <c r="F28" s="1">
        <v>4.9480000000000004</v>
      </c>
      <c r="G28">
        <v>196.5</v>
      </c>
      <c r="H28" s="4">
        <f t="shared" si="0"/>
        <v>494.80000000000007</v>
      </c>
      <c r="I28">
        <v>-0.98</v>
      </c>
      <c r="J28">
        <v>51.17</v>
      </c>
      <c r="K28">
        <v>0.81499999999999995</v>
      </c>
      <c r="L28">
        <v>2635682500</v>
      </c>
      <c r="M28">
        <v>-0.03</v>
      </c>
      <c r="N28">
        <v>650018</v>
      </c>
      <c r="O28">
        <v>1272700</v>
      </c>
    </row>
    <row r="29" spans="1:15" x14ac:dyDescent="0.25">
      <c r="A29" t="s">
        <v>67</v>
      </c>
      <c r="B29" t="s">
        <v>68</v>
      </c>
      <c r="C29">
        <v>12.59</v>
      </c>
      <c r="D29">
        <v>48.15</v>
      </c>
      <c r="E29">
        <v>2.62</v>
      </c>
      <c r="F29" s="1">
        <v>1.3460000000000001</v>
      </c>
      <c r="G29">
        <v>194.98</v>
      </c>
      <c r="H29" s="4">
        <f t="shared" si="0"/>
        <v>134.60000000000002</v>
      </c>
      <c r="I29">
        <v>-2.5499999999999998</v>
      </c>
      <c r="J29">
        <v>61.02</v>
      </c>
      <c r="K29">
        <v>1.87</v>
      </c>
      <c r="L29">
        <v>3172680000</v>
      </c>
      <c r="M29">
        <v>-0.1</v>
      </c>
      <c r="N29">
        <v>2225642</v>
      </c>
      <c r="O29">
        <v>2496772</v>
      </c>
    </row>
    <row r="30" spans="1:15" x14ac:dyDescent="0.25">
      <c r="A30" t="s">
        <v>69</v>
      </c>
      <c r="B30" t="s">
        <v>70</v>
      </c>
      <c r="C30">
        <v>10.029999999999999</v>
      </c>
      <c r="D30">
        <v>68.290000000000006</v>
      </c>
      <c r="E30">
        <v>1.87</v>
      </c>
      <c r="F30" s="2">
        <v>20.149999999999999</v>
      </c>
      <c r="G30">
        <v>193.74</v>
      </c>
      <c r="H30" s="4">
        <f t="shared" si="0"/>
        <v>2014.9999999999998</v>
      </c>
      <c r="I30">
        <v>-0.89</v>
      </c>
      <c r="J30">
        <v>44.75</v>
      </c>
      <c r="K30">
        <v>2.1</v>
      </c>
      <c r="L30">
        <v>6153981900</v>
      </c>
      <c r="M30">
        <v>-0.27</v>
      </c>
      <c r="N30">
        <v>5015844</v>
      </c>
      <c r="O30">
        <v>7866018</v>
      </c>
    </row>
    <row r="31" spans="1:15" x14ac:dyDescent="0.25">
      <c r="A31" t="s">
        <v>71</v>
      </c>
      <c r="B31" t="s">
        <v>72</v>
      </c>
      <c r="C31">
        <v>15.55</v>
      </c>
      <c r="D31">
        <v>50.82</v>
      </c>
      <c r="E31">
        <v>2.76</v>
      </c>
      <c r="F31" s="2">
        <v>11.09</v>
      </c>
      <c r="G31">
        <v>191.61</v>
      </c>
      <c r="H31" s="4">
        <f t="shared" si="0"/>
        <v>1109</v>
      </c>
      <c r="I31">
        <v>1.9</v>
      </c>
      <c r="J31">
        <v>68.02</v>
      </c>
      <c r="K31">
        <v>2.73</v>
      </c>
      <c r="L31">
        <v>959046250</v>
      </c>
      <c r="M31">
        <v>0.03</v>
      </c>
      <c r="N31">
        <v>790440</v>
      </c>
      <c r="O31">
        <v>892820</v>
      </c>
    </row>
    <row r="32" spans="1:15" x14ac:dyDescent="0.25">
      <c r="A32" t="s">
        <v>73</v>
      </c>
      <c r="B32" t="s">
        <v>74</v>
      </c>
      <c r="C32">
        <v>9.0299999999999994</v>
      </c>
      <c r="D32">
        <v>411.9</v>
      </c>
      <c r="E32">
        <v>3.59</v>
      </c>
      <c r="F32" s="1">
        <v>1.238</v>
      </c>
      <c r="G32">
        <v>187.64</v>
      </c>
      <c r="H32" s="4">
        <f t="shared" si="0"/>
        <v>123.8</v>
      </c>
      <c r="I32">
        <v>-0.88</v>
      </c>
      <c r="K32">
        <v>0.125</v>
      </c>
      <c r="L32">
        <v>16856030000</v>
      </c>
      <c r="M32">
        <v>0</v>
      </c>
      <c r="N32">
        <v>960600</v>
      </c>
      <c r="O32">
        <v>1374507</v>
      </c>
    </row>
    <row r="33" spans="1:15" x14ac:dyDescent="0.25">
      <c r="A33" t="s">
        <v>75</v>
      </c>
      <c r="B33" t="s">
        <v>76</v>
      </c>
      <c r="C33">
        <v>11.33</v>
      </c>
      <c r="D33">
        <v>39.58</v>
      </c>
      <c r="E33">
        <v>4.04</v>
      </c>
      <c r="F33" s="1">
        <v>3.5259999999999998</v>
      </c>
      <c r="G33">
        <v>187.53</v>
      </c>
      <c r="H33" s="4">
        <f t="shared" si="0"/>
        <v>352.59999999999997</v>
      </c>
      <c r="I33">
        <v>-1.99</v>
      </c>
      <c r="J33">
        <v>52.67</v>
      </c>
      <c r="K33">
        <v>2.48</v>
      </c>
      <c r="L33">
        <v>15072026000</v>
      </c>
      <c r="M33">
        <v>0.02</v>
      </c>
      <c r="N33">
        <v>14867291</v>
      </c>
      <c r="O33">
        <v>18137391</v>
      </c>
    </row>
    <row r="34" spans="1:15" x14ac:dyDescent="0.25">
      <c r="A34" t="s">
        <v>77</v>
      </c>
      <c r="B34" t="s">
        <v>78</v>
      </c>
      <c r="C34">
        <v>6.5</v>
      </c>
      <c r="D34">
        <v>52.94</v>
      </c>
      <c r="E34">
        <v>6</v>
      </c>
      <c r="F34" s="1">
        <v>1.8979999999999999</v>
      </c>
      <c r="G34">
        <v>181.4</v>
      </c>
      <c r="H34" s="4">
        <f t="shared" si="0"/>
        <v>189.79999999999998</v>
      </c>
      <c r="I34">
        <v>2.2000000000000002</v>
      </c>
      <c r="K34">
        <v>1.99</v>
      </c>
      <c r="L34">
        <v>2808000000</v>
      </c>
      <c r="M34">
        <v>0.01</v>
      </c>
      <c r="N34">
        <v>4703070</v>
      </c>
      <c r="O34">
        <v>3875620</v>
      </c>
    </row>
    <row r="35" spans="1:15" x14ac:dyDescent="0.25">
      <c r="A35" t="s">
        <v>79</v>
      </c>
      <c r="B35" t="s">
        <v>80</v>
      </c>
      <c r="C35">
        <v>5.62</v>
      </c>
      <c r="D35">
        <v>19.350000000000001</v>
      </c>
      <c r="E35">
        <v>2.29</v>
      </c>
      <c r="F35" s="1">
        <v>1.341</v>
      </c>
      <c r="G35">
        <v>162.38999999999999</v>
      </c>
      <c r="H35" s="4">
        <f t="shared" si="0"/>
        <v>134.1</v>
      </c>
      <c r="I35">
        <v>-2.09</v>
      </c>
      <c r="J35">
        <v>23.37</v>
      </c>
      <c r="K35">
        <v>1.99</v>
      </c>
      <c r="L35">
        <v>5760481300</v>
      </c>
      <c r="M35">
        <v>-0.34</v>
      </c>
      <c r="N35">
        <v>6311880</v>
      </c>
      <c r="O35">
        <v>14124769</v>
      </c>
    </row>
    <row r="36" spans="1:15" x14ac:dyDescent="0.25">
      <c r="A36" t="s">
        <v>81</v>
      </c>
      <c r="B36" t="s">
        <v>82</v>
      </c>
      <c r="C36">
        <v>15.9</v>
      </c>
      <c r="D36">
        <v>58.17</v>
      </c>
      <c r="E36">
        <v>3.2</v>
      </c>
      <c r="F36" s="1">
        <v>1.6890000000000001</v>
      </c>
      <c r="G36">
        <v>162.21</v>
      </c>
      <c r="H36" s="4">
        <f t="shared" si="0"/>
        <v>168.9</v>
      </c>
      <c r="I36">
        <v>0.63</v>
      </c>
      <c r="J36">
        <v>43.94</v>
      </c>
      <c r="K36">
        <v>5.46</v>
      </c>
      <c r="L36">
        <v>3844701600</v>
      </c>
      <c r="M36">
        <v>-0.06</v>
      </c>
      <c r="N36">
        <v>6164937</v>
      </c>
      <c r="O36">
        <v>7049230</v>
      </c>
    </row>
    <row r="37" spans="1:15" x14ac:dyDescent="0.25">
      <c r="A37" t="s">
        <v>83</v>
      </c>
      <c r="B37" t="s">
        <v>84</v>
      </c>
      <c r="C37">
        <v>8.99</v>
      </c>
      <c r="D37">
        <v>176.7</v>
      </c>
      <c r="E37">
        <v>1.72</v>
      </c>
      <c r="F37" s="2">
        <v>10.29</v>
      </c>
      <c r="G37">
        <v>160.01</v>
      </c>
      <c r="H37" s="4">
        <f t="shared" si="0"/>
        <v>1029</v>
      </c>
      <c r="I37">
        <v>-1.43</v>
      </c>
      <c r="J37">
        <v>222.2</v>
      </c>
      <c r="K37">
        <v>1.06</v>
      </c>
      <c r="L37">
        <v>3883353400</v>
      </c>
      <c r="M37">
        <v>-0.12</v>
      </c>
      <c r="N37">
        <v>1579076</v>
      </c>
      <c r="O37">
        <v>2994108</v>
      </c>
    </row>
    <row r="38" spans="1:15" x14ac:dyDescent="0.25">
      <c r="A38" t="s">
        <v>85</v>
      </c>
      <c r="B38" t="s">
        <v>86</v>
      </c>
      <c r="C38">
        <v>16.850000000000001</v>
      </c>
      <c r="D38">
        <v>69.73</v>
      </c>
      <c r="E38">
        <v>2.96</v>
      </c>
      <c r="F38" s="1">
        <v>2.73</v>
      </c>
      <c r="G38">
        <v>150.22</v>
      </c>
      <c r="H38" s="4">
        <f t="shared" si="0"/>
        <v>273</v>
      </c>
      <c r="I38">
        <v>-1.17</v>
      </c>
      <c r="J38">
        <v>50.02</v>
      </c>
      <c r="K38">
        <v>2.9</v>
      </c>
      <c r="L38">
        <v>2452171900</v>
      </c>
      <c r="M38">
        <v>-0.2</v>
      </c>
      <c r="N38">
        <v>1673880</v>
      </c>
      <c r="O38">
        <v>2542052</v>
      </c>
    </row>
    <row r="39" spans="1:15" x14ac:dyDescent="0.25">
      <c r="A39" t="s">
        <v>87</v>
      </c>
      <c r="B39" t="s">
        <v>88</v>
      </c>
      <c r="C39">
        <v>12.85</v>
      </c>
      <c r="D39">
        <v>437.2</v>
      </c>
      <c r="E39">
        <v>3.51</v>
      </c>
      <c r="F39" s="1">
        <v>1.254</v>
      </c>
      <c r="G39">
        <v>149.31</v>
      </c>
      <c r="H39" s="4">
        <f t="shared" si="0"/>
        <v>125.4</v>
      </c>
      <c r="I39">
        <v>1.9</v>
      </c>
      <c r="J39">
        <v>51.24</v>
      </c>
      <c r="K39">
        <v>3.88</v>
      </c>
      <c r="L39">
        <v>2591911700</v>
      </c>
      <c r="M39">
        <v>0.18</v>
      </c>
      <c r="N39">
        <v>4164144</v>
      </c>
      <c r="O39">
        <v>3671177</v>
      </c>
    </row>
    <row r="40" spans="1:15" x14ac:dyDescent="0.25">
      <c r="A40" t="s">
        <v>89</v>
      </c>
      <c r="B40" t="s">
        <v>90</v>
      </c>
      <c r="C40">
        <v>8.32</v>
      </c>
      <c r="D40">
        <v>45.74</v>
      </c>
      <c r="E40">
        <v>5.43</v>
      </c>
      <c r="F40" s="1">
        <v>5.3730000000000002</v>
      </c>
      <c r="G40">
        <v>146.69</v>
      </c>
      <c r="H40" s="4">
        <f t="shared" si="0"/>
        <v>537.30000000000007</v>
      </c>
      <c r="I40">
        <v>1.34</v>
      </c>
      <c r="J40">
        <v>61.46</v>
      </c>
      <c r="K40">
        <v>1.08</v>
      </c>
      <c r="L40">
        <v>5128562400</v>
      </c>
      <c r="M40">
        <v>0.17</v>
      </c>
      <c r="N40">
        <v>3445576</v>
      </c>
      <c r="O40">
        <v>3206508</v>
      </c>
    </row>
    <row r="41" spans="1:15" x14ac:dyDescent="0.25">
      <c r="A41" t="s">
        <v>91</v>
      </c>
      <c r="B41" t="s">
        <v>92</v>
      </c>
      <c r="C41">
        <v>12.4</v>
      </c>
      <c r="D41">
        <v>20.78</v>
      </c>
      <c r="E41">
        <v>5.72</v>
      </c>
      <c r="F41" s="1">
        <v>1.9870000000000001</v>
      </c>
      <c r="G41">
        <v>146.35</v>
      </c>
      <c r="H41" s="4">
        <f t="shared" si="0"/>
        <v>198.70000000000002</v>
      </c>
      <c r="I41">
        <v>-1.2</v>
      </c>
      <c r="J41">
        <v>24.35</v>
      </c>
      <c r="K41">
        <v>2.13</v>
      </c>
      <c r="L41">
        <v>14364946000</v>
      </c>
      <c r="M41">
        <v>-0.23</v>
      </c>
      <c r="N41">
        <v>10709786</v>
      </c>
      <c r="O41">
        <v>13988981</v>
      </c>
    </row>
    <row r="42" spans="1:15" x14ac:dyDescent="0.25">
      <c r="A42" t="s">
        <v>93</v>
      </c>
      <c r="B42" t="s">
        <v>94</v>
      </c>
      <c r="C42">
        <v>16.7</v>
      </c>
      <c r="D42">
        <v>39.409999999999997</v>
      </c>
      <c r="E42">
        <v>4.9400000000000004</v>
      </c>
      <c r="F42" s="1">
        <v>3.8260000000000001</v>
      </c>
      <c r="G42">
        <v>145.35</v>
      </c>
      <c r="H42" s="4">
        <f t="shared" si="0"/>
        <v>382.6</v>
      </c>
      <c r="I42">
        <v>-2</v>
      </c>
      <c r="J42">
        <v>49.11</v>
      </c>
      <c r="K42">
        <v>1.1299999999999999</v>
      </c>
      <c r="L42">
        <v>11652308800</v>
      </c>
      <c r="M42">
        <v>-0.18</v>
      </c>
      <c r="N42">
        <v>4032244</v>
      </c>
      <c r="O42">
        <v>3853186</v>
      </c>
    </row>
    <row r="43" spans="1:15" x14ac:dyDescent="0.25">
      <c r="A43" t="s">
        <v>95</v>
      </c>
      <c r="B43" t="s">
        <v>96</v>
      </c>
      <c r="C43">
        <v>15.92</v>
      </c>
      <c r="D43">
        <v>33.58</v>
      </c>
      <c r="E43">
        <v>2.4700000000000002</v>
      </c>
      <c r="F43" s="1">
        <v>3.3250000000000002</v>
      </c>
      <c r="G43">
        <v>144.12</v>
      </c>
      <c r="H43" s="4">
        <f t="shared" si="0"/>
        <v>332.5</v>
      </c>
      <c r="I43">
        <v>-2.87</v>
      </c>
      <c r="J43">
        <v>33.200000000000003</v>
      </c>
      <c r="K43">
        <v>0.57399999999999995</v>
      </c>
      <c r="L43">
        <v>3179530500</v>
      </c>
      <c r="M43">
        <v>0.04</v>
      </c>
      <c r="N43">
        <v>475679</v>
      </c>
      <c r="O43">
        <v>670436</v>
      </c>
    </row>
    <row r="44" spans="1:15" x14ac:dyDescent="0.25">
      <c r="A44" t="s">
        <v>97</v>
      </c>
      <c r="B44" t="s">
        <v>98</v>
      </c>
      <c r="C44">
        <v>17.3</v>
      </c>
      <c r="D44">
        <v>24.27</v>
      </c>
      <c r="E44">
        <v>1.36</v>
      </c>
      <c r="F44" s="2">
        <v>29.72</v>
      </c>
      <c r="G44">
        <v>138.05000000000001</v>
      </c>
      <c r="H44" s="4">
        <f t="shared" si="0"/>
        <v>2972</v>
      </c>
      <c r="I44">
        <v>4.09</v>
      </c>
      <c r="J44">
        <v>26.96</v>
      </c>
      <c r="K44">
        <v>1.22</v>
      </c>
      <c r="L44">
        <v>6706856600</v>
      </c>
      <c r="M44">
        <v>0.23</v>
      </c>
      <c r="N44">
        <v>1973609</v>
      </c>
      <c r="O44">
        <v>2774872</v>
      </c>
    </row>
    <row r="45" spans="1:15" x14ac:dyDescent="0.25">
      <c r="A45" t="s">
        <v>99</v>
      </c>
      <c r="B45" t="s">
        <v>100</v>
      </c>
      <c r="C45">
        <v>17.5</v>
      </c>
      <c r="D45">
        <v>48.64</v>
      </c>
      <c r="E45">
        <v>2.88</v>
      </c>
      <c r="F45" s="1">
        <v>4.5190000000000001</v>
      </c>
      <c r="G45">
        <v>122.94</v>
      </c>
      <c r="H45" s="4">
        <f t="shared" si="0"/>
        <v>451.90000000000003</v>
      </c>
      <c r="I45">
        <v>-0.74</v>
      </c>
      <c r="J45">
        <v>48.49</v>
      </c>
      <c r="K45">
        <v>1.91</v>
      </c>
      <c r="L45">
        <v>2287560500</v>
      </c>
      <c r="M45">
        <v>0</v>
      </c>
      <c r="N45">
        <v>1064433</v>
      </c>
      <c r="O45">
        <v>1435900</v>
      </c>
    </row>
    <row r="46" spans="1:15" x14ac:dyDescent="0.25">
      <c r="A46" t="s">
        <v>101</v>
      </c>
      <c r="B46" t="s">
        <v>102</v>
      </c>
      <c r="C46">
        <v>9.68</v>
      </c>
      <c r="D46">
        <v>29</v>
      </c>
      <c r="E46">
        <v>2.2200000000000002</v>
      </c>
      <c r="F46" s="2">
        <v>21.32</v>
      </c>
      <c r="G46">
        <v>122.77</v>
      </c>
      <c r="H46" s="4">
        <f t="shared" si="0"/>
        <v>2132</v>
      </c>
      <c r="I46">
        <v>0.62</v>
      </c>
      <c r="J46">
        <v>22.41</v>
      </c>
      <c r="K46">
        <v>0.23699999999999999</v>
      </c>
      <c r="L46">
        <v>3886695300</v>
      </c>
      <c r="M46">
        <v>0.02</v>
      </c>
      <c r="N46">
        <v>363678</v>
      </c>
      <c r="O46">
        <v>588759</v>
      </c>
    </row>
    <row r="47" spans="1:15" x14ac:dyDescent="0.25">
      <c r="A47" t="s">
        <v>103</v>
      </c>
      <c r="B47" t="s">
        <v>104</v>
      </c>
      <c r="C47">
        <v>6.17</v>
      </c>
      <c r="D47">
        <v>34.049999999999997</v>
      </c>
      <c r="E47">
        <v>3.65</v>
      </c>
      <c r="F47" s="1">
        <v>3.5419999999999998</v>
      </c>
      <c r="G47">
        <v>120.62</v>
      </c>
      <c r="H47" s="4">
        <f t="shared" si="0"/>
        <v>354.2</v>
      </c>
      <c r="I47">
        <v>-0.16</v>
      </c>
      <c r="J47">
        <v>36.770000000000003</v>
      </c>
      <c r="K47">
        <v>0.82599999999999996</v>
      </c>
      <c r="L47">
        <v>2003080700</v>
      </c>
      <c r="M47">
        <v>-0.03</v>
      </c>
      <c r="N47">
        <v>1212525</v>
      </c>
      <c r="O47">
        <v>1469980</v>
      </c>
    </row>
    <row r="48" spans="1:15" x14ac:dyDescent="0.25">
      <c r="A48" t="s">
        <v>105</v>
      </c>
      <c r="B48" t="s">
        <v>106</v>
      </c>
      <c r="C48">
        <v>7.83</v>
      </c>
      <c r="D48">
        <v>38.159999999999997</v>
      </c>
      <c r="E48">
        <v>3.43</v>
      </c>
      <c r="F48" s="2">
        <v>16.059999999999999</v>
      </c>
      <c r="G48">
        <v>119.44</v>
      </c>
      <c r="H48" s="4">
        <f t="shared" si="0"/>
        <v>1605.9999999999998</v>
      </c>
      <c r="I48">
        <v>-3.69</v>
      </c>
      <c r="J48">
        <v>30.42</v>
      </c>
      <c r="K48">
        <v>3.54</v>
      </c>
      <c r="L48">
        <v>5367180300</v>
      </c>
      <c r="M48">
        <v>-0.4</v>
      </c>
      <c r="N48">
        <v>11196944</v>
      </c>
      <c r="O48">
        <v>13035269</v>
      </c>
    </row>
    <row r="49" spans="1:15" x14ac:dyDescent="0.25">
      <c r="A49" t="s">
        <v>107</v>
      </c>
      <c r="B49" t="s">
        <v>108</v>
      </c>
      <c r="C49">
        <v>14.75</v>
      </c>
      <c r="D49">
        <v>59.01</v>
      </c>
      <c r="E49">
        <v>4.46</v>
      </c>
      <c r="F49" s="1">
        <v>1.6419999999999999</v>
      </c>
      <c r="G49">
        <v>119.24</v>
      </c>
      <c r="H49" s="4">
        <f t="shared" si="0"/>
        <v>164.2</v>
      </c>
      <c r="I49">
        <v>0.68</v>
      </c>
      <c r="J49">
        <v>272.3</v>
      </c>
      <c r="K49">
        <v>2.5099999999999998</v>
      </c>
      <c r="L49">
        <v>1766657700</v>
      </c>
      <c r="M49">
        <v>0</v>
      </c>
      <c r="N49">
        <v>1435590</v>
      </c>
      <c r="O49">
        <v>1571519</v>
      </c>
    </row>
    <row r="50" spans="1:15" x14ac:dyDescent="0.25">
      <c r="A50" t="s">
        <v>109</v>
      </c>
      <c r="B50" t="s">
        <v>110</v>
      </c>
      <c r="C50">
        <v>7.72</v>
      </c>
      <c r="D50">
        <v>53.76</v>
      </c>
      <c r="E50">
        <v>1.91</v>
      </c>
      <c r="F50" s="1">
        <v>2.3149999999999999</v>
      </c>
      <c r="G50">
        <v>117.97</v>
      </c>
      <c r="H50" s="4">
        <f t="shared" si="0"/>
        <v>231.5</v>
      </c>
      <c r="I50">
        <v>0</v>
      </c>
      <c r="J50">
        <v>55.71</v>
      </c>
      <c r="K50">
        <v>0.57599999999999996</v>
      </c>
      <c r="L50">
        <v>4662769400</v>
      </c>
      <c r="M50">
        <v>-0.02</v>
      </c>
      <c r="N50">
        <v>1865567</v>
      </c>
      <c r="O50">
        <v>1614549</v>
      </c>
    </row>
    <row r="51" spans="1:15" x14ac:dyDescent="0.25">
      <c r="A51" t="s">
        <v>111</v>
      </c>
      <c r="B51" t="s">
        <v>112</v>
      </c>
      <c r="C51">
        <v>12.72</v>
      </c>
      <c r="D51">
        <v>39.450000000000003</v>
      </c>
      <c r="E51">
        <v>1.51</v>
      </c>
      <c r="F51" s="1">
        <v>1.4650000000000001</v>
      </c>
      <c r="G51">
        <v>117.05</v>
      </c>
      <c r="H51" s="4">
        <f t="shared" si="0"/>
        <v>146.5</v>
      </c>
      <c r="I51">
        <v>-1.93</v>
      </c>
      <c r="J51">
        <v>46.28</v>
      </c>
      <c r="K51">
        <v>0.28599999999999998</v>
      </c>
      <c r="L51">
        <v>13487533000</v>
      </c>
      <c r="M51">
        <v>0</v>
      </c>
      <c r="N51">
        <v>1054420</v>
      </c>
      <c r="O51">
        <v>1982716</v>
      </c>
    </row>
    <row r="52" spans="1:15" x14ac:dyDescent="0.25">
      <c r="A52" t="s">
        <v>113</v>
      </c>
      <c r="B52" t="s">
        <v>114</v>
      </c>
      <c r="C52">
        <v>13.65</v>
      </c>
      <c r="D52">
        <v>57.49</v>
      </c>
      <c r="E52">
        <v>2.12</v>
      </c>
      <c r="F52" s="1">
        <v>1.8260000000000001</v>
      </c>
      <c r="G52">
        <v>115.46</v>
      </c>
      <c r="H52" s="4">
        <f t="shared" si="0"/>
        <v>182.6</v>
      </c>
      <c r="I52">
        <v>0.22</v>
      </c>
      <c r="J52">
        <v>68.83</v>
      </c>
      <c r="K52">
        <v>1.19</v>
      </c>
      <c r="L52">
        <v>4816884600</v>
      </c>
      <c r="M52">
        <v>-0.2</v>
      </c>
      <c r="N52">
        <v>2343709</v>
      </c>
      <c r="O52">
        <v>1865408</v>
      </c>
    </row>
    <row r="53" spans="1:15" x14ac:dyDescent="0.25">
      <c r="A53" t="s">
        <v>115</v>
      </c>
      <c r="B53" t="s">
        <v>116</v>
      </c>
      <c r="C53">
        <v>6.64</v>
      </c>
      <c r="D53">
        <v>23.91</v>
      </c>
      <c r="E53">
        <v>3.62</v>
      </c>
      <c r="F53" s="1">
        <v>1.3460000000000001</v>
      </c>
      <c r="G53">
        <v>115.07</v>
      </c>
      <c r="H53" s="4">
        <f t="shared" si="0"/>
        <v>134.60000000000002</v>
      </c>
      <c r="I53">
        <v>-1.34</v>
      </c>
      <c r="J53">
        <v>23.3</v>
      </c>
      <c r="K53">
        <v>0.72499999999999998</v>
      </c>
      <c r="L53">
        <v>7179462900</v>
      </c>
      <c r="M53">
        <v>-0.13</v>
      </c>
      <c r="N53">
        <v>3081035</v>
      </c>
      <c r="O53">
        <v>4754363</v>
      </c>
    </row>
    <row r="54" spans="1:15" x14ac:dyDescent="0.25">
      <c r="A54" t="s">
        <v>117</v>
      </c>
      <c r="B54" t="s">
        <v>118</v>
      </c>
      <c r="C54">
        <v>5.0199999999999996</v>
      </c>
      <c r="D54">
        <v>28.29</v>
      </c>
      <c r="E54">
        <v>2.4900000000000002</v>
      </c>
      <c r="F54" s="1">
        <v>1.714</v>
      </c>
      <c r="G54">
        <v>114.54</v>
      </c>
      <c r="H54" s="4">
        <f t="shared" si="0"/>
        <v>171.4</v>
      </c>
      <c r="I54">
        <v>-0.99</v>
      </c>
      <c r="J54">
        <v>24.31</v>
      </c>
      <c r="K54">
        <v>0.75</v>
      </c>
      <c r="L54">
        <v>4816203500</v>
      </c>
      <c r="M54">
        <v>-0.04</v>
      </c>
      <c r="N54">
        <v>3018413</v>
      </c>
      <c r="O54">
        <v>4180588</v>
      </c>
    </row>
    <row r="55" spans="1:15" x14ac:dyDescent="0.25">
      <c r="A55" t="s">
        <v>119</v>
      </c>
      <c r="B55" t="s">
        <v>120</v>
      </c>
      <c r="C55">
        <v>16.190000000000001</v>
      </c>
      <c r="D55">
        <v>34.97</v>
      </c>
      <c r="E55">
        <v>2.1</v>
      </c>
      <c r="F55" s="1">
        <v>2.9529999999999998</v>
      </c>
      <c r="G55">
        <v>114.53</v>
      </c>
      <c r="H55" s="4">
        <f t="shared" si="0"/>
        <v>295.3</v>
      </c>
      <c r="I55">
        <v>-2.23</v>
      </c>
      <c r="J55">
        <v>37.68</v>
      </c>
      <c r="K55">
        <v>1.93</v>
      </c>
      <c r="L55">
        <v>1900131200</v>
      </c>
      <c r="M55">
        <v>-0.22</v>
      </c>
      <c r="N55">
        <v>916600</v>
      </c>
      <c r="O55">
        <v>1344350</v>
      </c>
    </row>
    <row r="56" spans="1:15" x14ac:dyDescent="0.25">
      <c r="A56" t="s">
        <v>121</v>
      </c>
      <c r="B56" t="s">
        <v>122</v>
      </c>
      <c r="C56">
        <v>9.83</v>
      </c>
      <c r="D56">
        <v>54.87</v>
      </c>
      <c r="E56">
        <v>2.31</v>
      </c>
      <c r="F56" s="1">
        <v>1.375</v>
      </c>
      <c r="G56">
        <v>114.05</v>
      </c>
      <c r="H56" s="4">
        <f t="shared" si="0"/>
        <v>137.5</v>
      </c>
      <c r="I56">
        <v>1.03</v>
      </c>
      <c r="J56">
        <v>39.36</v>
      </c>
      <c r="K56">
        <v>1.81</v>
      </c>
      <c r="L56">
        <v>9141900000</v>
      </c>
      <c r="M56">
        <v>-7.0000000000000007E-2</v>
      </c>
      <c r="N56">
        <v>8731350</v>
      </c>
      <c r="O56">
        <v>8061650</v>
      </c>
    </row>
    <row r="57" spans="1:15" x14ac:dyDescent="0.25">
      <c r="A57" t="s">
        <v>123</v>
      </c>
      <c r="B57" t="s">
        <v>124</v>
      </c>
      <c r="C57">
        <v>11.75</v>
      </c>
      <c r="D57">
        <v>13.87</v>
      </c>
      <c r="E57">
        <v>1.71</v>
      </c>
      <c r="F57" s="2">
        <v>20.059999999999999</v>
      </c>
      <c r="G57">
        <v>112.08</v>
      </c>
      <c r="H57" s="4">
        <f t="shared" si="0"/>
        <v>2005.9999999999998</v>
      </c>
      <c r="I57">
        <v>-1.18</v>
      </c>
      <c r="J57">
        <v>13.17</v>
      </c>
      <c r="K57">
        <v>2.31</v>
      </c>
      <c r="L57">
        <v>35149058000</v>
      </c>
      <c r="M57">
        <v>-0.11</v>
      </c>
      <c r="N57">
        <v>31855381</v>
      </c>
      <c r="O57">
        <v>37139182</v>
      </c>
    </row>
    <row r="58" spans="1:15" x14ac:dyDescent="0.25">
      <c r="A58" t="s">
        <v>125</v>
      </c>
      <c r="B58" t="s">
        <v>126</v>
      </c>
      <c r="C58">
        <v>11.09</v>
      </c>
      <c r="D58">
        <v>29.13</v>
      </c>
      <c r="E58">
        <v>1.57</v>
      </c>
      <c r="F58" s="1">
        <v>2.65</v>
      </c>
      <c r="G58">
        <v>110.67</v>
      </c>
      <c r="H58" s="4">
        <f t="shared" si="0"/>
        <v>265</v>
      </c>
      <c r="I58">
        <v>-1.86</v>
      </c>
      <c r="J58">
        <v>32.479999999999997</v>
      </c>
      <c r="K58">
        <v>1.56</v>
      </c>
      <c r="L58">
        <v>2135373900</v>
      </c>
      <c r="M58">
        <v>-0.21</v>
      </c>
      <c r="N58">
        <v>1038104</v>
      </c>
      <c r="O58">
        <v>1972683</v>
      </c>
    </row>
    <row r="59" spans="1:15" x14ac:dyDescent="0.25">
      <c r="A59" t="s">
        <v>127</v>
      </c>
      <c r="B59" t="s">
        <v>128</v>
      </c>
      <c r="C59">
        <v>16.22</v>
      </c>
      <c r="D59">
        <v>67.52</v>
      </c>
      <c r="E59">
        <v>2.9</v>
      </c>
      <c r="F59" s="1">
        <v>3.2869999999999999</v>
      </c>
      <c r="G59">
        <v>109.94</v>
      </c>
      <c r="H59" s="4">
        <f t="shared" si="0"/>
        <v>328.7</v>
      </c>
      <c r="I59">
        <v>0.37</v>
      </c>
      <c r="J59">
        <v>184</v>
      </c>
      <c r="K59">
        <v>0.70899999999999996</v>
      </c>
      <c r="L59">
        <v>1518415000</v>
      </c>
      <c r="M59">
        <v>0</v>
      </c>
      <c r="N59">
        <v>381268</v>
      </c>
      <c r="O59">
        <v>282568</v>
      </c>
    </row>
    <row r="60" spans="1:15" x14ac:dyDescent="0.25">
      <c r="A60" t="s">
        <v>129</v>
      </c>
      <c r="B60" t="s">
        <v>130</v>
      </c>
      <c r="C60">
        <v>9.16</v>
      </c>
      <c r="D60">
        <v>10.58</v>
      </c>
      <c r="E60">
        <v>1.1100000000000001</v>
      </c>
      <c r="F60" s="1">
        <v>4.1660000000000004</v>
      </c>
      <c r="G60">
        <v>108.78</v>
      </c>
      <c r="H60" s="4">
        <f t="shared" si="0"/>
        <v>416.6</v>
      </c>
      <c r="I60">
        <v>-0.22</v>
      </c>
      <c r="J60">
        <v>33.090000000000003</v>
      </c>
      <c r="K60">
        <v>1.75</v>
      </c>
      <c r="L60">
        <v>10464384000</v>
      </c>
      <c r="M60">
        <v>-0.18</v>
      </c>
      <c r="N60">
        <v>10559584</v>
      </c>
      <c r="O60">
        <v>9450593</v>
      </c>
    </row>
    <row r="61" spans="1:15" x14ac:dyDescent="0.25">
      <c r="A61" t="s">
        <v>131</v>
      </c>
      <c r="B61" t="s">
        <v>132</v>
      </c>
      <c r="C61">
        <v>10.38</v>
      </c>
      <c r="D61">
        <v>72.97</v>
      </c>
      <c r="E61">
        <v>2.76</v>
      </c>
      <c r="F61" s="1">
        <v>1.4710000000000001</v>
      </c>
      <c r="G61">
        <v>105.98</v>
      </c>
      <c r="H61" s="4">
        <f t="shared" si="0"/>
        <v>147.10000000000002</v>
      </c>
      <c r="I61">
        <v>-1.98</v>
      </c>
      <c r="K61">
        <v>1.45</v>
      </c>
      <c r="L61">
        <v>4164489100</v>
      </c>
      <c r="M61">
        <v>-0.27</v>
      </c>
      <c r="N61">
        <v>2083971</v>
      </c>
      <c r="O61">
        <v>3735272</v>
      </c>
    </row>
    <row r="62" spans="1:15" x14ac:dyDescent="0.25">
      <c r="A62" t="s">
        <v>133</v>
      </c>
      <c r="B62" t="s">
        <v>134</v>
      </c>
      <c r="C62">
        <v>17.38</v>
      </c>
      <c r="D62">
        <v>25.14</v>
      </c>
      <c r="E62">
        <v>3.69</v>
      </c>
      <c r="F62" s="1">
        <v>1.5289999999999999</v>
      </c>
      <c r="G62">
        <v>105.58</v>
      </c>
      <c r="H62" s="4">
        <f>F62*100</f>
        <v>152.89999999999998</v>
      </c>
      <c r="I62">
        <v>0.17</v>
      </c>
      <c r="J62">
        <v>24.98</v>
      </c>
      <c r="K62">
        <v>1</v>
      </c>
      <c r="L62">
        <v>18377179000</v>
      </c>
      <c r="M62">
        <v>-0.14000000000000001</v>
      </c>
      <c r="N62">
        <v>5583133</v>
      </c>
      <c r="O62">
        <v>4984866</v>
      </c>
    </row>
    <row r="63" spans="1:15" x14ac:dyDescent="0.25">
      <c r="A63" t="s">
        <v>135</v>
      </c>
      <c r="B63" t="s">
        <v>136</v>
      </c>
      <c r="C63">
        <v>4.5199999999999996</v>
      </c>
      <c r="D63">
        <v>13.03</v>
      </c>
      <c r="E63">
        <v>1.84</v>
      </c>
      <c r="F63" s="1">
        <v>1.254</v>
      </c>
      <c r="G63">
        <v>104.85</v>
      </c>
      <c r="H63" s="4">
        <f t="shared" si="0"/>
        <v>125.4</v>
      </c>
      <c r="I63">
        <v>1.1200000000000001</v>
      </c>
      <c r="J63">
        <v>15.3</v>
      </c>
      <c r="K63">
        <v>0.71199999999999997</v>
      </c>
      <c r="L63">
        <v>10994986600</v>
      </c>
      <c r="M63">
        <v>0.01</v>
      </c>
      <c r="N63">
        <v>9697360</v>
      </c>
      <c r="O63">
        <v>7626195</v>
      </c>
    </row>
    <row r="64" spans="1:15" x14ac:dyDescent="0.25">
      <c r="A64" t="s">
        <v>137</v>
      </c>
      <c r="B64" t="s">
        <v>138</v>
      </c>
      <c r="C64">
        <v>15.23</v>
      </c>
      <c r="D64">
        <v>20.8</v>
      </c>
      <c r="E64">
        <v>2.48</v>
      </c>
      <c r="F64" s="1">
        <v>4.0369999999999999</v>
      </c>
      <c r="G64">
        <v>-45.69</v>
      </c>
      <c r="H64" s="4">
        <f t="shared" si="0"/>
        <v>403.7</v>
      </c>
      <c r="I64">
        <v>3.18</v>
      </c>
      <c r="J64">
        <v>130.80000000000001</v>
      </c>
      <c r="K64">
        <v>8.25</v>
      </c>
      <c r="L64">
        <v>7981774200</v>
      </c>
      <c r="M64">
        <v>0.68</v>
      </c>
      <c r="N64">
        <v>22279094</v>
      </c>
      <c r="O64">
        <v>20943300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公式计算</vt:lpstr>
      <vt:lpstr>2018-1-28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wxl</dc:creator>
  <cp:lastModifiedBy>wxl</cp:lastModifiedBy>
  <dcterms:created xsi:type="dcterms:W3CDTF">2018-01-28T07:42:18Z</dcterms:created>
  <dcterms:modified xsi:type="dcterms:W3CDTF">2018-01-28T15:28:22Z</dcterms:modified>
</cp:coreProperties>
</file>