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1102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S11" i="2"/>
  <c r="S10"/>
  <c r="S9"/>
  <c r="R12"/>
  <c r="Q12"/>
  <c r="P12"/>
  <c r="O12"/>
  <c r="N12"/>
  <c r="M12"/>
  <c r="L12"/>
  <c r="K12"/>
  <c r="J12"/>
  <c r="I12"/>
  <c r="H12"/>
  <c r="G12"/>
  <c r="F12"/>
  <c r="E12"/>
  <c r="S8" l="1"/>
  <c r="S7"/>
  <c r="S6"/>
  <c r="S5"/>
  <c r="S4"/>
  <c r="S3"/>
  <c r="D24" i="1"/>
  <c r="C24"/>
  <c r="B7" s="1"/>
  <c r="S13" i="2" l="1"/>
</calcChain>
</file>

<file path=xl/sharedStrings.xml><?xml version="1.0" encoding="utf-8"?>
<sst xmlns="http://schemas.openxmlformats.org/spreadsheetml/2006/main" count="91" uniqueCount="71">
  <si>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</si>
  <si>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</si>
  <si>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</si>
  <si>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</si>
  <si>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</si>
  <si>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</si>
  <si>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</si>
  <si>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</si>
  <si>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</si>
  <si>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</si>
  <si>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</si>
  <si>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为优化系统押品管理，调整了数据入库，数据查询等，在客户个人信息展示上新增了某些字段以及资产信息等数据。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</si>
  <si>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</si>
  <si>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</si>
  <si>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</si>
  <si>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</si>
  <si>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</si>
  <si>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</si>
  <si>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</si>
  <si>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</si>
  <si>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</si>
  <si>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</si>
  <si>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</si>
  <si>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</si>
  <si>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</si>
  <si>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</si>
  <si>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</si>
  <si>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</si>
  <si>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</si>
  <si>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</si>
  <si>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</si>
  <si>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</si>
  <si>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</si>
  <si>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</si>
  <si>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</si>
  <si>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</si>
  <si>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</si>
  <si>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</si>
  <si>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</si>
  <si>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</si>
  <si>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</si>
  <si>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</si>
  <si>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</si>
  <si>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</si>
  <si>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</si>
  <si>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</si>
  <si>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</si>
  <si>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</si>
  <si>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</si>
  <si>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</si>
  <si>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</si>
  <si>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客户基本信息维护</t>
    <phoneticPr fontId="12" type="noConversion"/>
  </si>
  <si>
    <t>客户信息查询接口修改 1人天
查询子案件信息明细接口修改 0.5人天
诉讼提交新增、修改接口修改 0.5人天
诉讼队列，撤回接口修改 0.5人天
新增金融资产子页面 0.5人天
客户信息页面修改 0.2人天
提交诉讼页面修改 0.2人天
诉讼表新增诉讼管理人字段、实体 0.2人天
测试0.5人天</t>
    <phoneticPr fontId="12" type="noConversion"/>
  </si>
  <si>
    <t>押品管理</t>
    <phoneticPr fontId="12" type="noConversion"/>
  </si>
  <si>
    <t>信用卡主要数据表</t>
    <phoneticPr fontId="12" type="noConversion"/>
  </si>
  <si>
    <t>信用卡主要数据表接口查询根据总行-分支行-分理处使用人员层级的不同，只能看到自己权限范围内的数据统计表 1.5人天
测试 0.5人天</t>
    <phoneticPr fontId="12" type="noConversion"/>
  </si>
  <si>
    <t>客户贷后管理历程记录</t>
    <phoneticPr fontId="12" type="noConversion"/>
  </si>
  <si>
    <t>新增贷后管理人历史记录表、实体 0.2 人天
新增贷后管理人历史表新增接口1 人天
新增贷后管理人历史表查询接口0.5 人天
新增贷后管理人历史查询页面0.5 人天
测试1人天</t>
    <phoneticPr fontId="12" type="noConversion"/>
  </si>
  <si>
    <t>贷后管理</t>
    <phoneticPr fontId="12" type="noConversion"/>
  </si>
  <si>
    <t>机构映射关系管理</t>
    <phoneticPr fontId="12" type="noConversion"/>
  </si>
  <si>
    <r>
      <t>新建机构映射关系表、实体、菜单资源 0.5人天
机构映射关系管理-查询接口 0.5人天
机构映射关系管理-新增接口 0.5人天
机构映射关系管理-修改接口 0.5人天
机构映射关系管理-移除接口0.5</t>
    </r>
    <r>
      <rPr>
        <sz val="12"/>
        <color rgb="FF000000"/>
        <rFont val="宋体"/>
        <charset val="134"/>
        <scheme val="minor"/>
      </rPr>
      <t xml:space="preserve">人天
机构映射关系管理列表页面 0.5人天
机构映射关系管理新增页面 0.5人天
机构映射关系管理修改页面 0.5人天
修改RMAS_ACCT表、RMAS_CASE_INFO表结构 0.2人天
机构映射关系旧核心数据批量处理 </t>
    </r>
    <r>
      <rPr>
        <sz val="12"/>
        <color rgb="FF000000"/>
        <rFont val="宋体"/>
        <family val="3"/>
        <charset val="134"/>
        <scheme val="minor"/>
      </rPr>
      <t>1</t>
    </r>
    <r>
      <rPr>
        <sz val="12"/>
        <color rgb="FF000000"/>
        <rFont val="宋体"/>
        <charset val="134"/>
        <scheme val="minor"/>
      </rPr>
      <t xml:space="preserve">人天
机构映射关系新核心数据批量处理 </t>
    </r>
    <r>
      <rPr>
        <sz val="12"/>
        <color rgb="FF000000"/>
        <rFont val="宋体"/>
        <family val="3"/>
        <charset val="134"/>
        <scheme val="minor"/>
      </rPr>
      <t>1</t>
    </r>
    <r>
      <rPr>
        <sz val="12"/>
        <color rgb="FF000000"/>
        <rFont val="宋体"/>
        <charset val="134"/>
        <scheme val="minor"/>
      </rPr>
      <t xml:space="preserve">人天
RMAS_CASE_INFO逻辑改造批量处理 </t>
    </r>
    <r>
      <rPr>
        <sz val="12"/>
        <color rgb="FF000000"/>
        <rFont val="宋体"/>
        <family val="3"/>
        <charset val="134"/>
        <scheme val="minor"/>
      </rPr>
      <t>1</t>
    </r>
    <r>
      <rPr>
        <sz val="12"/>
        <color rgb="FF000000"/>
        <rFont val="宋体"/>
        <charset val="134"/>
        <scheme val="minor"/>
      </rPr>
      <t>人天
测试核对数据是否准确1人天</t>
    </r>
    <phoneticPr fontId="12" type="noConversion"/>
  </si>
  <si>
    <t>贷后管理明细报表</t>
    <phoneticPr fontId="12" type="noConversion"/>
  </si>
  <si>
    <t>贷后管理明细报表字段来源确认 1人天
批量任务开发 2人天
关联贷款押品类型信用卡统计表页面开发 1.5人天
关联贷款押品类型信用卡统计列表接口 3人天
建表、菜单、erm添加 0.5人天
贷后管理明细报表-导出下载 1人天
测试联调 2人天</t>
    <phoneticPr fontId="12" type="noConversion"/>
  </si>
  <si>
    <t>用户状态维护</t>
    <phoneticPr fontId="12" type="noConversion"/>
  </si>
  <si>
    <t>新建员工状态表、用户信息表新增字段、实体 0.5人天
从ods取行员工状态表文件并入库到贷后管理系统批量1.5人天
根据员工状态表更新贷后系统用户状态0.5人天
员工列表页面修改0.3人天
测试0.5人天</t>
    <phoneticPr fontId="12" type="noConversion"/>
  </si>
  <si>
    <r>
      <t>取值多渠道进件系统押品数据调整。0.6人天
修改押品预警分类-未入库预警 1人天
改押品预警分类-已出库预警 1人天
在“押品预警”队列主页面增加字段“预警天数 0.5人天
预警队列需按照“所属机构”在总行-分支行-分理处层级展示0.5人天
增加“卡种”筛选条件0.5</t>
    </r>
    <r>
      <rPr>
        <sz val="12"/>
        <color rgb="FF000000"/>
        <rFont val="宋体"/>
        <charset val="134"/>
        <scheme val="minor"/>
      </rPr>
      <t xml:space="preserve"> 人天
测试</t>
    </r>
    <r>
      <rPr>
        <sz val="12"/>
        <color rgb="FF000000"/>
        <rFont val="宋体"/>
        <family val="3"/>
        <charset val="134"/>
        <scheme val="minor"/>
      </rPr>
      <t>1</t>
    </r>
    <r>
      <rPr>
        <sz val="12"/>
        <color rgb="FF000000"/>
        <rFont val="宋体"/>
        <charset val="134"/>
        <scheme val="minor"/>
      </rPr>
      <t>人天</t>
    </r>
    <phoneticPr fontId="12" type="noConversion"/>
  </si>
  <si>
    <t>贷后管理人需求、设计、建表、菜单、实体、文档2人天
贷后管理人维护列表查询接口 2人天
贷后管理人维护转出到人员列表接口0.5人天
贷后管理人维护转出到人员动作接口1.5人天
贷后管理人维护-转出到机构，机构查询接口0.5人天
贷后管理人维护-转出到机构动作接口1人天
贷后管理人维护接收接口1人天
贷后管理人维护列表查询页面0.5人天
贷后管理人维护转出到人员页面 0.5人天
贷后管理人维护-转出到机构页面 0.5人天
为无贷后管理人客户设置贷后管理人、贷后管理机构批量2人天
测试2人天</t>
    <phoneticPr fontId="12" type="noConversion"/>
  </si>
  <si>
    <t>贷后管理明细报表字段来源确认 1.5人天
批量任务开发 2人天
关联贷款押品类型信用卡统计表页面开发 1.5人天
关联贷款押品类型信用卡统计列表接口 3人天
建表、菜单、erm添加 0.5人天
贷后管理明细报表-导出下载 1人天
测试联调 2人天</t>
    <phoneticPr fontId="12" type="noConversion"/>
  </si>
  <si>
    <t>贷后管理统计报表</t>
    <phoneticPr fontId="12" type="noConversion"/>
  </si>
  <si>
    <t>评估子项内容</t>
    <phoneticPr fontId="12" type="noConversion"/>
  </si>
  <si>
    <t>贷后管理人维护需求&amp;押品管理&amp;个人信息添加的需求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</si>
</sst>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view="pageBreakPreview" zoomScale="70" zoomScaleNormal="100" zoomScaleSheetLayoutView="70" workbookViewId="0">
      <selection activeCell="D7" sqref="D7:E7"/>
    </sheetView>
  </sheetViews>
  <sheetFormatPr defaultColWidth="9" defaultRowHeight="14"/>
  <cols>
    <col min="1" max="1" width="14.1796875" customWidth="1"/>
    <col min="2" max="2" width="25.1796875" customWidth="1"/>
    <col min="3" max="3" width="9.1796875" customWidth="1"/>
    <col min="4" max="4" width="8.54296875" customWidth="1"/>
    <col min="5" max="5" width="29.6328125" style="15" customWidth="1"/>
  </cols>
  <sheetData>
    <row r="1" spans="1:5" ht="45" customHeight="1">
      <c r="A1" s="49" t="s">
        <v>0</v>
      </c>
      <c r="B1" s="49"/>
      <c r="C1" s="49"/>
      <c r="D1" s="49"/>
      <c r="E1" s="49"/>
    </row>
    <row r="2" spans="1:5" ht="17.25" customHeight="1">
      <c r="A2" s="50" t="s">
        <v>1</v>
      </c>
      <c r="B2" s="50"/>
      <c r="C2" s="50"/>
      <c r="D2" s="50"/>
      <c r="E2" s="50"/>
    </row>
    <row r="3" spans="1:5" ht="28">
      <c r="A3" s="16" t="s">
        <v>2</v>
      </c>
      <c r="B3" s="32" t="s">
        <v>70</v>
      </c>
      <c r="C3" s="35" t="s">
        <v>3</v>
      </c>
      <c r="D3" s="35"/>
      <c r="E3" s="18"/>
    </row>
    <row r="4" spans="1:5" ht="27" customHeight="1">
      <c r="A4" s="16" t="s">
        <v>4</v>
      </c>
      <c r="B4" s="17" t="s">
        <v>5</v>
      </c>
      <c r="C4" s="35" t="s">
        <v>6</v>
      </c>
      <c r="D4" s="35"/>
      <c r="E4" s="18" t="s">
        <v>7</v>
      </c>
    </row>
    <row r="5" spans="1:5" ht="27" customHeight="1">
      <c r="A5" s="19" t="s">
        <v>8</v>
      </c>
      <c r="B5" s="20">
        <v>44344</v>
      </c>
      <c r="C5" s="35" t="s">
        <v>9</v>
      </c>
      <c r="D5" s="35"/>
      <c r="E5" s="18"/>
    </row>
    <row r="6" spans="1:5" ht="65" customHeight="1">
      <c r="A6" s="19" t="s">
        <v>10</v>
      </c>
      <c r="B6" s="38" t="s">
        <v>11</v>
      </c>
      <c r="C6" s="38"/>
      <c r="D6" s="38"/>
      <c r="E6" s="38"/>
    </row>
    <row r="7" spans="1:5" ht="27" customHeight="1">
      <c r="A7" s="19" t="s">
        <v>12</v>
      </c>
      <c r="B7" s="21">
        <f>C24</f>
        <v>3.0227272727272729</v>
      </c>
      <c r="C7" s="16" t="s">
        <v>13</v>
      </c>
      <c r="D7" s="39"/>
      <c r="E7" s="40"/>
    </row>
    <row r="8" spans="1:5" ht="27" customHeight="1">
      <c r="A8" s="19" t="s">
        <v>14</v>
      </c>
      <c r="B8" s="41" t="s">
        <v>15</v>
      </c>
      <c r="C8" s="42"/>
      <c r="D8" s="42"/>
      <c r="E8" s="40"/>
    </row>
    <row r="9" spans="1:5" ht="35.5" customHeight="1">
      <c r="A9" s="22" t="s">
        <v>16</v>
      </c>
      <c r="B9" s="43"/>
      <c r="C9" s="44"/>
      <c r="D9" s="44"/>
      <c r="E9" s="45"/>
    </row>
    <row r="10" spans="1:5" ht="59" customHeight="1">
      <c r="A10" s="22" t="s">
        <v>17</v>
      </c>
      <c r="B10" s="46"/>
      <c r="C10" s="47"/>
      <c r="D10" s="47"/>
      <c r="E10" s="48"/>
    </row>
    <row r="11" spans="1:5" ht="27" customHeight="1">
      <c r="A11" s="34" t="s">
        <v>18</v>
      </c>
      <c r="B11" s="35"/>
      <c r="C11" s="35"/>
      <c r="D11" s="35"/>
      <c r="E11" s="35"/>
    </row>
    <row r="12" spans="1:5" ht="64" customHeight="1">
      <c r="A12" s="22" t="s">
        <v>19</v>
      </c>
      <c r="B12" s="36"/>
      <c r="C12" s="36"/>
      <c r="D12" s="36"/>
      <c r="E12" s="36"/>
    </row>
    <row r="13" spans="1:5" ht="17" customHeight="1">
      <c r="A13" s="37" t="s">
        <v>20</v>
      </c>
      <c r="B13" s="37"/>
      <c r="C13" s="37"/>
      <c r="D13" s="37"/>
      <c r="E13" s="37"/>
    </row>
    <row r="14" spans="1:5" ht="42">
      <c r="A14" s="18" t="s">
        <v>21</v>
      </c>
      <c r="B14" s="31" t="s">
        <v>69</v>
      </c>
      <c r="C14" s="18" t="s">
        <v>22</v>
      </c>
      <c r="D14" s="18" t="s">
        <v>23</v>
      </c>
      <c r="E14" s="23" t="s">
        <v>24</v>
      </c>
    </row>
    <row r="15" spans="1:5" ht="195">
      <c r="A15" s="18">
        <v>1</v>
      </c>
      <c r="B15" s="6" t="s">
        <v>51</v>
      </c>
      <c r="C15" s="5">
        <v>5.5</v>
      </c>
      <c r="D15" s="5"/>
      <c r="E15" s="7" t="s">
        <v>52</v>
      </c>
    </row>
    <row r="16" spans="1:5" ht="210">
      <c r="A16" s="18">
        <v>2</v>
      </c>
      <c r="B16" s="6" t="s">
        <v>53</v>
      </c>
      <c r="C16" s="5">
        <v>5.5</v>
      </c>
      <c r="D16" s="5"/>
      <c r="E16" s="29" t="s">
        <v>65</v>
      </c>
    </row>
    <row r="17" spans="1:5" ht="90">
      <c r="A17" s="18">
        <v>3</v>
      </c>
      <c r="B17" s="6" t="s">
        <v>54</v>
      </c>
      <c r="C17" s="5">
        <v>2</v>
      </c>
      <c r="D17" s="5"/>
      <c r="E17" s="7" t="s">
        <v>55</v>
      </c>
    </row>
    <row r="18" spans="1:5" ht="135">
      <c r="A18" s="18">
        <v>4</v>
      </c>
      <c r="B18" s="6" t="s">
        <v>56</v>
      </c>
      <c r="C18" s="5">
        <v>3.2</v>
      </c>
      <c r="D18" s="5"/>
      <c r="E18" s="7" t="s">
        <v>57</v>
      </c>
    </row>
    <row r="19" spans="1:5" ht="390">
      <c r="A19" s="18">
        <v>5</v>
      </c>
      <c r="B19" s="6" t="s">
        <v>59</v>
      </c>
      <c r="C19" s="5">
        <v>10.199999999999999</v>
      </c>
      <c r="D19" s="5"/>
      <c r="E19" s="29" t="s">
        <v>60</v>
      </c>
    </row>
    <row r="20" spans="1:5" ht="360">
      <c r="A20" s="18">
        <v>6</v>
      </c>
      <c r="B20" s="6" t="s">
        <v>58</v>
      </c>
      <c r="C20" s="5">
        <v>16.3</v>
      </c>
      <c r="D20" s="5"/>
      <c r="E20" s="29" t="s">
        <v>66</v>
      </c>
    </row>
    <row r="21" spans="1:5" ht="180">
      <c r="A21" s="31">
        <v>7</v>
      </c>
      <c r="B21" s="30" t="s">
        <v>61</v>
      </c>
      <c r="C21" s="33">
        <v>10</v>
      </c>
      <c r="D21" s="33"/>
      <c r="E21" s="29" t="s">
        <v>67</v>
      </c>
    </row>
    <row r="22" spans="1:5" ht="180">
      <c r="A22" s="31">
        <v>8</v>
      </c>
      <c r="B22" s="30" t="s">
        <v>68</v>
      </c>
      <c r="C22" s="33">
        <v>9.5</v>
      </c>
      <c r="D22" s="33"/>
      <c r="E22" s="29" t="s">
        <v>62</v>
      </c>
    </row>
    <row r="23" spans="1:5" ht="135">
      <c r="A23" s="31">
        <v>9</v>
      </c>
      <c r="B23" s="30" t="s">
        <v>63</v>
      </c>
      <c r="C23" s="33">
        <v>4.3</v>
      </c>
      <c r="D23" s="33"/>
      <c r="E23" s="29" t="s">
        <v>64</v>
      </c>
    </row>
    <row r="24" spans="1:5" ht="27" customHeight="1">
      <c r="A24" s="22" t="s">
        <v>25</v>
      </c>
      <c r="B24" s="22"/>
      <c r="C24" s="14">
        <f>SUM(C15:C23)/22</f>
        <v>3.0227272727272729</v>
      </c>
      <c r="D24" s="14">
        <f>SUM(D15:D23)/22</f>
        <v>0</v>
      </c>
      <c r="E24" s="23"/>
    </row>
    <row r="25" spans="1:5">
      <c r="A25" s="24" t="s">
        <v>26</v>
      </c>
      <c r="B25" s="24"/>
      <c r="C25" s="24"/>
      <c r="D25" s="24"/>
      <c r="E25" s="25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3"/>
  <sheetViews>
    <sheetView tabSelected="1" zoomScale="70" zoomScaleNormal="70" workbookViewId="0">
      <pane xSplit="4" ySplit="2" topLeftCell="M3" activePane="bottomRight" state="frozen"/>
      <selection pane="topRight"/>
      <selection pane="bottomLeft"/>
      <selection pane="bottomRight" activeCell="S3" sqref="S3:S11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39" customHeight="1">
      <c r="A1" s="51" t="s">
        <v>21</v>
      </c>
      <c r="B1" s="56" t="s">
        <v>27</v>
      </c>
      <c r="C1" s="51" t="s">
        <v>28</v>
      </c>
      <c r="D1" s="51" t="s">
        <v>29</v>
      </c>
      <c r="E1" s="51" t="s">
        <v>30</v>
      </c>
      <c r="F1" s="51"/>
      <c r="G1" s="53" t="s">
        <v>31</v>
      </c>
      <c r="H1" s="55"/>
      <c r="I1" s="51" t="s">
        <v>32</v>
      </c>
      <c r="J1" s="51"/>
      <c r="K1" s="51"/>
      <c r="L1" s="51" t="s">
        <v>33</v>
      </c>
      <c r="M1" s="51"/>
      <c r="N1" s="53" t="s">
        <v>34</v>
      </c>
      <c r="O1" s="55"/>
      <c r="P1" s="53" t="s">
        <v>35</v>
      </c>
      <c r="Q1" s="54"/>
      <c r="R1" s="55"/>
      <c r="S1" s="51" t="s">
        <v>36</v>
      </c>
      <c r="W1" s="12"/>
      <c r="X1" s="12"/>
      <c r="Y1" s="12"/>
    </row>
    <row r="2" spans="1:25" ht="26">
      <c r="A2" s="51"/>
      <c r="B2" s="57"/>
      <c r="C2" s="51"/>
      <c r="D2" s="51"/>
      <c r="E2" s="3" t="s">
        <v>37</v>
      </c>
      <c r="F2" s="3" t="s">
        <v>38</v>
      </c>
      <c r="G2" s="4" t="s">
        <v>39</v>
      </c>
      <c r="H2" s="4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52"/>
      <c r="T2" s="12"/>
      <c r="U2" s="12"/>
      <c r="V2" s="13"/>
      <c r="W2" s="12"/>
      <c r="X2" s="12"/>
      <c r="Y2" s="12"/>
    </row>
    <row r="3" spans="1:25" ht="135">
      <c r="A3" s="5">
        <v>1</v>
      </c>
      <c r="B3" s="58"/>
      <c r="C3" s="6" t="s">
        <v>51</v>
      </c>
      <c r="D3" s="7" t="s">
        <v>52</v>
      </c>
      <c r="E3" s="6">
        <v>0.2</v>
      </c>
      <c r="F3" s="6">
        <v>0.3</v>
      </c>
      <c r="G3" s="6">
        <v>0</v>
      </c>
      <c r="H3" s="6">
        <v>0</v>
      </c>
      <c r="I3" s="5">
        <v>0</v>
      </c>
      <c r="J3" s="5">
        <v>0</v>
      </c>
      <c r="K3" s="5">
        <v>0</v>
      </c>
      <c r="L3" s="6">
        <v>2</v>
      </c>
      <c r="M3" s="6">
        <v>2.5</v>
      </c>
      <c r="N3" s="6">
        <v>0</v>
      </c>
      <c r="O3" s="6">
        <v>0</v>
      </c>
      <c r="P3" s="5">
        <v>0.5</v>
      </c>
      <c r="Q3" s="5">
        <v>0</v>
      </c>
      <c r="R3" s="5">
        <v>0</v>
      </c>
      <c r="S3" s="5">
        <f t="shared" ref="S3:S8" si="0">SUM(E3:R3)</f>
        <v>5.5</v>
      </c>
    </row>
    <row r="4" spans="1:25" ht="120">
      <c r="A4" s="5">
        <v>5</v>
      </c>
      <c r="B4" s="58"/>
      <c r="C4" s="6" t="s">
        <v>53</v>
      </c>
      <c r="D4" s="29" t="s">
        <v>65</v>
      </c>
      <c r="E4" s="6">
        <v>0.2</v>
      </c>
      <c r="F4" s="6">
        <v>0</v>
      </c>
      <c r="G4" s="6">
        <v>0</v>
      </c>
      <c r="H4" s="6">
        <v>0</v>
      </c>
      <c r="I4" s="5">
        <v>0</v>
      </c>
      <c r="J4" s="5">
        <v>0</v>
      </c>
      <c r="K4" s="5">
        <v>0</v>
      </c>
      <c r="L4" s="6">
        <v>0</v>
      </c>
      <c r="M4" s="6">
        <v>4</v>
      </c>
      <c r="N4" s="6">
        <v>0.8</v>
      </c>
      <c r="O4" s="6">
        <v>0</v>
      </c>
      <c r="P4" s="5">
        <v>0.5</v>
      </c>
      <c r="Q4" s="5">
        <v>0</v>
      </c>
      <c r="R4" s="5">
        <v>0</v>
      </c>
      <c r="S4" s="5">
        <f t="shared" si="0"/>
        <v>5.5</v>
      </c>
    </row>
    <row r="5" spans="1:25" ht="45">
      <c r="A5" s="5">
        <v>6</v>
      </c>
      <c r="B5" s="58"/>
      <c r="C5" s="6" t="s">
        <v>54</v>
      </c>
      <c r="D5" s="7" t="s">
        <v>55</v>
      </c>
      <c r="E5" s="6">
        <v>0</v>
      </c>
      <c r="F5" s="6">
        <v>0</v>
      </c>
      <c r="G5" s="6">
        <v>0</v>
      </c>
      <c r="H5" s="6">
        <v>0</v>
      </c>
      <c r="I5" s="5">
        <v>0</v>
      </c>
      <c r="J5" s="5">
        <v>0</v>
      </c>
      <c r="K5" s="5">
        <v>0</v>
      </c>
      <c r="L5" s="6">
        <v>0</v>
      </c>
      <c r="M5" s="6">
        <v>1.5</v>
      </c>
      <c r="N5" s="6">
        <v>0</v>
      </c>
      <c r="O5" s="6">
        <v>0</v>
      </c>
      <c r="P5" s="5">
        <v>0.5</v>
      </c>
      <c r="Q5" s="5">
        <v>0</v>
      </c>
      <c r="R5" s="5">
        <v>0</v>
      </c>
      <c r="S5" s="5">
        <f t="shared" si="0"/>
        <v>2</v>
      </c>
    </row>
    <row r="6" spans="1:25" ht="75">
      <c r="A6" s="5">
        <v>7</v>
      </c>
      <c r="B6" s="58"/>
      <c r="C6" s="6" t="s">
        <v>56</v>
      </c>
      <c r="D6" s="7" t="s">
        <v>57</v>
      </c>
      <c r="E6" s="6">
        <v>0</v>
      </c>
      <c r="F6" s="6">
        <v>0</v>
      </c>
      <c r="G6" s="6">
        <v>0</v>
      </c>
      <c r="H6" s="6">
        <v>0</v>
      </c>
      <c r="I6" s="5">
        <v>0</v>
      </c>
      <c r="J6" s="5">
        <v>0</v>
      </c>
      <c r="K6" s="5">
        <v>0</v>
      </c>
      <c r="L6" s="6">
        <v>0.5</v>
      </c>
      <c r="M6" s="6">
        <v>1.7</v>
      </c>
      <c r="N6" s="6">
        <v>0.5</v>
      </c>
      <c r="O6" s="6">
        <v>0</v>
      </c>
      <c r="P6" s="5">
        <v>0.5</v>
      </c>
      <c r="Q6" s="5">
        <v>0</v>
      </c>
      <c r="R6" s="5">
        <v>0</v>
      </c>
      <c r="S6" s="5">
        <f t="shared" si="0"/>
        <v>3.2</v>
      </c>
    </row>
    <row r="7" spans="1:25" ht="206" customHeight="1">
      <c r="A7" s="28"/>
      <c r="B7" s="27"/>
      <c r="C7" s="6" t="s">
        <v>59</v>
      </c>
      <c r="D7" s="29" t="s">
        <v>60</v>
      </c>
      <c r="E7" s="6">
        <v>0.5</v>
      </c>
      <c r="F7" s="6">
        <v>0.2</v>
      </c>
      <c r="G7" s="6">
        <v>0</v>
      </c>
      <c r="H7" s="6">
        <v>0</v>
      </c>
      <c r="I7" s="28">
        <v>0</v>
      </c>
      <c r="J7" s="28">
        <v>0</v>
      </c>
      <c r="K7" s="28">
        <v>0</v>
      </c>
      <c r="L7" s="6">
        <v>1.5</v>
      </c>
      <c r="M7" s="6">
        <v>7</v>
      </c>
      <c r="N7" s="6">
        <v>0.5</v>
      </c>
      <c r="O7" s="6">
        <v>0</v>
      </c>
      <c r="P7" s="28">
        <v>0.5</v>
      </c>
      <c r="Q7" s="28">
        <v>0</v>
      </c>
      <c r="R7" s="28">
        <v>0</v>
      </c>
      <c r="S7" s="28">
        <f t="shared" si="0"/>
        <v>10.199999999999999</v>
      </c>
    </row>
    <row r="8" spans="1:25" ht="197" customHeight="1">
      <c r="A8" s="28"/>
      <c r="B8" s="28"/>
      <c r="C8" s="6" t="s">
        <v>58</v>
      </c>
      <c r="D8" s="29" t="s">
        <v>66</v>
      </c>
      <c r="E8" s="6">
        <v>1</v>
      </c>
      <c r="F8" s="6">
        <v>0.3</v>
      </c>
      <c r="G8" s="6">
        <v>0</v>
      </c>
      <c r="H8" s="6">
        <v>0</v>
      </c>
      <c r="I8" s="28">
        <v>0</v>
      </c>
      <c r="J8" s="28">
        <v>0</v>
      </c>
      <c r="K8" s="28">
        <v>1</v>
      </c>
      <c r="L8" s="6">
        <v>2</v>
      </c>
      <c r="M8" s="6">
        <v>10</v>
      </c>
      <c r="N8" s="6">
        <v>1.5</v>
      </c>
      <c r="O8" s="6">
        <v>0</v>
      </c>
      <c r="P8" s="28">
        <v>0.5</v>
      </c>
      <c r="Q8" s="28">
        <v>0</v>
      </c>
      <c r="R8" s="28">
        <v>0</v>
      </c>
      <c r="S8" s="28">
        <f t="shared" si="0"/>
        <v>16.3</v>
      </c>
    </row>
    <row r="9" spans="1:25" ht="105">
      <c r="A9" s="28"/>
      <c r="B9" s="28"/>
      <c r="C9" s="30" t="s">
        <v>61</v>
      </c>
      <c r="D9" s="29" t="s">
        <v>67</v>
      </c>
      <c r="E9" s="6">
        <v>0.5</v>
      </c>
      <c r="F9" s="6">
        <v>0</v>
      </c>
      <c r="G9" s="6">
        <v>0</v>
      </c>
      <c r="H9" s="6">
        <v>0</v>
      </c>
      <c r="I9" s="28">
        <v>0</v>
      </c>
      <c r="J9" s="28">
        <v>0</v>
      </c>
      <c r="K9" s="28">
        <v>0.5</v>
      </c>
      <c r="L9" s="6">
        <v>1.5</v>
      </c>
      <c r="M9" s="6">
        <v>7</v>
      </c>
      <c r="N9" s="6">
        <v>0</v>
      </c>
      <c r="O9" s="6">
        <v>0</v>
      </c>
      <c r="P9" s="28">
        <v>0.5</v>
      </c>
      <c r="Q9" s="28">
        <v>0</v>
      </c>
      <c r="R9" s="28">
        <v>0</v>
      </c>
      <c r="S9" s="28">
        <f>SUM(E9:R9)</f>
        <v>10</v>
      </c>
    </row>
    <row r="10" spans="1:25" ht="133" customHeight="1">
      <c r="A10" s="28"/>
      <c r="B10" s="28"/>
      <c r="C10" s="30" t="s">
        <v>68</v>
      </c>
      <c r="D10" s="29" t="s">
        <v>62</v>
      </c>
      <c r="E10" s="6">
        <v>0.5</v>
      </c>
      <c r="F10" s="6">
        <v>0</v>
      </c>
      <c r="G10" s="6">
        <v>0</v>
      </c>
      <c r="H10" s="6">
        <v>0</v>
      </c>
      <c r="I10" s="28">
        <v>0</v>
      </c>
      <c r="J10" s="28">
        <v>0</v>
      </c>
      <c r="K10" s="28">
        <v>0.5</v>
      </c>
      <c r="L10" s="6">
        <v>1.5</v>
      </c>
      <c r="M10" s="6">
        <v>6.5</v>
      </c>
      <c r="N10" s="6">
        <v>0</v>
      </c>
      <c r="O10" s="6">
        <v>0</v>
      </c>
      <c r="P10" s="28">
        <v>0.5</v>
      </c>
      <c r="Q10" s="28">
        <v>0</v>
      </c>
      <c r="R10" s="28">
        <v>0</v>
      </c>
      <c r="S10" s="28">
        <f>SUM(E10:R10)</f>
        <v>9.5</v>
      </c>
    </row>
    <row r="11" spans="1:25" ht="75">
      <c r="A11" s="28"/>
      <c r="B11" s="28"/>
      <c r="C11" s="30" t="s">
        <v>63</v>
      </c>
      <c r="D11" s="29" t="s">
        <v>64</v>
      </c>
      <c r="E11" s="6">
        <v>0</v>
      </c>
      <c r="F11" s="6">
        <v>0</v>
      </c>
      <c r="G11" s="6">
        <v>0</v>
      </c>
      <c r="H11" s="6">
        <v>0</v>
      </c>
      <c r="I11" s="28">
        <v>0</v>
      </c>
      <c r="J11" s="28">
        <v>0</v>
      </c>
      <c r="K11" s="28">
        <v>0.5</v>
      </c>
      <c r="L11" s="6">
        <v>0.3</v>
      </c>
      <c r="M11" s="6">
        <v>3</v>
      </c>
      <c r="N11" s="6">
        <v>0</v>
      </c>
      <c r="O11" s="6">
        <v>0</v>
      </c>
      <c r="P11" s="28">
        <v>0.5</v>
      </c>
      <c r="Q11" s="28">
        <v>0</v>
      </c>
      <c r="R11" s="28">
        <v>0</v>
      </c>
      <c r="S11" s="28">
        <f>SUM(E11:R11)</f>
        <v>4.3</v>
      </c>
    </row>
    <row r="12" spans="1:25" s="1" customFormat="1">
      <c r="A12" s="2" t="s">
        <v>36</v>
      </c>
      <c r="B12" s="2"/>
      <c r="C12" s="2"/>
      <c r="D12" s="26"/>
      <c r="E12" s="8">
        <f t="shared" ref="E12:R12" si="1">SUM(E3:E9)</f>
        <v>2.4</v>
      </c>
      <c r="F12" s="8">
        <f t="shared" si="1"/>
        <v>0.8</v>
      </c>
      <c r="G12" s="8">
        <f t="shared" si="1"/>
        <v>0</v>
      </c>
      <c r="H12" s="8">
        <f t="shared" si="1"/>
        <v>0</v>
      </c>
      <c r="I12" s="8">
        <f t="shared" si="1"/>
        <v>0</v>
      </c>
      <c r="J12" s="8">
        <f t="shared" si="1"/>
        <v>0</v>
      </c>
      <c r="K12" s="8">
        <f t="shared" si="1"/>
        <v>1.5</v>
      </c>
      <c r="L12" s="8">
        <f t="shared" si="1"/>
        <v>7.5</v>
      </c>
      <c r="M12" s="8">
        <f t="shared" si="1"/>
        <v>33.700000000000003</v>
      </c>
      <c r="N12" s="8">
        <f t="shared" si="1"/>
        <v>3.3</v>
      </c>
      <c r="O12" s="8">
        <f t="shared" si="1"/>
        <v>0</v>
      </c>
      <c r="P12" s="8">
        <f t="shared" si="1"/>
        <v>3.5</v>
      </c>
      <c r="Q12" s="8">
        <f t="shared" si="1"/>
        <v>0</v>
      </c>
      <c r="R12" s="8">
        <f t="shared" si="1"/>
        <v>0</v>
      </c>
      <c r="S12" s="8">
        <v>66.5</v>
      </c>
      <c r="T12"/>
    </row>
    <row r="13" spans="1:25">
      <c r="A13" s="9"/>
      <c r="B13" s="9"/>
      <c r="C13" s="9"/>
      <c r="D13" s="10"/>
      <c r="E13" s="10"/>
      <c r="F13" s="10"/>
      <c r="G13" s="9"/>
      <c r="H13" s="9"/>
      <c r="I13" s="9"/>
      <c r="J13" s="9"/>
      <c r="K13" s="9"/>
      <c r="L13" s="11"/>
      <c r="M13" s="11"/>
      <c r="N13" s="11"/>
      <c r="O13" s="11"/>
      <c r="P13" s="11"/>
      <c r="Q13" s="11"/>
      <c r="R13" s="11"/>
      <c r="S13" s="14">
        <f>S12/22</f>
        <v>3.0227272727272729</v>
      </c>
    </row>
  </sheetData>
  <mergeCells count="12">
    <mergeCell ref="S1:S2"/>
    <mergeCell ref="P1:R1"/>
    <mergeCell ref="A1:A2"/>
    <mergeCell ref="B1:B2"/>
    <mergeCell ref="B3:B6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2021-05-28T07:55:52Z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