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Growth curves\"/>
    </mc:Choice>
  </mc:AlternateContent>
  <xr:revisionPtr revIDLastSave="0" documentId="13_ncr:1_{54E14E37-B8C5-4CE0-BC51-17C5054B5FEF}" xr6:coauthVersionLast="43" xr6:coauthVersionMax="43" xr10:uidLastSave="{00000000-0000-0000-0000-000000000000}"/>
  <bookViews>
    <workbookView xWindow="-120" yWindow="-120" windowWidth="20730" windowHeight="11160" firstSheet="14" activeTab="19" xr2:uid="{00000000-000D-0000-FFFF-FFFF00000000}"/>
  </bookViews>
  <sheets>
    <sheet name="Selected isolates" sheetId="11" r:id="rId1"/>
    <sheet name="06-16-19" sheetId="13" r:id="rId2"/>
    <sheet name="Confirmation inoc comparison" sheetId="14" r:id="rId3"/>
    <sheet name="06-17-19" sheetId="2" r:id="rId4"/>
    <sheet name="06-18-19" sheetId="6" r:id="rId5"/>
    <sheet name="06-19-19" sheetId="9" r:id="rId6"/>
    <sheet name="06-20-19" sheetId="10" r:id="rId7"/>
    <sheet name="06-21-19" sheetId="12" r:id="rId8"/>
    <sheet name="06-22-19" sheetId="15" r:id="rId9"/>
    <sheet name="06-23-19" sheetId="17" r:id="rId10"/>
    <sheet name="06-24-19" sheetId="16" r:id="rId11"/>
    <sheet name="06-25-19" sheetId="18" r:id="rId12"/>
    <sheet name="06-26-19" sheetId="19" r:id="rId13"/>
    <sheet name="06-27-19" sheetId="20" r:id="rId14"/>
    <sheet name="06-28-19" sheetId="21" r:id="rId15"/>
    <sheet name="07-01-19" sheetId="22" r:id="rId16"/>
    <sheet name="07-02-19" sheetId="25" r:id="rId17"/>
    <sheet name="Compiled raw data" sheetId="5" r:id="rId18"/>
    <sheet name="Compiled raw data (2)" sheetId="23" r:id="rId19"/>
    <sheet name="Sheet2" sheetId="24" r:id="rId20"/>
  </sheets>
  <definedNames>
    <definedName name="_xlnm._FilterDatabase" localSheetId="3" hidden="1">'06-17-19'!$A$1:$I$41</definedName>
    <definedName name="_xlnm._FilterDatabase" localSheetId="17" hidden="1">'Compiled raw data'!$A$1:$I$169</definedName>
    <definedName name="_xlnm._FilterDatabase" localSheetId="18" hidden="1">'Compiled raw data (2)'!$A$1:$I$169</definedName>
    <definedName name="_xlnm.Print_Area" localSheetId="1">'06-16-19'!$A$1:$I$11</definedName>
    <definedName name="_xlnm.Print_Area" localSheetId="3">'06-17-19'!$A$1:$I$41</definedName>
    <definedName name="_xlnm.Print_Area" localSheetId="4">'06-18-19'!$A$1:$I$17</definedName>
    <definedName name="_xlnm.Print_Area" localSheetId="5">'06-19-19'!$A$1:$I$17</definedName>
    <definedName name="_xlnm.Print_Area" localSheetId="6">'06-20-19'!$A$1:$I$9</definedName>
    <definedName name="_xlnm.Print_Area" localSheetId="7">'06-21-19'!$A$1:$I$9</definedName>
    <definedName name="_xlnm.Print_Area" localSheetId="8">'06-22-19'!$A$1:$I$11</definedName>
    <definedName name="_xlnm.Print_Area" localSheetId="10">'06-24-19'!$A$1:$I$11</definedName>
    <definedName name="_xlnm.Print_Area" localSheetId="11">'06-25-19'!$A$1:$I$11</definedName>
    <definedName name="_xlnm.Print_Area" localSheetId="17">'Compiled raw data'!$A$1:$I$169</definedName>
    <definedName name="_xlnm.Print_Area" localSheetId="0">'Selected isolates'!$A$1:$E$5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9" i="23" l="1"/>
  <c r="B169" i="23"/>
  <c r="I168" i="23"/>
  <c r="B168" i="23"/>
  <c r="I167" i="23"/>
  <c r="B167" i="23"/>
  <c r="I166" i="23"/>
  <c r="B166" i="23"/>
  <c r="I165" i="23"/>
  <c r="B165" i="23"/>
  <c r="I164" i="23"/>
  <c r="B164" i="23"/>
  <c r="I163" i="23"/>
  <c r="B163" i="23"/>
  <c r="I162" i="23"/>
  <c r="B162" i="23"/>
  <c r="I161" i="23"/>
  <c r="B161" i="23"/>
  <c r="I160" i="23"/>
  <c r="B160" i="23"/>
  <c r="I159" i="23"/>
  <c r="B159" i="23"/>
  <c r="I158" i="23"/>
  <c r="B158" i="23"/>
  <c r="I157" i="23"/>
  <c r="B157" i="23"/>
  <c r="I156" i="23"/>
  <c r="B156" i="23"/>
  <c r="I164" i="5" l="1"/>
  <c r="I165" i="5"/>
  <c r="I166" i="5"/>
  <c r="I167" i="5"/>
  <c r="I168" i="5"/>
  <c r="I169" i="5"/>
  <c r="B169" i="5"/>
  <c r="B168" i="5"/>
  <c r="B167" i="5"/>
  <c r="B166" i="5"/>
  <c r="B165" i="5"/>
  <c r="B164" i="5"/>
  <c r="B3" i="25"/>
  <c r="B4" i="25"/>
  <c r="B5" i="25"/>
  <c r="B6" i="25"/>
  <c r="B7" i="25"/>
  <c r="B2" i="25"/>
  <c r="I156" i="5"/>
  <c r="I157" i="5"/>
  <c r="B163" i="5"/>
  <c r="B162" i="5"/>
  <c r="B161" i="5"/>
  <c r="B160" i="5"/>
  <c r="B159" i="5"/>
  <c r="B158" i="5"/>
  <c r="B157" i="5"/>
  <c r="B156" i="5"/>
  <c r="I155" i="23" l="1"/>
  <c r="B155" i="23"/>
  <c r="I154" i="23"/>
  <c r="B154" i="23"/>
  <c r="I153" i="23"/>
  <c r="B153" i="23"/>
  <c r="I152" i="23"/>
  <c r="B152" i="23"/>
  <c r="I151" i="23"/>
  <c r="B151" i="23"/>
  <c r="I150" i="23"/>
  <c r="B150" i="23"/>
  <c r="I149" i="23"/>
  <c r="B149" i="23"/>
  <c r="I148" i="23"/>
  <c r="B148" i="23"/>
  <c r="I147" i="23"/>
  <c r="B147" i="23"/>
  <c r="I146" i="23"/>
  <c r="B146" i="23"/>
  <c r="I145" i="23"/>
  <c r="B145" i="23"/>
  <c r="I144" i="23"/>
  <c r="B144" i="23"/>
  <c r="I143" i="23"/>
  <c r="B143" i="23"/>
  <c r="I142" i="23"/>
  <c r="B142" i="23"/>
  <c r="I141" i="23"/>
  <c r="B141" i="23"/>
  <c r="I140" i="23"/>
  <c r="B140" i="23"/>
  <c r="I139" i="23"/>
  <c r="B139" i="23"/>
  <c r="I138" i="23"/>
  <c r="B138" i="23"/>
  <c r="I137" i="23"/>
  <c r="B137" i="23"/>
  <c r="I136" i="23"/>
  <c r="B136" i="23"/>
  <c r="I135" i="23"/>
  <c r="B135" i="23"/>
  <c r="I134" i="23"/>
  <c r="B134" i="23"/>
  <c r="I133" i="23"/>
  <c r="B133" i="23"/>
  <c r="I132" i="23"/>
  <c r="B132" i="23"/>
  <c r="I131" i="23"/>
  <c r="B131" i="23"/>
  <c r="I130" i="23"/>
  <c r="B130" i="23"/>
  <c r="I129" i="23"/>
  <c r="B129" i="23"/>
  <c r="I128" i="23"/>
  <c r="B128" i="23"/>
  <c r="I127" i="23"/>
  <c r="B127" i="23"/>
  <c r="I126" i="23"/>
  <c r="B126" i="23"/>
  <c r="I125" i="23"/>
  <c r="B125" i="23"/>
  <c r="I124" i="23"/>
  <c r="B124" i="23"/>
  <c r="I123" i="23"/>
  <c r="B123" i="23"/>
  <c r="I122" i="23"/>
  <c r="B122" i="23"/>
  <c r="I121" i="23"/>
  <c r="B121" i="23"/>
  <c r="I120" i="23"/>
  <c r="B120" i="23"/>
  <c r="I119" i="23"/>
  <c r="B119" i="23"/>
  <c r="I118" i="23"/>
  <c r="B118" i="23"/>
  <c r="I117" i="23"/>
  <c r="B117" i="23"/>
  <c r="I116" i="23"/>
  <c r="B116" i="23"/>
  <c r="I115" i="23"/>
  <c r="B115" i="23"/>
  <c r="I114" i="23"/>
  <c r="B114" i="23"/>
  <c r="I113" i="23"/>
  <c r="B113" i="23"/>
  <c r="I112" i="23"/>
  <c r="B112" i="23"/>
  <c r="I111" i="23"/>
  <c r="B111" i="23"/>
  <c r="I110" i="23"/>
  <c r="B110" i="23"/>
  <c r="I109" i="23"/>
  <c r="B109" i="23"/>
  <c r="I108" i="23"/>
  <c r="B108" i="23"/>
  <c r="I107" i="23"/>
  <c r="B107" i="23"/>
  <c r="I106" i="23"/>
  <c r="B106" i="23"/>
  <c r="I105" i="23"/>
  <c r="B105" i="23"/>
  <c r="I104" i="23"/>
  <c r="B104" i="23"/>
  <c r="I103" i="23"/>
  <c r="B103" i="23"/>
  <c r="I102" i="23"/>
  <c r="B102" i="23"/>
  <c r="I101" i="23"/>
  <c r="B101" i="23"/>
  <c r="I100" i="23"/>
  <c r="B100" i="23"/>
  <c r="I99" i="23"/>
  <c r="B99" i="23"/>
  <c r="I98" i="23"/>
  <c r="B98" i="23"/>
  <c r="I97" i="23"/>
  <c r="B97" i="23"/>
  <c r="I96" i="23"/>
  <c r="B96" i="23"/>
  <c r="I95" i="23"/>
  <c r="B95" i="23"/>
  <c r="I94" i="23"/>
  <c r="B94" i="23"/>
  <c r="I93" i="23"/>
  <c r="B93" i="23"/>
  <c r="I92" i="23"/>
  <c r="B92" i="23"/>
  <c r="I91" i="23"/>
  <c r="B91" i="23"/>
  <c r="I90" i="23"/>
  <c r="B90" i="23"/>
  <c r="I89" i="23"/>
  <c r="B89" i="23"/>
  <c r="I88" i="23"/>
  <c r="B88" i="23"/>
  <c r="I87" i="23"/>
  <c r="B87" i="23"/>
  <c r="I86" i="23"/>
  <c r="B86" i="23"/>
  <c r="I85" i="23"/>
  <c r="B85" i="23"/>
  <c r="I84" i="23"/>
  <c r="B84" i="23"/>
  <c r="I83" i="23"/>
  <c r="I82" i="23"/>
  <c r="I81" i="23"/>
  <c r="I80" i="23"/>
  <c r="I79" i="23"/>
  <c r="I78" i="23"/>
  <c r="I77" i="23"/>
  <c r="I76" i="23"/>
  <c r="I75" i="23"/>
  <c r="B75" i="23"/>
  <c r="I74" i="23"/>
  <c r="B74" i="23"/>
  <c r="I73" i="23"/>
  <c r="B73" i="23"/>
  <c r="I72" i="23"/>
  <c r="B72" i="23"/>
  <c r="I71" i="23"/>
  <c r="B71" i="23"/>
  <c r="I70" i="23"/>
  <c r="B70" i="23"/>
  <c r="I69" i="23"/>
  <c r="B69" i="23"/>
  <c r="I68" i="23"/>
  <c r="B68" i="23"/>
  <c r="I67" i="23"/>
  <c r="I66" i="23"/>
  <c r="I65" i="23"/>
  <c r="I64" i="23"/>
  <c r="I63" i="23"/>
  <c r="I62" i="23"/>
  <c r="I61" i="23"/>
  <c r="I60" i="23"/>
  <c r="I59" i="23"/>
  <c r="I58" i="23"/>
  <c r="I57" i="23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58" i="5"/>
  <c r="I159" i="5"/>
  <c r="I160" i="5"/>
  <c r="I161" i="5"/>
  <c r="I162" i="5"/>
  <c r="I163" i="5"/>
  <c r="I132" i="5" l="1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3" i="22"/>
  <c r="B4" i="22"/>
  <c r="B5" i="22"/>
  <c r="B6" i="22"/>
  <c r="B7" i="22"/>
  <c r="B8" i="22"/>
  <c r="B9" i="22"/>
  <c r="B2" i="22"/>
  <c r="B3" i="21"/>
  <c r="B4" i="21"/>
  <c r="B5" i="21"/>
  <c r="B6" i="21"/>
  <c r="B7" i="21"/>
  <c r="B8" i="21"/>
  <c r="B9" i="21"/>
  <c r="B2" i="21"/>
  <c r="B3" i="20"/>
  <c r="B4" i="20"/>
  <c r="B5" i="20"/>
  <c r="B6" i="20"/>
  <c r="B7" i="20"/>
  <c r="B8" i="20"/>
  <c r="B9" i="20"/>
  <c r="B2" i="20"/>
  <c r="B3" i="19"/>
  <c r="B4" i="19"/>
  <c r="B5" i="19"/>
  <c r="B6" i="19"/>
  <c r="B7" i="19"/>
  <c r="B8" i="19"/>
  <c r="B9" i="19"/>
  <c r="B2" i="19"/>
  <c r="I8" i="19"/>
  <c r="I6" i="19"/>
  <c r="I4" i="19"/>
  <c r="I2" i="19"/>
  <c r="I8" i="21"/>
  <c r="I6" i="21"/>
  <c r="I4" i="21"/>
  <c r="I2" i="21"/>
  <c r="I8" i="20"/>
  <c r="I6" i="20"/>
  <c r="I4" i="20"/>
  <c r="I2" i="20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20" i="5"/>
  <c r="B131" i="5"/>
  <c r="B130" i="5"/>
  <c r="B129" i="5"/>
  <c r="B128" i="5"/>
  <c r="B127" i="5"/>
  <c r="B126" i="5"/>
  <c r="B125" i="5"/>
  <c r="B124" i="5"/>
  <c r="B123" i="5"/>
  <c r="B122" i="5"/>
  <c r="I10" i="18"/>
  <c r="I8" i="18"/>
  <c r="I6" i="18"/>
  <c r="I2" i="18"/>
  <c r="B5" i="18"/>
  <c r="B4" i="18"/>
  <c r="B121" i="5" l="1"/>
  <c r="B120" i="5"/>
  <c r="B119" i="5"/>
  <c r="B118" i="5"/>
  <c r="B117" i="5"/>
  <c r="B116" i="5"/>
  <c r="B115" i="5"/>
  <c r="B114" i="5"/>
  <c r="B113" i="5"/>
  <c r="B112" i="5"/>
  <c r="I4" i="16"/>
  <c r="I10" i="16"/>
  <c r="I8" i="16"/>
  <c r="I2" i="16"/>
  <c r="I10" i="17" l="1"/>
  <c r="I6" i="17"/>
  <c r="I4" i="17"/>
  <c r="I2" i="17"/>
  <c r="B111" i="5"/>
  <c r="B110" i="5"/>
  <c r="B109" i="5"/>
  <c r="B108" i="5"/>
  <c r="B107" i="5"/>
  <c r="B106" i="5"/>
  <c r="B105" i="5"/>
  <c r="B104" i="5"/>
  <c r="B103" i="5"/>
  <c r="B102" i="5"/>
  <c r="B7" i="16"/>
  <c r="B6" i="16"/>
  <c r="I8" i="10" l="1"/>
  <c r="I6" i="10"/>
  <c r="I4" i="10"/>
  <c r="I2" i="10"/>
  <c r="B101" i="5"/>
  <c r="B100" i="5"/>
  <c r="B99" i="5"/>
  <c r="B98" i="5"/>
  <c r="B97" i="5"/>
  <c r="B96" i="5"/>
  <c r="B95" i="5"/>
  <c r="B94" i="5"/>
  <c r="B93" i="5"/>
  <c r="B92" i="5"/>
  <c r="I10" i="15"/>
  <c r="I8" i="15"/>
  <c r="I6" i="15"/>
  <c r="I2" i="15"/>
  <c r="B91" i="5"/>
  <c r="B90" i="5"/>
  <c r="B89" i="5"/>
  <c r="B88" i="5"/>
  <c r="B87" i="5"/>
  <c r="B86" i="5"/>
  <c r="B85" i="5"/>
  <c r="B84" i="5"/>
  <c r="I8" i="12"/>
  <c r="I6" i="12"/>
  <c r="I4" i="12"/>
  <c r="I2" i="12"/>
  <c r="B3" i="18"/>
  <c r="B6" i="18"/>
  <c r="B7" i="18"/>
  <c r="B8" i="18"/>
  <c r="B9" i="18"/>
  <c r="B10" i="18"/>
  <c r="B11" i="18"/>
  <c r="B2" i="18"/>
  <c r="B3" i="16"/>
  <c r="B4" i="16"/>
  <c r="B5" i="16"/>
  <c r="B8" i="16"/>
  <c r="B9" i="16"/>
  <c r="B10" i="16"/>
  <c r="B11" i="16"/>
  <c r="B2" i="16"/>
  <c r="B8" i="17"/>
  <c r="B9" i="17"/>
  <c r="B3" i="17"/>
  <c r="B4" i="17"/>
  <c r="B5" i="17"/>
  <c r="B6" i="17"/>
  <c r="B7" i="17"/>
  <c r="B10" i="17"/>
  <c r="B11" i="17"/>
  <c r="B2" i="17"/>
  <c r="B3" i="15"/>
  <c r="B4" i="15"/>
  <c r="B5" i="15"/>
  <c r="B6" i="15"/>
  <c r="B7" i="15"/>
  <c r="B8" i="15"/>
  <c r="B9" i="15"/>
  <c r="B10" i="15"/>
  <c r="B11" i="15"/>
  <c r="B2" i="15"/>
  <c r="B75" i="5" l="1"/>
  <c r="B74" i="5"/>
  <c r="B73" i="5"/>
  <c r="B72" i="5"/>
  <c r="B71" i="5"/>
  <c r="B70" i="5"/>
  <c r="B69" i="5"/>
  <c r="B68" i="5"/>
  <c r="I16" i="9"/>
  <c r="I14" i="9"/>
  <c r="I12" i="9"/>
  <c r="I10" i="9"/>
  <c r="I8" i="9" l="1"/>
  <c r="I6" i="9"/>
  <c r="I4" i="9"/>
  <c r="I2" i="9"/>
  <c r="I16" i="6"/>
  <c r="I14" i="6"/>
  <c r="I12" i="6"/>
  <c r="I10" i="6"/>
  <c r="I8" i="6"/>
  <c r="I6" i="6"/>
  <c r="I4" i="6"/>
  <c r="I2" i="6"/>
  <c r="I40" i="2" l="1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12" i="2"/>
  <c r="I10" i="2"/>
  <c r="I8" i="2"/>
  <c r="I6" i="2"/>
  <c r="I4" i="2"/>
  <c r="I2" i="2"/>
  <c r="I10" i="14" l="1"/>
  <c r="J10" i="14" s="1"/>
  <c r="I8" i="14"/>
  <c r="J8" i="14" s="1"/>
  <c r="I6" i="14"/>
  <c r="J6" i="14" s="1"/>
  <c r="I2" i="14"/>
  <c r="J2" i="14" s="1"/>
  <c r="F10" i="14"/>
  <c r="G10" i="14" s="1"/>
  <c r="F8" i="14"/>
  <c r="G8" i="14" s="1"/>
  <c r="F6" i="14"/>
  <c r="G6" i="14" s="1"/>
  <c r="F2" i="14"/>
  <c r="G2" i="14" s="1"/>
  <c r="I2" i="13" l="1"/>
  <c r="I10" i="13" l="1"/>
  <c r="I8" i="13"/>
  <c r="I6" i="13"/>
  <c r="B3" i="12" l="1"/>
  <c r="B4" i="12"/>
  <c r="B5" i="12"/>
  <c r="B6" i="12"/>
  <c r="B7" i="12"/>
  <c r="B8" i="12"/>
  <c r="B9" i="12"/>
  <c r="B2" i="12"/>
  <c r="B11" i="9"/>
  <c r="B12" i="9"/>
  <c r="B13" i="9"/>
  <c r="B14" i="9"/>
  <c r="B15" i="9"/>
  <c r="B16" i="9"/>
  <c r="B17" i="9"/>
  <c r="B10" i="9"/>
</calcChain>
</file>

<file path=xl/sharedStrings.xml><?xml version="1.0" encoding="utf-8"?>
<sst xmlns="http://schemas.openxmlformats.org/spreadsheetml/2006/main" count="1745" uniqueCount="37">
  <si>
    <t>Media</t>
  </si>
  <si>
    <t>Counted Colonies</t>
  </si>
  <si>
    <t>Dilution Factor</t>
  </si>
  <si>
    <t>Concentration</t>
  </si>
  <si>
    <t>AVG Concentration</t>
  </si>
  <si>
    <t>A</t>
  </si>
  <si>
    <t>B</t>
  </si>
  <si>
    <t>SMB</t>
  </si>
  <si>
    <t>Isolate</t>
  </si>
  <si>
    <t>Technical Replicate</t>
  </si>
  <si>
    <t>Hour</t>
  </si>
  <si>
    <t>HOUR</t>
  </si>
  <si>
    <t>FSL R10-0084</t>
  </si>
  <si>
    <t>FSL R10-0990</t>
  </si>
  <si>
    <t>FSL R10-3286</t>
  </si>
  <si>
    <t>FSL R10-2381</t>
  </si>
  <si>
    <t>Date</t>
  </si>
  <si>
    <t>FSL LOCATION</t>
  </si>
  <si>
    <t>Genus</t>
  </si>
  <si>
    <t>Species</t>
  </si>
  <si>
    <t>ST</t>
  </si>
  <si>
    <t>R10</t>
  </si>
  <si>
    <t>Pseudomonas</t>
  </si>
  <si>
    <t>poae</t>
  </si>
  <si>
    <t>taiwanensis_fulva_plecoglossicida_sl</t>
  </si>
  <si>
    <t>Hafnia</t>
  </si>
  <si>
    <t>paralvei</t>
  </si>
  <si>
    <t>Acinetobacter</t>
  </si>
  <si>
    <t>haemolyticus</t>
  </si>
  <si>
    <t>BHI</t>
  </si>
  <si>
    <t>Concentration (061619)</t>
  </si>
  <si>
    <t>Concentration (061719)</t>
  </si>
  <si>
    <t>AVG Concentration (061719)</t>
  </si>
  <si>
    <t>LOG Concentration (061619)</t>
  </si>
  <si>
    <t>AVG Concentration (061619)</t>
  </si>
  <si>
    <t>LOG Concentration (061719)</t>
  </si>
  <si>
    <t>LOG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</si>
</sst>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Microsoft Sans Serif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8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2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Font="1"/>
    <xf numFmtId="0" fontId="0" fillId="0" borderId="0" xfId="0" applyFont="1"/>
    <xf numFmtId="1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FSL R10-3286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'Compiled raw data (2)'!$H$1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'Compiled raw data (2)'!$B$2:$B$163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12</c:v>
                </c:pt>
                <c:pt idx="8">
                  <c:v>24</c:v>
                </c:pt>
                <c:pt idx="9">
                  <c:v>24</c:v>
                </c:pt>
                <c:pt idx="10">
                  <c:v>48</c:v>
                </c:pt>
                <c:pt idx="11">
                  <c:v>48</c:v>
                </c:pt>
                <c:pt idx="12">
                  <c:v>60</c:v>
                </c:pt>
                <c:pt idx="13">
                  <c:v>60</c:v>
                </c:pt>
                <c:pt idx="14">
                  <c:v>72</c:v>
                </c:pt>
                <c:pt idx="15">
                  <c:v>72</c:v>
                </c:pt>
                <c:pt idx="16">
                  <c:v>96</c:v>
                </c:pt>
                <c:pt idx="17">
                  <c:v>96</c:v>
                </c:pt>
                <c:pt idx="18">
                  <c:v>120</c:v>
                </c:pt>
                <c:pt idx="19">
                  <c:v>120</c:v>
                </c:pt>
                <c:pt idx="20">
                  <c:v>168</c:v>
                </c:pt>
                <c:pt idx="21">
                  <c:v>168</c:v>
                </c:pt>
                <c:pt idx="22">
                  <c:v>168</c:v>
                </c:pt>
                <c:pt idx="23">
                  <c:v>168</c:v>
                </c:pt>
                <c:pt idx="24">
                  <c:v>192</c:v>
                </c:pt>
                <c:pt idx="25">
                  <c:v>192</c:v>
                </c:pt>
                <c:pt idx="26">
                  <c:v>216</c:v>
                </c:pt>
                <c:pt idx="27">
                  <c:v>216</c:v>
                </c:pt>
                <c:pt idx="28">
                  <c:v>240</c:v>
                </c:pt>
                <c:pt idx="29">
                  <c:v>240</c:v>
                </c:pt>
                <c:pt idx="30">
                  <c:v>264</c:v>
                </c:pt>
                <c:pt idx="31">
                  <c:v>264</c:v>
                </c:pt>
                <c:pt idx="32">
                  <c:v>288</c:v>
                </c:pt>
                <c:pt idx="33">
                  <c:v>288</c:v>
                </c:pt>
                <c:pt idx="34">
                  <c:v>360</c:v>
                </c:pt>
                <c:pt idx="35">
                  <c:v>360</c:v>
                </c:pt>
              </c:numCache>
            </c:numRef>
          </c:xVal>
          <c:yVal>
            <c:numRef>
              <c:f>'Compiled raw data (2)'!$H$2:$H$163</c:f>
              <c:numCache>
                <c:formatCode>0.00E+00</c:formatCode>
                <c:ptCount val="36"/>
                <c:pt idx="0">
                  <c:v>7653.31494140625</c:v>
                </c:pt>
                <c:pt idx="1">
                  <c:v>8026.6474609375</c:v>
                </c:pt>
                <c:pt idx="2">
                  <c:v>6657.76220703125</c:v>
                </c:pt>
                <c:pt idx="3">
                  <c:v>8571.5986328125</c:v>
                </c:pt>
                <c:pt idx="4">
                  <c:v>8522.0517578125</c:v>
                </c:pt>
                <c:pt idx="5">
                  <c:v>8769.78515625</c:v>
                </c:pt>
                <c:pt idx="6">
                  <c:v>11296.6728515625</c:v>
                </c:pt>
                <c:pt idx="7">
                  <c:v>10949.845703125</c:v>
                </c:pt>
                <c:pt idx="8">
                  <c:v>22095.39453125</c:v>
                </c:pt>
                <c:pt idx="9">
                  <c:v>20163.09765625</c:v>
                </c:pt>
                <c:pt idx="10">
                  <c:v>328919.375</c:v>
                </c:pt>
                <c:pt idx="11">
                  <c:v>317742.5</c:v>
                </c:pt>
                <c:pt idx="12">
                  <c:v>411947.5625</c:v>
                </c:pt>
                <c:pt idx="13">
                  <c:v>461445.15625</c:v>
                </c:pt>
                <c:pt idx="14">
                  <c:v>3129524.25</c:v>
                </c:pt>
                <c:pt idx="15">
                  <c:v>2778251</c:v>
                </c:pt>
                <c:pt idx="16">
                  <c:v>15065470</c:v>
                </c:pt>
                <c:pt idx="17">
                  <c:v>16828004</c:v>
                </c:pt>
                <c:pt idx="18">
                  <c:v>61288744</c:v>
                </c:pt>
                <c:pt idx="19">
                  <c:v>68133168</c:v>
                </c:pt>
                <c:pt idx="20">
                  <c:v>106376712</c:v>
                </c:pt>
                <c:pt idx="21">
                  <c:v>116412256</c:v>
                </c:pt>
                <c:pt idx="22">
                  <c:v>126839840</c:v>
                </c:pt>
                <c:pt idx="23">
                  <c:v>134420656</c:v>
                </c:pt>
                <c:pt idx="24">
                  <c:v>180639696</c:v>
                </c:pt>
                <c:pt idx="25">
                  <c:v>212753424</c:v>
                </c:pt>
                <c:pt idx="26">
                  <c:v>311101696</c:v>
                </c:pt>
                <c:pt idx="27">
                  <c:v>343215424</c:v>
                </c:pt>
                <c:pt idx="28">
                  <c:v>581776384</c:v>
                </c:pt>
                <c:pt idx="29">
                  <c:v>612887424</c:v>
                </c:pt>
                <c:pt idx="30">
                  <c:v>971117504</c:v>
                </c:pt>
                <c:pt idx="31">
                  <c:v>790220352</c:v>
                </c:pt>
                <c:pt idx="32">
                  <c:v>1223806208</c:v>
                </c:pt>
                <c:pt idx="33">
                  <c:v>1080120448</c:v>
                </c:pt>
                <c:pt idx="34">
                  <c:v>1465188736</c:v>
                </c:pt>
                <c:pt idx="35">
                  <c:v>1465188736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643-9C58-9236B548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69808"/>
        <c:axId val="417175888"/>
      </c:scatterChart>
      <c:valAx>
        <c:axId val="4171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75888"/>
        <c:crosses val="autoZero"/>
        <c:crossBetween val="midCat"/>
      </c:valAx>
      <c:valAx>
        <c:axId val="41717588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157162</xdr:rowOff>
    </xdr:from>
    <xdr:to>
      <xdr:col>16</xdr:col>
      <xdr:colOff>485775</xdr:colOff>
      <xdr:row>75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1A4A6-496C-4746-8D73-45BF54520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104775</xdr:rowOff>
    </xdr:from>
    <xdr:to>
      <xdr:col>8</xdr:col>
      <xdr:colOff>460264</xdr:colOff>
      <xdr:row>16</xdr:row>
      <xdr:rowOff>2906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4B592A-AAFA-4166-AF96-CD765FCF2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2952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1</xdr:row>
      <xdr:rowOff>28575</xdr:rowOff>
    </xdr:from>
    <xdr:to>
      <xdr:col>17</xdr:col>
      <xdr:colOff>393589</xdr:colOff>
      <xdr:row>15</xdr:row>
      <xdr:rowOff>74530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690989-8441-4A09-AFAB-6E6A4379E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0" y="219075"/>
          <a:ext cx="4584589" cy="271295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</xdr:row>
      <xdr:rowOff>95250</xdr:rowOff>
    </xdr:from>
    <xdr:to>
      <xdr:col>8</xdr:col>
      <xdr:colOff>422164</xdr:colOff>
      <xdr:row>32</xdr:row>
      <xdr:rowOff>141205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C44529-7790-4D0A-90A1-6716C68FB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3524250"/>
          <a:ext cx="4584589" cy="2712955"/>
        </a:xfrm>
        <a:prstGeom prst="rect">
          <a:avLst/>
        </a:prstGeom>
      </xdr:spPr>
    </xdr:pic>
    <xdr:clientData/>
  </xdr:twoCellAnchor>
  <xdr:twoCellAnchor editAs="oneCell">
    <xdr:from>
      <xdr:col>9</xdr:col>
      <xdr:colOff>514350</xdr:colOff>
      <xdr:row>18</xdr:row>
      <xdr:rowOff>104775</xdr:rowOff>
    </xdr:from>
    <xdr:to>
      <xdr:col>17</xdr:col>
      <xdr:colOff>222139</xdr:colOff>
      <xdr:row>32</xdr:row>
      <xdr:rowOff>150730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1972AF-BA19-40A2-9DBC-07126850C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0" y="3533775"/>
          <a:ext cx="4584589" cy="2712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E5" sqref="A1:E5"/>
    </sheetView>
  </sheetViews>
  <sheetFormatPr defaultRowHeight="15" x14ac:dyDescent="0.25"/>
  <cols>
    <col min="3" max="3" width="13.5703125" bestFit="1" customWidth="1"/>
    <col min="4" max="4" width="34.7109375" bestFit="1" customWidth="1"/>
  </cols>
  <sheetData>
    <row r="1" spans="1:5" s="1" customFormat="1" x14ac:dyDescent="0.25">
      <c r="A1" s="35" t="s">
        <v>17</v>
      </c>
      <c r="B1" s="35"/>
      <c r="C1" s="1" t="s">
        <v>18</v>
      </c>
      <c r="D1" s="1" t="s">
        <v>19</v>
      </c>
      <c r="E1" s="1" t="s">
        <v>20</v>
      </c>
    </row>
    <row r="2" spans="1:5" x14ac:dyDescent="0.25">
      <c r="A2" t="s">
        <v>21</v>
      </c>
      <c r="B2">
        <v>84</v>
      </c>
      <c r="C2" t="s">
        <v>22</v>
      </c>
      <c r="D2" t="s">
        <v>23</v>
      </c>
      <c r="E2">
        <v>9</v>
      </c>
    </row>
    <row r="3" spans="1:5" x14ac:dyDescent="0.25">
      <c r="A3" t="s">
        <v>21</v>
      </c>
      <c r="B3">
        <v>990</v>
      </c>
      <c r="C3" t="s">
        <v>22</v>
      </c>
      <c r="D3" t="s">
        <v>24</v>
      </c>
      <c r="E3">
        <v>6</v>
      </c>
    </row>
    <row r="4" spans="1:5" x14ac:dyDescent="0.25">
      <c r="A4" t="s">
        <v>21</v>
      </c>
      <c r="B4">
        <v>3286</v>
      </c>
      <c r="C4" t="s">
        <v>25</v>
      </c>
      <c r="D4" t="s">
        <v>26</v>
      </c>
      <c r="E4">
        <v>36</v>
      </c>
    </row>
    <row r="5" spans="1:5" x14ac:dyDescent="0.25">
      <c r="A5" t="s">
        <v>21</v>
      </c>
      <c r="B5">
        <v>2381</v>
      </c>
      <c r="C5" t="s">
        <v>27</v>
      </c>
      <c r="D5" t="s">
        <v>28</v>
      </c>
      <c r="E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5"/>
  <sheetViews>
    <sheetView workbookViewId="0">
      <selection activeCell="I11" sqref="I11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6" max="6" width="16.85546875" bestFit="1" customWidth="1"/>
    <col min="7" max="7" width="14.140625" style="3" bestFit="1" customWidth="1"/>
    <col min="8" max="8" width="13.7109375" style="3" bestFit="1" customWidth="1"/>
    <col min="9" max="9" width="18.28515625" bestFit="1" customWidth="1"/>
  </cols>
  <sheetData>
    <row r="1" spans="1:9" s="1" customFormat="1" x14ac:dyDescent="0.25">
      <c r="A1" s="1" t="s">
        <v>16</v>
      </c>
      <c r="B1" s="1" t="s">
        <v>10</v>
      </c>
      <c r="C1" s="1" t="s">
        <v>0</v>
      </c>
      <c r="D1" s="1" t="s">
        <v>8</v>
      </c>
      <c r="E1" s="1" t="s">
        <v>9</v>
      </c>
      <c r="F1" s="1" t="s">
        <v>1</v>
      </c>
      <c r="G1" s="1" t="s">
        <v>2</v>
      </c>
      <c r="H1" s="2" t="s">
        <v>3</v>
      </c>
      <c r="I1" s="2" t="s">
        <v>4</v>
      </c>
    </row>
    <row r="2" spans="1:9" x14ac:dyDescent="0.25">
      <c r="A2" s="5">
        <v>43639</v>
      </c>
      <c r="B2" s="4">
        <f>144+24</f>
        <v>168</v>
      </c>
      <c r="C2" t="s">
        <v>7</v>
      </c>
      <c r="D2" t="s">
        <v>12</v>
      </c>
      <c r="E2" t="s">
        <v>5</v>
      </c>
      <c r="F2">
        <v>202</v>
      </c>
      <c r="G2">
        <v>10000</v>
      </c>
      <c r="H2" s="3">
        <v>62844296</v>
      </c>
      <c r="I2" s="3">
        <f>AVERAGE(H2:H3)</f>
        <v>63155406</v>
      </c>
    </row>
    <row r="3" spans="1:9" x14ac:dyDescent="0.25">
      <c r="A3" s="5">
        <v>43639</v>
      </c>
      <c r="B3" s="4">
        <f t="shared" ref="B3:B11" si="0">144+24</f>
        <v>168</v>
      </c>
      <c r="C3" t="s">
        <v>7</v>
      </c>
      <c r="D3" t="s">
        <v>12</v>
      </c>
      <c r="E3" t="s">
        <v>6</v>
      </c>
      <c r="F3">
        <v>204</v>
      </c>
      <c r="G3">
        <v>10000</v>
      </c>
      <c r="H3" s="3">
        <v>63466516</v>
      </c>
      <c r="I3" s="3"/>
    </row>
    <row r="4" spans="1:9" x14ac:dyDescent="0.25">
      <c r="A4" s="5">
        <v>43639</v>
      </c>
      <c r="B4" s="4">
        <f t="shared" si="0"/>
        <v>168</v>
      </c>
      <c r="C4" t="s">
        <v>7</v>
      </c>
      <c r="D4" t="s">
        <v>13</v>
      </c>
      <c r="E4" t="s">
        <v>5</v>
      </c>
      <c r="F4">
        <v>211</v>
      </c>
      <c r="G4">
        <v>100</v>
      </c>
      <c r="H4" s="3">
        <v>1045437.6875</v>
      </c>
      <c r="I4" s="3">
        <f>AVERAGE(H4:H5)</f>
        <v>966162.8125</v>
      </c>
    </row>
    <row r="5" spans="1:9" x14ac:dyDescent="0.25">
      <c r="A5" s="5">
        <v>43639</v>
      </c>
      <c r="B5" s="4">
        <f t="shared" si="0"/>
        <v>168</v>
      </c>
      <c r="C5" t="s">
        <v>7</v>
      </c>
      <c r="D5" t="s">
        <v>13</v>
      </c>
      <c r="E5" t="s">
        <v>6</v>
      </c>
      <c r="F5">
        <v>179</v>
      </c>
      <c r="G5">
        <v>100</v>
      </c>
      <c r="H5" s="3">
        <v>886887.9375</v>
      </c>
      <c r="I5" s="3"/>
    </row>
    <row r="6" spans="1:9" x14ac:dyDescent="0.25">
      <c r="A6" s="5">
        <v>43639</v>
      </c>
      <c r="B6" s="4">
        <f t="shared" si="0"/>
        <v>168</v>
      </c>
      <c r="C6" t="s">
        <v>7</v>
      </c>
      <c r="D6" t="s">
        <v>14</v>
      </c>
      <c r="E6" t="s">
        <v>5</v>
      </c>
      <c r="F6">
        <v>53</v>
      </c>
      <c r="G6">
        <v>100000</v>
      </c>
      <c r="H6" s="3">
        <v>106376712</v>
      </c>
      <c r="I6" s="3">
        <f>AVERAGE(H6:H9)</f>
        <v>121012366</v>
      </c>
    </row>
    <row r="7" spans="1:9" x14ac:dyDescent="0.25">
      <c r="A7" s="5">
        <v>43639</v>
      </c>
      <c r="B7" s="4">
        <f t="shared" si="0"/>
        <v>168</v>
      </c>
      <c r="C7" t="s">
        <v>7</v>
      </c>
      <c r="D7" t="s">
        <v>14</v>
      </c>
      <c r="E7" t="s">
        <v>6</v>
      </c>
      <c r="F7">
        <v>58</v>
      </c>
      <c r="G7">
        <v>100000</v>
      </c>
      <c r="H7" s="3">
        <v>116412256</v>
      </c>
      <c r="I7" s="3"/>
    </row>
    <row r="8" spans="1:9" x14ac:dyDescent="0.25">
      <c r="A8" s="5">
        <v>43639</v>
      </c>
      <c r="B8" s="4">
        <f t="shared" si="0"/>
        <v>168</v>
      </c>
      <c r="C8" t="s">
        <v>7</v>
      </c>
      <c r="D8" t="s">
        <v>14</v>
      </c>
      <c r="E8" t="s">
        <v>5</v>
      </c>
      <c r="F8">
        <v>256</v>
      </c>
      <c r="G8">
        <v>10000</v>
      </c>
      <c r="H8" s="3">
        <v>126839840</v>
      </c>
      <c r="I8" s="3"/>
    </row>
    <row r="9" spans="1:9" x14ac:dyDescent="0.25">
      <c r="A9" s="5">
        <v>43639</v>
      </c>
      <c r="B9" s="4">
        <f t="shared" si="0"/>
        <v>168</v>
      </c>
      <c r="C9" t="s">
        <v>7</v>
      </c>
      <c r="D9" t="s">
        <v>14</v>
      </c>
      <c r="E9" t="s">
        <v>6</v>
      </c>
      <c r="F9">
        <v>160</v>
      </c>
      <c r="G9">
        <v>10000</v>
      </c>
      <c r="H9" s="3">
        <v>134420656</v>
      </c>
      <c r="I9" s="3"/>
    </row>
    <row r="10" spans="1:9" x14ac:dyDescent="0.25">
      <c r="A10" s="5">
        <v>43639</v>
      </c>
      <c r="B10" s="4">
        <f t="shared" si="0"/>
        <v>168</v>
      </c>
      <c r="C10" t="s">
        <v>7</v>
      </c>
      <c r="D10" t="s">
        <v>15</v>
      </c>
      <c r="E10" t="s">
        <v>5</v>
      </c>
      <c r="F10">
        <v>204</v>
      </c>
      <c r="G10">
        <v>1000</v>
      </c>
      <c r="H10" s="3">
        <v>4094500</v>
      </c>
      <c r="I10" s="3">
        <f>AVERAGE(H10:H11)</f>
        <v>4044322.25</v>
      </c>
    </row>
    <row r="11" spans="1:9" x14ac:dyDescent="0.25">
      <c r="A11" s="5">
        <v>43639</v>
      </c>
      <c r="B11" s="4">
        <f t="shared" si="0"/>
        <v>168</v>
      </c>
      <c r="C11" t="s">
        <v>7</v>
      </c>
      <c r="D11" t="s">
        <v>15</v>
      </c>
      <c r="E11" t="s">
        <v>6</v>
      </c>
      <c r="F11">
        <v>199</v>
      </c>
      <c r="G11">
        <v>1000</v>
      </c>
      <c r="H11" s="3">
        <v>3994144.5</v>
      </c>
    </row>
    <row r="14" spans="1:9" x14ac:dyDescent="0.25">
      <c r="G14"/>
    </row>
    <row r="15" spans="1:9" x14ac:dyDescent="0.25">
      <c r="G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11"/>
  <sheetViews>
    <sheetView workbookViewId="0">
      <selection activeCell="I11" sqref="A1:I11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6" max="6" width="16.85546875" bestFit="1" customWidth="1"/>
    <col min="7" max="7" width="14.140625" style="3" bestFit="1" customWidth="1"/>
    <col min="8" max="8" width="13.7109375" style="3" bestFit="1" customWidth="1"/>
    <col min="9" max="9" width="18.28515625" bestFit="1" customWidth="1"/>
  </cols>
  <sheetData>
    <row r="1" spans="1:9" s="1" customFormat="1" x14ac:dyDescent="0.25">
      <c r="A1" s="1" t="s">
        <v>16</v>
      </c>
      <c r="B1" s="1" t="s">
        <v>10</v>
      </c>
      <c r="C1" s="1" t="s">
        <v>0</v>
      </c>
      <c r="D1" s="1" t="s">
        <v>8</v>
      </c>
      <c r="E1" s="1" t="s">
        <v>9</v>
      </c>
      <c r="F1" s="1" t="s">
        <v>1</v>
      </c>
      <c r="G1" s="1" t="s">
        <v>2</v>
      </c>
      <c r="H1" s="2" t="s">
        <v>3</v>
      </c>
      <c r="I1" s="2" t="s">
        <v>4</v>
      </c>
    </row>
    <row r="2" spans="1:9" x14ac:dyDescent="0.25">
      <c r="A2" s="5">
        <v>43640</v>
      </c>
      <c r="B2" s="4">
        <f>168+24</f>
        <v>192</v>
      </c>
      <c r="C2" t="s">
        <v>7</v>
      </c>
      <c r="D2" t="s">
        <v>12</v>
      </c>
      <c r="E2" t="s">
        <v>5</v>
      </c>
      <c r="F2">
        <v>244</v>
      </c>
      <c r="G2">
        <v>10000</v>
      </c>
      <c r="H2" s="3">
        <v>75910928</v>
      </c>
      <c r="I2" s="3">
        <f>AVERAGE(H2:H3)</f>
        <v>80070252</v>
      </c>
    </row>
    <row r="3" spans="1:9" x14ac:dyDescent="0.25">
      <c r="A3" s="5">
        <v>43640</v>
      </c>
      <c r="B3" s="4">
        <f t="shared" ref="B3:B11" si="0">168+24</f>
        <v>192</v>
      </c>
      <c r="C3" t="s">
        <v>7</v>
      </c>
      <c r="D3" t="s">
        <v>12</v>
      </c>
      <c r="E3" t="s">
        <v>6</v>
      </c>
      <c r="F3">
        <v>170</v>
      </c>
      <c r="G3">
        <v>10000</v>
      </c>
      <c r="H3" s="3">
        <v>84229576</v>
      </c>
      <c r="I3" s="3"/>
    </row>
    <row r="4" spans="1:9" x14ac:dyDescent="0.25">
      <c r="A4" s="5">
        <v>43640</v>
      </c>
      <c r="B4" s="4">
        <f t="shared" si="0"/>
        <v>192</v>
      </c>
      <c r="C4" t="s">
        <v>7</v>
      </c>
      <c r="D4" t="s">
        <v>13</v>
      </c>
      <c r="E4" t="s">
        <v>5</v>
      </c>
      <c r="F4">
        <v>196</v>
      </c>
      <c r="G4">
        <v>1000</v>
      </c>
      <c r="H4" s="3">
        <v>6097763.5</v>
      </c>
      <c r="I4" s="3">
        <f>AVERAGE(H4:H7)</f>
        <v>4883270.25</v>
      </c>
    </row>
    <row r="5" spans="1:9" x14ac:dyDescent="0.25">
      <c r="A5" s="5">
        <v>43640</v>
      </c>
      <c r="B5" s="4">
        <f t="shared" si="0"/>
        <v>192</v>
      </c>
      <c r="C5" t="s">
        <v>7</v>
      </c>
      <c r="D5" t="s">
        <v>13</v>
      </c>
      <c r="E5" t="s">
        <v>6</v>
      </c>
      <c r="F5">
        <v>166</v>
      </c>
      <c r="G5">
        <v>1000</v>
      </c>
      <c r="H5" s="3">
        <v>5164432</v>
      </c>
      <c r="I5" s="3"/>
    </row>
    <row r="6" spans="1:9" x14ac:dyDescent="0.25">
      <c r="A6" s="5">
        <v>43640</v>
      </c>
      <c r="B6" s="4">
        <f t="shared" si="0"/>
        <v>192</v>
      </c>
      <c r="C6" t="s">
        <v>7</v>
      </c>
      <c r="D6" t="s">
        <v>13</v>
      </c>
      <c r="E6" t="s">
        <v>5</v>
      </c>
      <c r="F6">
        <v>260</v>
      </c>
      <c r="G6">
        <v>100</v>
      </c>
      <c r="H6" s="3">
        <v>4151409.75</v>
      </c>
      <c r="I6" s="3"/>
    </row>
    <row r="7" spans="1:9" x14ac:dyDescent="0.25">
      <c r="A7" s="5">
        <v>43640</v>
      </c>
      <c r="B7" s="4">
        <f t="shared" si="0"/>
        <v>192</v>
      </c>
      <c r="C7" t="s">
        <v>7</v>
      </c>
      <c r="D7" t="s">
        <v>13</v>
      </c>
      <c r="E7" t="s">
        <v>6</v>
      </c>
      <c r="F7">
        <v>258</v>
      </c>
      <c r="G7">
        <v>100</v>
      </c>
      <c r="H7" s="3">
        <v>4119475.75</v>
      </c>
      <c r="I7" s="3"/>
    </row>
    <row r="8" spans="1:9" x14ac:dyDescent="0.25">
      <c r="A8" s="5">
        <v>43640</v>
      </c>
      <c r="B8" s="4">
        <f t="shared" si="0"/>
        <v>192</v>
      </c>
      <c r="C8" t="s">
        <v>7</v>
      </c>
      <c r="D8" t="s">
        <v>14</v>
      </c>
      <c r="E8" t="s">
        <v>5</v>
      </c>
      <c r="F8">
        <v>90</v>
      </c>
      <c r="G8">
        <v>100000</v>
      </c>
      <c r="H8" s="3">
        <v>180639696</v>
      </c>
      <c r="I8" s="3">
        <f>AVERAGE(H8:H9)</f>
        <v>196696560</v>
      </c>
    </row>
    <row r="9" spans="1:9" x14ac:dyDescent="0.25">
      <c r="A9" s="5">
        <v>43640</v>
      </c>
      <c r="B9" s="4">
        <f t="shared" si="0"/>
        <v>192</v>
      </c>
      <c r="C9" t="s">
        <v>7</v>
      </c>
      <c r="D9" t="s">
        <v>14</v>
      </c>
      <c r="E9" t="s">
        <v>6</v>
      </c>
      <c r="F9">
        <v>106</v>
      </c>
      <c r="G9">
        <v>100000</v>
      </c>
      <c r="H9" s="3">
        <v>212753424</v>
      </c>
      <c r="I9" s="3"/>
    </row>
    <row r="10" spans="1:9" x14ac:dyDescent="0.25">
      <c r="A10" s="5">
        <v>43640</v>
      </c>
      <c r="B10" s="4">
        <f t="shared" si="0"/>
        <v>192</v>
      </c>
      <c r="C10" t="s">
        <v>7</v>
      </c>
      <c r="D10" t="s">
        <v>15</v>
      </c>
      <c r="E10" t="s">
        <v>5</v>
      </c>
      <c r="F10">
        <v>174</v>
      </c>
      <c r="G10">
        <v>1000</v>
      </c>
      <c r="H10" s="3">
        <v>8621145</v>
      </c>
      <c r="I10" s="3">
        <f>AVERAGE(H10:H11)</f>
        <v>7810564.25</v>
      </c>
    </row>
    <row r="11" spans="1:9" x14ac:dyDescent="0.25">
      <c r="A11" s="5">
        <v>43640</v>
      </c>
      <c r="B11" s="4">
        <f t="shared" si="0"/>
        <v>192</v>
      </c>
      <c r="C11" t="s">
        <v>7</v>
      </c>
      <c r="D11" t="s">
        <v>15</v>
      </c>
      <c r="E11" t="s">
        <v>6</v>
      </c>
      <c r="F11">
        <v>225</v>
      </c>
      <c r="G11">
        <v>1000</v>
      </c>
      <c r="H11" s="3">
        <v>6999983.5</v>
      </c>
    </row>
  </sheetData>
  <printOptions gridLines="1"/>
  <pageMargins left="0.7" right="0.7" top="0.75" bottom="0.75" header="0.3" footer="0.3"/>
  <pageSetup scale="82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11"/>
  <sheetViews>
    <sheetView workbookViewId="0">
      <selection activeCell="I11" sqref="A2:I11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6" max="6" width="16.85546875" bestFit="1" customWidth="1"/>
    <col min="7" max="7" width="14.140625" style="3" bestFit="1" customWidth="1"/>
    <col min="8" max="8" width="13.7109375" style="3" bestFit="1" customWidth="1"/>
    <col min="9" max="9" width="18.28515625" bestFit="1" customWidth="1"/>
  </cols>
  <sheetData>
    <row r="1" spans="1:9" s="1" customFormat="1" x14ac:dyDescent="0.25">
      <c r="A1" s="1" t="s">
        <v>16</v>
      </c>
      <c r="B1" s="1" t="s">
        <v>10</v>
      </c>
      <c r="C1" s="1" t="s">
        <v>0</v>
      </c>
      <c r="D1" s="1" t="s">
        <v>8</v>
      </c>
      <c r="E1" s="1" t="s">
        <v>9</v>
      </c>
      <c r="F1" s="1" t="s">
        <v>1</v>
      </c>
      <c r="G1" s="1" t="s">
        <v>2</v>
      </c>
      <c r="H1" s="1" t="s">
        <v>3</v>
      </c>
      <c r="I1" s="2" t="s">
        <v>4</v>
      </c>
    </row>
    <row r="2" spans="1:9" x14ac:dyDescent="0.25">
      <c r="A2" s="5">
        <v>43641</v>
      </c>
      <c r="B2" s="4">
        <f>192+24</f>
        <v>216</v>
      </c>
      <c r="C2" t="s">
        <v>7</v>
      </c>
      <c r="D2" t="s">
        <v>12</v>
      </c>
      <c r="E2" t="s">
        <v>5</v>
      </c>
      <c r="F2">
        <v>222</v>
      </c>
      <c r="G2">
        <v>10000</v>
      </c>
      <c r="H2" s="3">
        <v>109993920</v>
      </c>
      <c r="I2" s="3">
        <f>AVERAGE(H2:H5)</f>
        <v>106073268</v>
      </c>
    </row>
    <row r="3" spans="1:9" x14ac:dyDescent="0.25">
      <c r="A3" s="5">
        <v>43641</v>
      </c>
      <c r="B3" s="4">
        <f t="shared" ref="B3:B11" si="0">192+24</f>
        <v>216</v>
      </c>
      <c r="C3" t="s">
        <v>7</v>
      </c>
      <c r="D3" t="s">
        <v>12</v>
      </c>
      <c r="E3" t="s">
        <v>6</v>
      </c>
      <c r="F3">
        <v>209</v>
      </c>
      <c r="G3">
        <v>10000</v>
      </c>
      <c r="H3" s="3">
        <v>103552832</v>
      </c>
      <c r="I3" s="3"/>
    </row>
    <row r="4" spans="1:9" x14ac:dyDescent="0.25">
      <c r="A4" s="5">
        <v>43641</v>
      </c>
      <c r="B4" s="4">
        <f>192+24</f>
        <v>216</v>
      </c>
      <c r="C4" t="s">
        <v>7</v>
      </c>
      <c r="D4" t="s">
        <v>12</v>
      </c>
      <c r="E4" t="s">
        <v>5</v>
      </c>
      <c r="F4">
        <v>41</v>
      </c>
      <c r="G4">
        <v>100000</v>
      </c>
      <c r="H4" s="3">
        <v>82291424</v>
      </c>
      <c r="I4" s="3"/>
    </row>
    <row r="5" spans="1:9" x14ac:dyDescent="0.25">
      <c r="A5" s="5">
        <v>43641</v>
      </c>
      <c r="B5" s="4">
        <f t="shared" si="0"/>
        <v>216</v>
      </c>
      <c r="C5" t="s">
        <v>7</v>
      </c>
      <c r="D5" t="s">
        <v>12</v>
      </c>
      <c r="E5" t="s">
        <v>6</v>
      </c>
      <c r="F5">
        <v>64</v>
      </c>
      <c r="G5">
        <v>100000</v>
      </c>
      <c r="H5" s="3">
        <v>128454896</v>
      </c>
      <c r="I5" s="3"/>
    </row>
    <row r="6" spans="1:9" x14ac:dyDescent="0.25">
      <c r="A6" s="5">
        <v>43641</v>
      </c>
      <c r="B6" s="4">
        <f t="shared" si="0"/>
        <v>216</v>
      </c>
      <c r="C6" t="s">
        <v>7</v>
      </c>
      <c r="D6" t="s">
        <v>13</v>
      </c>
      <c r="E6" t="s">
        <v>5</v>
      </c>
      <c r="F6">
        <v>201</v>
      </c>
      <c r="G6">
        <v>1000</v>
      </c>
      <c r="H6" s="3">
        <v>9958909</v>
      </c>
      <c r="I6" s="3">
        <f>AVERAGE(H6:H7)</f>
        <v>10008456</v>
      </c>
    </row>
    <row r="7" spans="1:9" x14ac:dyDescent="0.25">
      <c r="A7" s="5">
        <v>43641</v>
      </c>
      <c r="B7" s="4">
        <f t="shared" si="0"/>
        <v>216</v>
      </c>
      <c r="C7" t="s">
        <v>7</v>
      </c>
      <c r="D7" t="s">
        <v>13</v>
      </c>
      <c r="E7" t="s">
        <v>6</v>
      </c>
      <c r="F7">
        <v>203</v>
      </c>
      <c r="G7">
        <v>1000</v>
      </c>
      <c r="H7" s="3">
        <v>10058003</v>
      </c>
      <c r="I7" s="3"/>
    </row>
    <row r="8" spans="1:9" x14ac:dyDescent="0.25">
      <c r="A8" s="5">
        <v>43641</v>
      </c>
      <c r="B8" s="4">
        <f t="shared" si="0"/>
        <v>216</v>
      </c>
      <c r="C8" t="s">
        <v>7</v>
      </c>
      <c r="D8" t="s">
        <v>14</v>
      </c>
      <c r="E8" t="s">
        <v>5</v>
      </c>
      <c r="F8">
        <v>155</v>
      </c>
      <c r="G8">
        <v>100000</v>
      </c>
      <c r="H8" s="3">
        <v>311101696</v>
      </c>
      <c r="I8" s="3">
        <f>AVERAGE(H8:H9)</f>
        <v>327158560</v>
      </c>
    </row>
    <row r="9" spans="1:9" x14ac:dyDescent="0.25">
      <c r="A9" s="5">
        <v>43641</v>
      </c>
      <c r="B9" s="4">
        <f t="shared" si="0"/>
        <v>216</v>
      </c>
      <c r="C9" t="s">
        <v>7</v>
      </c>
      <c r="D9" t="s">
        <v>14</v>
      </c>
      <c r="E9" t="s">
        <v>6</v>
      </c>
      <c r="F9">
        <v>171</v>
      </c>
      <c r="G9">
        <v>100000</v>
      </c>
      <c r="H9" s="3">
        <v>343215424</v>
      </c>
      <c r="I9" s="3"/>
    </row>
    <row r="10" spans="1:9" x14ac:dyDescent="0.25">
      <c r="A10" s="5">
        <v>43641</v>
      </c>
      <c r="B10" s="4">
        <f t="shared" si="0"/>
        <v>216</v>
      </c>
      <c r="C10" t="s">
        <v>7</v>
      </c>
      <c r="D10" t="s">
        <v>15</v>
      </c>
      <c r="E10" t="s">
        <v>5</v>
      </c>
      <c r="F10">
        <v>194</v>
      </c>
      <c r="G10">
        <v>1000</v>
      </c>
      <c r="H10" s="3">
        <v>9612081</v>
      </c>
      <c r="I10" s="3">
        <f>AVERAGE(H10:H11)</f>
        <v>10603017.5</v>
      </c>
    </row>
    <row r="11" spans="1:9" x14ac:dyDescent="0.25">
      <c r="A11" s="5">
        <v>43641</v>
      </c>
      <c r="B11" s="4">
        <f t="shared" si="0"/>
        <v>216</v>
      </c>
      <c r="C11" t="s">
        <v>7</v>
      </c>
      <c r="D11" t="s">
        <v>15</v>
      </c>
      <c r="E11" t="s">
        <v>6</v>
      </c>
      <c r="F11">
        <v>234</v>
      </c>
      <c r="G11">
        <v>1000</v>
      </c>
      <c r="H11" s="3">
        <v>11593954</v>
      </c>
    </row>
  </sheetData>
  <printOptions gridLines="1"/>
  <pageMargins left="0.7" right="0.7" top="0.75" bottom="0.75" header="0.3" footer="0.3"/>
  <pageSetup scale="8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"/>
  <sheetViews>
    <sheetView workbookViewId="0">
      <selection activeCell="H9" sqref="A2:H9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6" max="6" width="16.85546875" bestFit="1" customWidth="1"/>
    <col min="7" max="7" width="14.140625" style="3" bestFit="1" customWidth="1"/>
    <col min="8" max="8" width="13.7109375" style="3" bestFit="1" customWidth="1"/>
    <col min="9" max="9" width="18.28515625" bestFit="1" customWidth="1"/>
  </cols>
  <sheetData>
    <row r="1" spans="1:9" s="1" customFormat="1" x14ac:dyDescent="0.25">
      <c r="A1" s="1" t="s">
        <v>16</v>
      </c>
      <c r="B1" s="1" t="s">
        <v>10</v>
      </c>
      <c r="C1" s="1" t="s">
        <v>0</v>
      </c>
      <c r="D1" s="1" t="s">
        <v>8</v>
      </c>
      <c r="E1" s="1" t="s">
        <v>9</v>
      </c>
      <c r="F1" s="1" t="s">
        <v>1</v>
      </c>
      <c r="G1" s="1" t="s">
        <v>2</v>
      </c>
      <c r="H1" s="1" t="s">
        <v>3</v>
      </c>
      <c r="I1" s="2" t="s">
        <v>4</v>
      </c>
    </row>
    <row r="2" spans="1:9" x14ac:dyDescent="0.25">
      <c r="A2" s="5">
        <v>43642</v>
      </c>
      <c r="B2" s="4">
        <f>216+24</f>
        <v>240</v>
      </c>
      <c r="C2" t="s">
        <v>7</v>
      </c>
      <c r="D2" t="s">
        <v>12</v>
      </c>
      <c r="E2" t="s">
        <v>5</v>
      </c>
      <c r="F2">
        <v>76</v>
      </c>
      <c r="G2">
        <v>100000</v>
      </c>
      <c r="H2" s="3">
        <v>152540192</v>
      </c>
      <c r="I2" s="3">
        <f>AVERAGE(H2:H3)</f>
        <v>196696568</v>
      </c>
    </row>
    <row r="3" spans="1:9" x14ac:dyDescent="0.25">
      <c r="A3" s="5">
        <v>43642</v>
      </c>
      <c r="B3" s="4">
        <f t="shared" ref="B3:B9" si="0">216+24</f>
        <v>240</v>
      </c>
      <c r="C3" t="s">
        <v>7</v>
      </c>
      <c r="D3" t="s">
        <v>12</v>
      </c>
      <c r="E3" t="s">
        <v>6</v>
      </c>
      <c r="F3">
        <v>120</v>
      </c>
      <c r="G3">
        <v>100000</v>
      </c>
      <c r="H3" s="3">
        <v>240852944</v>
      </c>
      <c r="I3" s="3"/>
    </row>
    <row r="4" spans="1:9" x14ac:dyDescent="0.25">
      <c r="A4" s="5">
        <v>43642</v>
      </c>
      <c r="B4" s="4">
        <f t="shared" si="0"/>
        <v>240</v>
      </c>
      <c r="C4" t="s">
        <v>7</v>
      </c>
      <c r="D4" t="s">
        <v>13</v>
      </c>
      <c r="E4" t="s">
        <v>5</v>
      </c>
      <c r="F4">
        <v>253</v>
      </c>
      <c r="G4">
        <v>1000</v>
      </c>
      <c r="H4" s="3">
        <v>21255266</v>
      </c>
      <c r="I4" s="3">
        <f>AVERAGE(H4:H5)</f>
        <v>21549311</v>
      </c>
    </row>
    <row r="5" spans="1:9" x14ac:dyDescent="0.25">
      <c r="A5" s="5">
        <v>43642</v>
      </c>
      <c r="B5" s="4">
        <f t="shared" si="0"/>
        <v>240</v>
      </c>
      <c r="C5" t="s">
        <v>7</v>
      </c>
      <c r="D5" t="s">
        <v>13</v>
      </c>
      <c r="E5" t="s">
        <v>6</v>
      </c>
      <c r="F5">
        <v>260</v>
      </c>
      <c r="G5">
        <v>1000</v>
      </c>
      <c r="H5" s="3">
        <v>21843356</v>
      </c>
      <c r="I5" s="3"/>
    </row>
    <row r="6" spans="1:9" x14ac:dyDescent="0.25">
      <c r="A6" s="5">
        <v>43642</v>
      </c>
      <c r="B6" s="4">
        <f t="shared" si="0"/>
        <v>240</v>
      </c>
      <c r="C6" t="s">
        <v>7</v>
      </c>
      <c r="D6" t="s">
        <v>14</v>
      </c>
      <c r="E6" t="s">
        <v>5</v>
      </c>
      <c r="F6">
        <v>187</v>
      </c>
      <c r="G6">
        <v>100000</v>
      </c>
      <c r="H6" s="3">
        <v>581776384</v>
      </c>
      <c r="I6" s="3">
        <f>AVERAGE(H6:H7)</f>
        <v>597331904</v>
      </c>
    </row>
    <row r="7" spans="1:9" x14ac:dyDescent="0.25">
      <c r="A7" s="5">
        <v>43642</v>
      </c>
      <c r="B7" s="4">
        <f t="shared" si="0"/>
        <v>240</v>
      </c>
      <c r="C7" t="s">
        <v>7</v>
      </c>
      <c r="D7" t="s">
        <v>14</v>
      </c>
      <c r="E7" t="s">
        <v>6</v>
      </c>
      <c r="F7">
        <v>197</v>
      </c>
      <c r="G7">
        <v>100000</v>
      </c>
      <c r="H7" s="3">
        <v>612887424</v>
      </c>
      <c r="I7" s="3"/>
    </row>
    <row r="8" spans="1:9" x14ac:dyDescent="0.25">
      <c r="A8" s="5">
        <v>43642</v>
      </c>
      <c r="B8" s="4">
        <f t="shared" si="0"/>
        <v>240</v>
      </c>
      <c r="C8" t="s">
        <v>7</v>
      </c>
      <c r="D8" t="s">
        <v>15</v>
      </c>
      <c r="E8" t="s">
        <v>5</v>
      </c>
      <c r="F8">
        <v>278</v>
      </c>
      <c r="G8">
        <v>1000</v>
      </c>
      <c r="H8" s="3">
        <v>13774013</v>
      </c>
      <c r="I8" s="3">
        <f>AVERAGE(H8:H9)</f>
        <v>13575826</v>
      </c>
    </row>
    <row r="9" spans="1:9" x14ac:dyDescent="0.25">
      <c r="A9" s="5">
        <v>43642</v>
      </c>
      <c r="B9" s="4">
        <f t="shared" si="0"/>
        <v>240</v>
      </c>
      <c r="C9" t="s">
        <v>7</v>
      </c>
      <c r="D9" t="s">
        <v>15</v>
      </c>
      <c r="E9" t="s">
        <v>6</v>
      </c>
      <c r="F9">
        <v>270</v>
      </c>
      <c r="G9">
        <v>1000</v>
      </c>
      <c r="H9" s="3">
        <v>13377639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9"/>
  <sheetViews>
    <sheetView workbookViewId="0">
      <selection activeCell="H9" sqref="A2:H9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6" max="6" width="16.85546875" bestFit="1" customWidth="1"/>
    <col min="7" max="7" width="14.140625" style="3" bestFit="1" customWidth="1"/>
    <col min="8" max="8" width="13.7109375" style="3" bestFit="1" customWidth="1"/>
    <col min="9" max="9" width="18.28515625" bestFit="1" customWidth="1"/>
  </cols>
  <sheetData>
    <row r="1" spans="1:9" s="1" customFormat="1" x14ac:dyDescent="0.25">
      <c r="A1" s="1" t="s">
        <v>16</v>
      </c>
      <c r="B1" s="1" t="s">
        <v>10</v>
      </c>
      <c r="C1" s="1" t="s">
        <v>0</v>
      </c>
      <c r="D1" s="1" t="s">
        <v>8</v>
      </c>
      <c r="E1" s="1" t="s">
        <v>9</v>
      </c>
      <c r="F1" s="1" t="s">
        <v>1</v>
      </c>
      <c r="G1" s="1" t="s">
        <v>2</v>
      </c>
      <c r="H1" s="2" t="s">
        <v>3</v>
      </c>
      <c r="I1" s="2" t="s">
        <v>4</v>
      </c>
    </row>
    <row r="2" spans="1:9" x14ac:dyDescent="0.25">
      <c r="A2" s="5">
        <v>43643</v>
      </c>
      <c r="B2" s="4">
        <f>240+24</f>
        <v>264</v>
      </c>
      <c r="C2" t="s">
        <v>7</v>
      </c>
      <c r="D2" t="s">
        <v>12</v>
      </c>
      <c r="E2" t="s">
        <v>5</v>
      </c>
      <c r="F2">
        <v>124</v>
      </c>
      <c r="G2">
        <v>100000</v>
      </c>
      <c r="H2" s="3">
        <v>248881376</v>
      </c>
      <c r="I2" s="3">
        <f>AVERAGE(H2:H3)</f>
        <v>239849384</v>
      </c>
    </row>
    <row r="3" spans="1:9" x14ac:dyDescent="0.25">
      <c r="A3" s="5">
        <v>43643</v>
      </c>
      <c r="B3" s="4">
        <f t="shared" ref="B3:B9" si="0">240+24</f>
        <v>264</v>
      </c>
      <c r="C3" t="s">
        <v>7</v>
      </c>
      <c r="D3" t="s">
        <v>12</v>
      </c>
      <c r="E3" t="s">
        <v>6</v>
      </c>
      <c r="F3">
        <v>115</v>
      </c>
      <c r="G3">
        <v>100000</v>
      </c>
      <c r="H3" s="3">
        <v>230817392</v>
      </c>
      <c r="I3" s="3"/>
    </row>
    <row r="4" spans="1:9" x14ac:dyDescent="0.25">
      <c r="A4" s="5">
        <v>43643</v>
      </c>
      <c r="B4" s="4">
        <f t="shared" si="0"/>
        <v>264</v>
      </c>
      <c r="C4" t="s">
        <v>7</v>
      </c>
      <c r="D4" t="s">
        <v>13</v>
      </c>
      <c r="E4" t="s">
        <v>5</v>
      </c>
      <c r="F4">
        <v>158</v>
      </c>
      <c r="G4">
        <v>10000</v>
      </c>
      <c r="H4" s="3">
        <v>31712304</v>
      </c>
      <c r="I4" s="3">
        <f>AVERAGE(H4:H5)</f>
        <v>35024032</v>
      </c>
    </row>
    <row r="5" spans="1:9" x14ac:dyDescent="0.25">
      <c r="A5" s="5">
        <v>43643</v>
      </c>
      <c r="B5" s="4">
        <f t="shared" si="0"/>
        <v>264</v>
      </c>
      <c r="C5" t="s">
        <v>7</v>
      </c>
      <c r="D5" t="s">
        <v>13</v>
      </c>
      <c r="E5" t="s">
        <v>6</v>
      </c>
      <c r="F5">
        <v>191</v>
      </c>
      <c r="G5">
        <v>10000</v>
      </c>
      <c r="H5" s="3">
        <v>38335760</v>
      </c>
      <c r="I5" s="3"/>
    </row>
    <row r="6" spans="1:9" x14ac:dyDescent="0.25">
      <c r="A6" s="5">
        <v>43643</v>
      </c>
      <c r="B6" s="4">
        <f t="shared" si="0"/>
        <v>264</v>
      </c>
      <c r="C6" t="s">
        <v>7</v>
      </c>
      <c r="D6" t="s">
        <v>14</v>
      </c>
      <c r="E6" t="s">
        <v>5</v>
      </c>
      <c r="F6">
        <v>196</v>
      </c>
      <c r="G6">
        <v>100000</v>
      </c>
      <c r="H6" s="3">
        <v>971117504</v>
      </c>
      <c r="I6" s="3">
        <f>AVERAGE(H6:H7)</f>
        <v>880668928</v>
      </c>
    </row>
    <row r="7" spans="1:9" x14ac:dyDescent="0.25">
      <c r="A7" s="5">
        <v>43643</v>
      </c>
      <c r="B7" s="4">
        <f t="shared" si="0"/>
        <v>264</v>
      </c>
      <c r="C7" t="s">
        <v>7</v>
      </c>
      <c r="D7" t="s">
        <v>14</v>
      </c>
      <c r="E7" t="s">
        <v>6</v>
      </c>
      <c r="F7">
        <v>254</v>
      </c>
      <c r="G7">
        <v>100000</v>
      </c>
      <c r="H7" s="3">
        <v>790220352</v>
      </c>
      <c r="I7" s="3"/>
    </row>
    <row r="8" spans="1:9" x14ac:dyDescent="0.25">
      <c r="A8" s="5">
        <v>43643</v>
      </c>
      <c r="B8" s="4">
        <f t="shared" si="0"/>
        <v>264</v>
      </c>
      <c r="C8" t="s">
        <v>7</v>
      </c>
      <c r="D8" t="s">
        <v>15</v>
      </c>
      <c r="E8" t="s">
        <v>5</v>
      </c>
      <c r="F8">
        <v>196</v>
      </c>
      <c r="G8">
        <v>1000</v>
      </c>
      <c r="H8" s="3">
        <v>16466530</v>
      </c>
      <c r="I8" s="3">
        <f>AVERAGE(H8:H9)</f>
        <v>15584394.5</v>
      </c>
    </row>
    <row r="9" spans="1:9" x14ac:dyDescent="0.25">
      <c r="A9" s="5">
        <v>43643</v>
      </c>
      <c r="B9" s="4">
        <f t="shared" si="0"/>
        <v>264</v>
      </c>
      <c r="C9" t="s">
        <v>7</v>
      </c>
      <c r="D9" t="s">
        <v>15</v>
      </c>
      <c r="E9" t="s">
        <v>6</v>
      </c>
      <c r="F9">
        <v>175</v>
      </c>
      <c r="G9">
        <v>1000</v>
      </c>
      <c r="H9" s="3">
        <v>14702259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9"/>
  <sheetViews>
    <sheetView workbookViewId="0">
      <selection activeCell="H9" sqref="A2:H9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6" max="6" width="16.85546875" bestFit="1" customWidth="1"/>
    <col min="7" max="7" width="14.140625" style="3" bestFit="1" customWidth="1"/>
    <col min="8" max="8" width="13.7109375" style="3" bestFit="1" customWidth="1"/>
    <col min="9" max="9" width="18.28515625" bestFit="1" customWidth="1"/>
  </cols>
  <sheetData>
    <row r="1" spans="1:9" s="1" customFormat="1" x14ac:dyDescent="0.25">
      <c r="A1" s="1" t="s">
        <v>16</v>
      </c>
      <c r="B1" s="1" t="s">
        <v>10</v>
      </c>
      <c r="C1" s="1" t="s">
        <v>0</v>
      </c>
      <c r="D1" s="1" t="s">
        <v>8</v>
      </c>
      <c r="E1" s="1" t="s">
        <v>9</v>
      </c>
      <c r="F1" s="1" t="s">
        <v>1</v>
      </c>
      <c r="G1" s="1" t="s">
        <v>2</v>
      </c>
      <c r="H1" s="1" t="s">
        <v>3</v>
      </c>
      <c r="I1" s="2" t="s">
        <v>4</v>
      </c>
    </row>
    <row r="2" spans="1:9" x14ac:dyDescent="0.25">
      <c r="A2" s="5">
        <v>43644</v>
      </c>
      <c r="B2" s="4">
        <f>264+24</f>
        <v>288</v>
      </c>
      <c r="C2" t="s">
        <v>7</v>
      </c>
      <c r="D2" t="s">
        <v>12</v>
      </c>
      <c r="E2" t="s">
        <v>5</v>
      </c>
      <c r="F2">
        <v>170</v>
      </c>
      <c r="G2">
        <v>100000</v>
      </c>
      <c r="H2" s="3">
        <v>341208320</v>
      </c>
      <c r="I2" s="3">
        <f>AVERAGE(H2:H3)</f>
        <v>374325600</v>
      </c>
    </row>
    <row r="3" spans="1:9" x14ac:dyDescent="0.25">
      <c r="A3" s="5">
        <v>43644</v>
      </c>
      <c r="B3" s="4">
        <f t="shared" ref="B3:B9" si="0">264+24</f>
        <v>288</v>
      </c>
      <c r="C3" t="s">
        <v>7</v>
      </c>
      <c r="D3" t="s">
        <v>12</v>
      </c>
      <c r="E3" t="s">
        <v>6</v>
      </c>
      <c r="F3">
        <v>203</v>
      </c>
      <c r="G3">
        <v>100000</v>
      </c>
      <c r="H3" s="3">
        <v>407442880</v>
      </c>
      <c r="I3" s="3"/>
    </row>
    <row r="4" spans="1:9" x14ac:dyDescent="0.25">
      <c r="A4" s="5">
        <v>43644</v>
      </c>
      <c r="B4" s="4">
        <f t="shared" si="0"/>
        <v>288</v>
      </c>
      <c r="C4" t="s">
        <v>7</v>
      </c>
      <c r="D4" t="s">
        <v>13</v>
      </c>
      <c r="E4" t="s">
        <v>5</v>
      </c>
      <c r="F4">
        <v>187</v>
      </c>
      <c r="G4">
        <v>10000</v>
      </c>
      <c r="H4" s="3">
        <v>58177640</v>
      </c>
      <c r="I4" s="3">
        <f>AVERAGE(H4:H5)</f>
        <v>57399864</v>
      </c>
    </row>
    <row r="5" spans="1:9" x14ac:dyDescent="0.25">
      <c r="A5" s="5">
        <v>43644</v>
      </c>
      <c r="B5" s="4">
        <f t="shared" si="0"/>
        <v>288</v>
      </c>
      <c r="C5" t="s">
        <v>7</v>
      </c>
      <c r="D5" t="s">
        <v>13</v>
      </c>
      <c r="E5" t="s">
        <v>6</v>
      </c>
      <c r="F5">
        <v>182</v>
      </c>
      <c r="G5">
        <v>10000</v>
      </c>
      <c r="H5" s="3">
        <v>56622088</v>
      </c>
      <c r="I5" s="3"/>
    </row>
    <row r="6" spans="1:9" x14ac:dyDescent="0.25">
      <c r="A6" s="5">
        <v>43644</v>
      </c>
      <c r="B6" s="4">
        <f t="shared" si="0"/>
        <v>288</v>
      </c>
      <c r="C6" t="s">
        <v>7</v>
      </c>
      <c r="D6" t="s">
        <v>14</v>
      </c>
      <c r="E6" t="s">
        <v>5</v>
      </c>
      <c r="F6">
        <v>247</v>
      </c>
      <c r="G6">
        <v>100000</v>
      </c>
      <c r="H6" s="3">
        <v>1223806208</v>
      </c>
      <c r="I6" s="3">
        <f>AVERAGE(H6:H7)</f>
        <v>1151963328</v>
      </c>
    </row>
    <row r="7" spans="1:9" x14ac:dyDescent="0.25">
      <c r="A7" s="5">
        <v>43644</v>
      </c>
      <c r="B7" s="4">
        <f t="shared" si="0"/>
        <v>288</v>
      </c>
      <c r="C7" t="s">
        <v>7</v>
      </c>
      <c r="D7" t="s">
        <v>14</v>
      </c>
      <c r="E7" t="s">
        <v>6</v>
      </c>
      <c r="F7">
        <v>218</v>
      </c>
      <c r="G7">
        <v>100000</v>
      </c>
      <c r="H7" s="3">
        <v>1080120448</v>
      </c>
      <c r="I7" s="3"/>
    </row>
    <row r="8" spans="1:9" x14ac:dyDescent="0.25">
      <c r="A8" s="5">
        <v>43644</v>
      </c>
      <c r="B8" s="4">
        <f t="shared" si="0"/>
        <v>288</v>
      </c>
      <c r="C8" t="s">
        <v>7</v>
      </c>
      <c r="D8" t="s">
        <v>15</v>
      </c>
      <c r="E8" t="s">
        <v>5</v>
      </c>
      <c r="F8">
        <v>94</v>
      </c>
      <c r="G8">
        <v>10000</v>
      </c>
      <c r="H8" s="3">
        <v>18866814</v>
      </c>
      <c r="I8" s="3">
        <f>AVERAGE(H8:H9)</f>
        <v>19770012</v>
      </c>
    </row>
    <row r="9" spans="1:9" x14ac:dyDescent="0.25">
      <c r="A9" s="5">
        <v>43644</v>
      </c>
      <c r="B9" s="4">
        <f t="shared" si="0"/>
        <v>288</v>
      </c>
      <c r="C9" t="s">
        <v>7</v>
      </c>
      <c r="D9" t="s">
        <v>15</v>
      </c>
      <c r="E9" t="s">
        <v>6</v>
      </c>
      <c r="F9">
        <v>103</v>
      </c>
      <c r="G9">
        <v>10000</v>
      </c>
      <c r="H9" s="3">
        <v>20673210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9"/>
  <sheetViews>
    <sheetView workbookViewId="0">
      <selection activeCell="H9" sqref="A2:H9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6" max="6" width="16.85546875" bestFit="1" customWidth="1"/>
    <col min="7" max="7" width="14.140625" style="3" bestFit="1" customWidth="1"/>
    <col min="8" max="8" width="13.7109375" style="3" bestFit="1" customWidth="1"/>
    <col min="9" max="9" width="18.28515625" bestFit="1" customWidth="1"/>
  </cols>
  <sheetData>
    <row r="1" spans="1:9" s="1" customFormat="1" x14ac:dyDescent="0.25">
      <c r="A1" s="1" t="s">
        <v>16</v>
      </c>
      <c r="B1" s="1" t="s">
        <v>10</v>
      </c>
      <c r="C1" s="1" t="s">
        <v>0</v>
      </c>
      <c r="D1" s="1" t="s">
        <v>8</v>
      </c>
      <c r="E1" s="1" t="s">
        <v>9</v>
      </c>
      <c r="F1" s="1" t="s">
        <v>1</v>
      </c>
      <c r="G1" s="1" t="s">
        <v>2</v>
      </c>
      <c r="H1" s="2" t="s">
        <v>3</v>
      </c>
      <c r="I1" s="2" t="s">
        <v>4</v>
      </c>
    </row>
    <row r="2" spans="1:9" x14ac:dyDescent="0.25">
      <c r="A2" s="5">
        <v>43647</v>
      </c>
      <c r="B2" s="4">
        <f>288+24+24+24</f>
        <v>360</v>
      </c>
      <c r="C2" t="s">
        <v>7</v>
      </c>
      <c r="D2" t="s">
        <v>12</v>
      </c>
      <c r="E2" t="s">
        <v>5</v>
      </c>
      <c r="F2">
        <v>224</v>
      </c>
      <c r="G2">
        <v>100000</v>
      </c>
      <c r="H2" s="3">
        <v>449592160</v>
      </c>
      <c r="I2" s="3"/>
    </row>
    <row r="3" spans="1:9" x14ac:dyDescent="0.25">
      <c r="A3" s="5">
        <v>43647</v>
      </c>
      <c r="B3" s="4">
        <f t="shared" ref="B3:B9" si="0">288+24+24+24</f>
        <v>360</v>
      </c>
      <c r="C3" t="s">
        <v>7</v>
      </c>
      <c r="D3" t="s">
        <v>12</v>
      </c>
      <c r="E3" t="s">
        <v>6</v>
      </c>
      <c r="F3">
        <v>182</v>
      </c>
      <c r="G3">
        <v>100000</v>
      </c>
      <c r="H3" s="3">
        <v>566220864</v>
      </c>
      <c r="I3" s="3"/>
    </row>
    <row r="4" spans="1:9" x14ac:dyDescent="0.25">
      <c r="A4" s="5">
        <v>43647</v>
      </c>
      <c r="B4" s="4">
        <f t="shared" si="0"/>
        <v>360</v>
      </c>
      <c r="C4" t="s">
        <v>7</v>
      </c>
      <c r="D4" t="s">
        <v>13</v>
      </c>
      <c r="E4" t="s">
        <v>5</v>
      </c>
      <c r="F4">
        <v>52</v>
      </c>
      <c r="G4">
        <v>100000</v>
      </c>
      <c r="H4" s="3">
        <v>104369608</v>
      </c>
      <c r="I4" s="3"/>
    </row>
    <row r="5" spans="1:9" x14ac:dyDescent="0.25">
      <c r="A5" s="5">
        <v>43647</v>
      </c>
      <c r="B5" s="4">
        <f t="shared" si="0"/>
        <v>360</v>
      </c>
      <c r="C5" t="s">
        <v>7</v>
      </c>
      <c r="D5" t="s">
        <v>13</v>
      </c>
      <c r="E5" t="s">
        <v>6</v>
      </c>
      <c r="F5">
        <v>57</v>
      </c>
      <c r="G5">
        <v>100000</v>
      </c>
      <c r="H5" s="3">
        <v>114405144</v>
      </c>
      <c r="I5" s="3"/>
    </row>
    <row r="6" spans="1:9" x14ac:dyDescent="0.25">
      <c r="A6" s="5">
        <v>43647</v>
      </c>
      <c r="B6" s="4">
        <f t="shared" si="0"/>
        <v>360</v>
      </c>
      <c r="C6" t="s">
        <v>7</v>
      </c>
      <c r="D6" t="s">
        <v>14</v>
      </c>
      <c r="E6" t="s">
        <v>5</v>
      </c>
      <c r="F6">
        <v>73</v>
      </c>
      <c r="G6">
        <v>1000000</v>
      </c>
      <c r="H6" s="3">
        <v>1465188736</v>
      </c>
      <c r="I6" s="3"/>
    </row>
    <row r="7" spans="1:9" x14ac:dyDescent="0.25">
      <c r="A7" s="5">
        <v>43647</v>
      </c>
      <c r="B7" s="4">
        <f t="shared" si="0"/>
        <v>360</v>
      </c>
      <c r="C7" t="s">
        <v>7</v>
      </c>
      <c r="D7" t="s">
        <v>14</v>
      </c>
      <c r="E7" t="s">
        <v>6</v>
      </c>
      <c r="F7">
        <v>73</v>
      </c>
      <c r="G7">
        <v>1000000</v>
      </c>
      <c r="H7" s="3">
        <v>1465188736</v>
      </c>
      <c r="I7" s="3"/>
    </row>
    <row r="8" spans="1:9" x14ac:dyDescent="0.25">
      <c r="A8" s="5">
        <v>43647</v>
      </c>
      <c r="B8" s="4">
        <f t="shared" si="0"/>
        <v>360</v>
      </c>
      <c r="C8" t="s">
        <v>7</v>
      </c>
      <c r="D8" t="s">
        <v>15</v>
      </c>
      <c r="E8" t="s">
        <v>5</v>
      </c>
      <c r="F8">
        <v>124</v>
      </c>
      <c r="G8">
        <v>10000</v>
      </c>
      <c r="H8" s="3">
        <v>24888136</v>
      </c>
    </row>
    <row r="9" spans="1:9" x14ac:dyDescent="0.25">
      <c r="A9" s="5">
        <v>43647</v>
      </c>
      <c r="B9" s="4">
        <f t="shared" si="0"/>
        <v>360</v>
      </c>
      <c r="C9" t="s">
        <v>7</v>
      </c>
      <c r="D9" t="s">
        <v>15</v>
      </c>
      <c r="E9" t="s">
        <v>6</v>
      </c>
      <c r="F9">
        <v>152</v>
      </c>
      <c r="G9">
        <v>10000</v>
      </c>
      <c r="H9" s="3">
        <v>30508038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A2" sqref="A2:H7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6" max="6" width="16.85546875" bestFit="1" customWidth="1"/>
    <col min="7" max="7" width="14.140625" style="3" bestFit="1" customWidth="1"/>
    <col min="8" max="8" width="13.7109375" style="3" bestFit="1" customWidth="1"/>
    <col min="9" max="9" width="18.28515625" bestFit="1" customWidth="1"/>
  </cols>
  <sheetData>
    <row r="1" spans="1:9" s="1" customFormat="1" x14ac:dyDescent="0.25">
      <c r="A1" s="1" t="s">
        <v>16</v>
      </c>
      <c r="B1" s="1" t="s">
        <v>10</v>
      </c>
      <c r="C1" s="1" t="s">
        <v>0</v>
      </c>
      <c r="D1" s="1" t="s">
        <v>8</v>
      </c>
      <c r="E1" s="1" t="s">
        <v>9</v>
      </c>
      <c r="F1" s="1" t="s">
        <v>1</v>
      </c>
      <c r="G1" s="1" t="s">
        <v>2</v>
      </c>
      <c r="H1" s="2" t="s">
        <v>3</v>
      </c>
      <c r="I1" s="2" t="s">
        <v>4</v>
      </c>
    </row>
    <row r="2" spans="1:9" x14ac:dyDescent="0.25">
      <c r="A2" s="5">
        <v>43648</v>
      </c>
      <c r="B2" s="4">
        <f>360+24</f>
        <v>384</v>
      </c>
      <c r="C2" t="s">
        <v>7</v>
      </c>
      <c r="D2" t="s">
        <v>13</v>
      </c>
      <c r="E2" t="s">
        <v>5</v>
      </c>
      <c r="F2">
        <v>77</v>
      </c>
      <c r="G2">
        <v>100000</v>
      </c>
      <c r="H2" s="3">
        <v>154547296</v>
      </c>
      <c r="I2" s="3"/>
    </row>
    <row r="3" spans="1:9" x14ac:dyDescent="0.25">
      <c r="A3" s="5">
        <v>43648</v>
      </c>
      <c r="B3" s="4">
        <f t="shared" ref="B3:B7" si="0">360+24</f>
        <v>384</v>
      </c>
      <c r="C3" t="s">
        <v>7</v>
      </c>
      <c r="D3" t="s">
        <v>13</v>
      </c>
      <c r="E3" t="s">
        <v>6</v>
      </c>
      <c r="F3">
        <v>73</v>
      </c>
      <c r="G3">
        <v>100000</v>
      </c>
      <c r="H3" s="3">
        <v>146518864</v>
      </c>
      <c r="I3" s="3"/>
    </row>
    <row r="4" spans="1:9" x14ac:dyDescent="0.25">
      <c r="A4" s="5">
        <v>43648</v>
      </c>
      <c r="B4" s="4">
        <f t="shared" si="0"/>
        <v>384</v>
      </c>
      <c r="C4" t="s">
        <v>7</v>
      </c>
      <c r="D4" t="s">
        <v>14</v>
      </c>
      <c r="E4" t="s">
        <v>5</v>
      </c>
      <c r="F4">
        <v>78</v>
      </c>
      <c r="G4">
        <v>1000000</v>
      </c>
      <c r="H4" s="3">
        <v>1565544064</v>
      </c>
      <c r="I4" s="3"/>
    </row>
    <row r="5" spans="1:9" x14ac:dyDescent="0.25">
      <c r="A5" s="5">
        <v>43648</v>
      </c>
      <c r="B5" s="4">
        <f t="shared" si="0"/>
        <v>384</v>
      </c>
      <c r="C5" t="s">
        <v>7</v>
      </c>
      <c r="D5" t="s">
        <v>14</v>
      </c>
      <c r="E5" t="s">
        <v>6</v>
      </c>
      <c r="F5">
        <v>86</v>
      </c>
      <c r="G5">
        <v>1000000</v>
      </c>
      <c r="H5" s="3">
        <v>1726112768</v>
      </c>
      <c r="I5" s="3"/>
    </row>
    <row r="6" spans="1:9" x14ac:dyDescent="0.25">
      <c r="A6" s="5">
        <v>43648</v>
      </c>
      <c r="B6" s="4">
        <f t="shared" si="0"/>
        <v>384</v>
      </c>
      <c r="C6" t="s">
        <v>7</v>
      </c>
      <c r="D6" t="s">
        <v>15</v>
      </c>
      <c r="E6" t="s">
        <v>5</v>
      </c>
      <c r="F6">
        <v>155</v>
      </c>
      <c r="G6">
        <v>10000</v>
      </c>
      <c r="H6" s="3">
        <v>31110172</v>
      </c>
    </row>
    <row r="7" spans="1:9" x14ac:dyDescent="0.25">
      <c r="A7" s="5">
        <v>43648</v>
      </c>
      <c r="B7" s="4">
        <f t="shared" si="0"/>
        <v>384</v>
      </c>
      <c r="C7" t="s">
        <v>7</v>
      </c>
      <c r="D7" t="s">
        <v>15</v>
      </c>
      <c r="E7" t="s">
        <v>6</v>
      </c>
      <c r="F7">
        <v>140</v>
      </c>
      <c r="G7">
        <v>10000</v>
      </c>
      <c r="H7" s="3">
        <v>28099510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>
    <pageSetUpPr fitToPage="1"/>
  </sheetPr>
  <dimension ref="A1:I169"/>
  <sheetViews>
    <sheetView topLeftCell="A153" workbookViewId="0">
      <selection activeCell="A156" sqref="A156:I169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22.85546875" bestFit="1" customWidth="1"/>
    <col min="6" max="6" width="16.85546875" bestFit="1" customWidth="1"/>
    <col min="7" max="7" width="14.140625" style="3" bestFit="1" customWidth="1"/>
    <col min="8" max="8" width="13.7109375" style="3" bestFit="1" customWidth="1"/>
    <col min="9" max="9" width="18" bestFit="1" customWidth="1"/>
  </cols>
  <sheetData>
    <row r="1" spans="1:9" s="1" customFormat="1" x14ac:dyDescent="0.25">
      <c r="A1" s="24" t="s">
        <v>16</v>
      </c>
      <c r="B1" s="24" t="s">
        <v>10</v>
      </c>
      <c r="C1" s="24" t="s">
        <v>0</v>
      </c>
      <c r="D1" s="24" t="s">
        <v>8</v>
      </c>
      <c r="E1" s="24" t="s">
        <v>9</v>
      </c>
      <c r="F1" s="24" t="s">
        <v>1</v>
      </c>
      <c r="G1" s="24" t="s">
        <v>2</v>
      </c>
      <c r="H1" s="24" t="s">
        <v>3</v>
      </c>
      <c r="I1" s="1" t="s">
        <v>36</v>
      </c>
    </row>
    <row r="2" spans="1:9" hidden="1" x14ac:dyDescent="0.25">
      <c r="A2" s="10">
        <v>43632</v>
      </c>
      <c r="B2" s="11">
        <v>0</v>
      </c>
      <c r="C2" s="11" t="s">
        <v>29</v>
      </c>
      <c r="D2" s="11" t="s">
        <v>12</v>
      </c>
      <c r="E2" s="11" t="s">
        <v>5</v>
      </c>
      <c r="F2" s="11">
        <v>36</v>
      </c>
      <c r="G2" s="11">
        <v>100000</v>
      </c>
      <c r="H2" s="12">
        <v>72255880</v>
      </c>
    </row>
    <row r="3" spans="1:9" hidden="1" x14ac:dyDescent="0.25">
      <c r="A3" s="10">
        <v>43632</v>
      </c>
      <c r="B3" s="11">
        <v>0</v>
      </c>
      <c r="C3" s="11" t="s">
        <v>29</v>
      </c>
      <c r="D3" s="11" t="s">
        <v>12</v>
      </c>
      <c r="E3" s="11" t="s">
        <v>6</v>
      </c>
      <c r="F3" s="11">
        <v>172</v>
      </c>
      <c r="G3" s="11">
        <v>10000</v>
      </c>
      <c r="H3" s="12">
        <v>85220512</v>
      </c>
    </row>
    <row r="4" spans="1:9" hidden="1" x14ac:dyDescent="0.25">
      <c r="A4" s="10">
        <v>43632</v>
      </c>
      <c r="B4" s="11">
        <v>0</v>
      </c>
      <c r="C4" s="11" t="s">
        <v>29</v>
      </c>
      <c r="D4" s="11" t="s">
        <v>12</v>
      </c>
      <c r="E4" s="11" t="s">
        <v>5</v>
      </c>
      <c r="F4" s="11">
        <v>18</v>
      </c>
      <c r="G4" s="11">
        <v>100000</v>
      </c>
      <c r="H4" s="12">
        <v>36127940</v>
      </c>
    </row>
    <row r="5" spans="1:9" hidden="1" x14ac:dyDescent="0.25">
      <c r="A5" s="10">
        <v>43632</v>
      </c>
      <c r="B5" s="11">
        <v>0</v>
      </c>
      <c r="C5" s="11" t="s">
        <v>29</v>
      </c>
      <c r="D5" s="11" t="s">
        <v>12</v>
      </c>
      <c r="E5" s="11" t="s">
        <v>6</v>
      </c>
      <c r="F5" s="11">
        <v>184</v>
      </c>
      <c r="G5" s="11">
        <v>10000</v>
      </c>
      <c r="H5" s="12">
        <v>91166136</v>
      </c>
    </row>
    <row r="6" spans="1:9" hidden="1" x14ac:dyDescent="0.25">
      <c r="A6" s="10">
        <v>43632</v>
      </c>
      <c r="B6" s="8">
        <v>0</v>
      </c>
      <c r="C6" s="8" t="s">
        <v>29</v>
      </c>
      <c r="D6" s="8" t="s">
        <v>13</v>
      </c>
      <c r="E6" s="8" t="s">
        <v>5</v>
      </c>
      <c r="F6" s="8">
        <v>193</v>
      </c>
      <c r="G6" s="8">
        <v>100000</v>
      </c>
      <c r="H6" s="25">
        <v>387371808</v>
      </c>
    </row>
    <row r="7" spans="1:9" hidden="1" x14ac:dyDescent="0.25">
      <c r="A7" s="10">
        <v>43632</v>
      </c>
      <c r="B7" s="8">
        <v>0</v>
      </c>
      <c r="C7" s="8" t="s">
        <v>29</v>
      </c>
      <c r="D7" s="8" t="s">
        <v>13</v>
      </c>
      <c r="E7" s="8" t="s">
        <v>6</v>
      </c>
      <c r="F7" s="8">
        <v>172</v>
      </c>
      <c r="G7" s="8">
        <v>100000</v>
      </c>
      <c r="H7" s="25">
        <v>535109856</v>
      </c>
    </row>
    <row r="8" spans="1:9" hidden="1" x14ac:dyDescent="0.25">
      <c r="A8" s="10">
        <v>43632</v>
      </c>
      <c r="B8" s="8">
        <v>0</v>
      </c>
      <c r="C8" s="8" t="s">
        <v>29</v>
      </c>
      <c r="D8" s="8" t="s">
        <v>14</v>
      </c>
      <c r="E8" s="8" t="s">
        <v>5</v>
      </c>
      <c r="F8" s="8">
        <v>239</v>
      </c>
      <c r="G8" s="8">
        <v>100000</v>
      </c>
      <c r="H8" s="25">
        <v>743553792</v>
      </c>
    </row>
    <row r="9" spans="1:9" hidden="1" x14ac:dyDescent="0.25">
      <c r="A9" s="10">
        <v>43632</v>
      </c>
      <c r="B9" s="8">
        <v>0</v>
      </c>
      <c r="C9" s="8" t="s">
        <v>29</v>
      </c>
      <c r="D9" s="8" t="s">
        <v>14</v>
      </c>
      <c r="E9" s="8" t="s">
        <v>6</v>
      </c>
      <c r="F9" s="8">
        <v>253</v>
      </c>
      <c r="G9" s="8">
        <v>100000</v>
      </c>
      <c r="H9" s="25">
        <v>787109248</v>
      </c>
    </row>
    <row r="10" spans="1:9" hidden="1" x14ac:dyDescent="0.25">
      <c r="A10" s="10">
        <v>43632</v>
      </c>
      <c r="B10" s="8">
        <v>0</v>
      </c>
      <c r="C10" s="8" t="s">
        <v>29</v>
      </c>
      <c r="D10" s="8" t="s">
        <v>15</v>
      </c>
      <c r="E10" s="8" t="s">
        <v>5</v>
      </c>
      <c r="F10" s="8">
        <v>207</v>
      </c>
      <c r="G10" s="8">
        <v>10000</v>
      </c>
      <c r="H10" s="25">
        <v>64399848</v>
      </c>
    </row>
    <row r="11" spans="1:9" hidden="1" x14ac:dyDescent="0.25">
      <c r="A11" s="10">
        <v>43632</v>
      </c>
      <c r="B11" s="8">
        <v>0</v>
      </c>
      <c r="C11" s="8" t="s">
        <v>29</v>
      </c>
      <c r="D11" s="8" t="s">
        <v>15</v>
      </c>
      <c r="E11" s="8" t="s">
        <v>6</v>
      </c>
      <c r="F11" s="8">
        <v>188</v>
      </c>
      <c r="G11" s="8">
        <v>10000</v>
      </c>
      <c r="H11" s="25">
        <v>58488752</v>
      </c>
    </row>
    <row r="12" spans="1:9" hidden="1" x14ac:dyDescent="0.25">
      <c r="A12" s="18">
        <v>43633</v>
      </c>
      <c r="B12" s="8">
        <v>0</v>
      </c>
      <c r="C12" s="8" t="s">
        <v>29</v>
      </c>
      <c r="D12" s="8" t="s">
        <v>12</v>
      </c>
      <c r="E12" s="8" t="s">
        <v>5</v>
      </c>
      <c r="F12" s="8">
        <v>197</v>
      </c>
      <c r="G12" s="8">
        <v>10000</v>
      </c>
      <c r="H12" s="25">
        <v>61288744</v>
      </c>
    </row>
    <row r="13" spans="1:9" hidden="1" x14ac:dyDescent="0.25">
      <c r="A13" s="18">
        <v>43633</v>
      </c>
      <c r="B13" s="8">
        <v>0</v>
      </c>
      <c r="C13" s="8" t="s">
        <v>29</v>
      </c>
      <c r="D13" s="8" t="s">
        <v>12</v>
      </c>
      <c r="E13" s="8" t="s">
        <v>6</v>
      </c>
      <c r="F13" s="8">
        <v>201</v>
      </c>
      <c r="G13" s="8">
        <v>10000</v>
      </c>
      <c r="H13" s="25">
        <v>62533184</v>
      </c>
    </row>
    <row r="14" spans="1:9" hidden="1" x14ac:dyDescent="0.25">
      <c r="A14" s="18">
        <v>43633</v>
      </c>
      <c r="B14" s="8">
        <v>0</v>
      </c>
      <c r="C14" s="8" t="s">
        <v>29</v>
      </c>
      <c r="D14" s="8" t="s">
        <v>13</v>
      </c>
      <c r="E14" s="8" t="s">
        <v>5</v>
      </c>
      <c r="F14" s="8">
        <v>52</v>
      </c>
      <c r="G14" s="8">
        <v>100000</v>
      </c>
      <c r="H14" s="25">
        <v>104369608</v>
      </c>
    </row>
    <row r="15" spans="1:9" hidden="1" x14ac:dyDescent="0.25">
      <c r="A15" s="18">
        <v>43633</v>
      </c>
      <c r="B15" s="8">
        <v>0</v>
      </c>
      <c r="C15" s="8" t="s">
        <v>29</v>
      </c>
      <c r="D15" s="8" t="s">
        <v>13</v>
      </c>
      <c r="E15" s="8" t="s">
        <v>6</v>
      </c>
      <c r="F15" s="8">
        <v>61</v>
      </c>
      <c r="G15" s="8">
        <v>100000</v>
      </c>
      <c r="H15" s="25">
        <v>122433576</v>
      </c>
    </row>
    <row r="16" spans="1:9" hidden="1" x14ac:dyDescent="0.25">
      <c r="A16" s="18">
        <v>43633</v>
      </c>
      <c r="B16" s="8">
        <v>0</v>
      </c>
      <c r="C16" s="8" t="s">
        <v>29</v>
      </c>
      <c r="D16" s="8" t="s">
        <v>14</v>
      </c>
      <c r="E16" s="8" t="s">
        <v>5</v>
      </c>
      <c r="F16" s="8">
        <v>247</v>
      </c>
      <c r="G16" s="8">
        <v>100000</v>
      </c>
      <c r="H16" s="25">
        <v>768442624</v>
      </c>
    </row>
    <row r="17" spans="1:9" hidden="1" x14ac:dyDescent="0.25">
      <c r="A17" s="18">
        <v>43633</v>
      </c>
      <c r="B17" s="8">
        <v>0</v>
      </c>
      <c r="C17" s="8" t="s">
        <v>29</v>
      </c>
      <c r="D17" s="8" t="s">
        <v>14</v>
      </c>
      <c r="E17" s="8" t="s">
        <v>6</v>
      </c>
      <c r="F17" s="8">
        <v>176</v>
      </c>
      <c r="G17" s="8">
        <v>100000</v>
      </c>
      <c r="H17" s="25">
        <v>872023872</v>
      </c>
    </row>
    <row r="18" spans="1:9" hidden="1" x14ac:dyDescent="0.25">
      <c r="A18" s="18">
        <v>43633</v>
      </c>
      <c r="B18" s="8">
        <v>0</v>
      </c>
      <c r="C18" s="8" t="s">
        <v>29</v>
      </c>
      <c r="D18" s="8" t="s">
        <v>15</v>
      </c>
      <c r="E18" s="8" t="s">
        <v>5</v>
      </c>
      <c r="F18" s="8">
        <v>249</v>
      </c>
      <c r="G18" s="8">
        <v>10000</v>
      </c>
      <c r="H18" s="25">
        <v>77466480</v>
      </c>
    </row>
    <row r="19" spans="1:9" hidden="1" x14ac:dyDescent="0.25">
      <c r="A19" s="18">
        <v>43633</v>
      </c>
      <c r="B19" s="8">
        <v>0</v>
      </c>
      <c r="C19" s="8" t="s">
        <v>29</v>
      </c>
      <c r="D19" s="8" t="s">
        <v>15</v>
      </c>
      <c r="E19" s="8" t="s">
        <v>6</v>
      </c>
      <c r="F19" s="8">
        <v>219</v>
      </c>
      <c r="G19" s="8">
        <v>10000</v>
      </c>
      <c r="H19" s="25">
        <v>68133168</v>
      </c>
    </row>
    <row r="20" spans="1:9" x14ac:dyDescent="0.25">
      <c r="A20" s="18">
        <v>43633</v>
      </c>
      <c r="B20" s="8">
        <v>0</v>
      </c>
      <c r="C20" s="8" t="s">
        <v>7</v>
      </c>
      <c r="D20" s="8" t="s">
        <v>12</v>
      </c>
      <c r="E20" s="8" t="s">
        <v>5</v>
      </c>
      <c r="F20" s="8">
        <v>225</v>
      </c>
      <c r="G20" s="8">
        <v>1</v>
      </c>
      <c r="H20" s="25">
        <v>11148.0322265625</v>
      </c>
      <c r="I20">
        <f>LOG10(H20)</f>
        <v>4.0471982154949835</v>
      </c>
    </row>
    <row r="21" spans="1:9" x14ac:dyDescent="0.25">
      <c r="A21" s="18">
        <v>43633</v>
      </c>
      <c r="B21" s="8">
        <v>0</v>
      </c>
      <c r="C21" s="8" t="s">
        <v>7</v>
      </c>
      <c r="D21" s="8" t="s">
        <v>12</v>
      </c>
      <c r="E21" s="8" t="s">
        <v>6</v>
      </c>
      <c r="F21" s="8">
        <v>228</v>
      </c>
      <c r="G21" s="8">
        <v>1</v>
      </c>
      <c r="H21" s="25">
        <v>11296.6728515625</v>
      </c>
      <c r="I21">
        <f t="shared" ref="I21:I84" si="0">LOG10(H21)</f>
        <v>4.0529505518927582</v>
      </c>
    </row>
    <row r="22" spans="1:9" x14ac:dyDescent="0.25">
      <c r="A22" s="18">
        <v>43633</v>
      </c>
      <c r="B22" s="8">
        <v>0</v>
      </c>
      <c r="C22" s="8" t="s">
        <v>7</v>
      </c>
      <c r="D22" s="8" t="s">
        <v>13</v>
      </c>
      <c r="E22" s="8" t="s">
        <v>5</v>
      </c>
      <c r="F22" s="8">
        <v>78</v>
      </c>
      <c r="G22" s="8">
        <v>1</v>
      </c>
      <c r="H22" s="25">
        <v>1565.54406738281</v>
      </c>
      <c r="I22">
        <f t="shared" si="0"/>
        <v>3.1946652967704554</v>
      </c>
    </row>
    <row r="23" spans="1:9" x14ac:dyDescent="0.25">
      <c r="A23" s="18">
        <v>43633</v>
      </c>
      <c r="B23" s="8">
        <v>0</v>
      </c>
      <c r="C23" s="8" t="s">
        <v>7</v>
      </c>
      <c r="D23" s="8" t="s">
        <v>13</v>
      </c>
      <c r="E23" s="8" t="s">
        <v>6</v>
      </c>
      <c r="F23" s="8">
        <v>71</v>
      </c>
      <c r="G23" s="8">
        <v>1</v>
      </c>
      <c r="H23" s="25">
        <v>1425.04650878906</v>
      </c>
      <c r="I23">
        <f t="shared" si="0"/>
        <v>3.1538290385065211</v>
      </c>
    </row>
    <row r="24" spans="1:9" x14ac:dyDescent="0.25">
      <c r="A24" s="18">
        <v>43633</v>
      </c>
      <c r="B24" s="8">
        <v>0</v>
      </c>
      <c r="C24" s="8" t="s">
        <v>7</v>
      </c>
      <c r="D24" s="8" t="s">
        <v>14</v>
      </c>
      <c r="E24" s="8" t="s">
        <v>5</v>
      </c>
      <c r="F24" s="8">
        <v>246</v>
      </c>
      <c r="G24" s="8">
        <v>1</v>
      </c>
      <c r="H24" s="25">
        <v>7653.31494140625</v>
      </c>
      <c r="I24">
        <f t="shared" si="0"/>
        <v>3.8838495853405015</v>
      </c>
    </row>
    <row r="25" spans="1:9" x14ac:dyDescent="0.25">
      <c r="A25" s="18">
        <v>43633</v>
      </c>
      <c r="B25" s="8">
        <v>0</v>
      </c>
      <c r="C25" s="8" t="s">
        <v>7</v>
      </c>
      <c r="D25" s="8" t="s">
        <v>14</v>
      </c>
      <c r="E25" s="8" t="s">
        <v>6</v>
      </c>
      <c r="F25" s="8">
        <v>258</v>
      </c>
      <c r="G25" s="8">
        <v>1</v>
      </c>
      <c r="H25" s="25">
        <v>8026.6474609375</v>
      </c>
      <c r="I25">
        <f t="shared" si="0"/>
        <v>3.904534188710953</v>
      </c>
    </row>
    <row r="26" spans="1:9" x14ac:dyDescent="0.25">
      <c r="A26" s="18">
        <v>43633</v>
      </c>
      <c r="B26" s="8">
        <v>0</v>
      </c>
      <c r="C26" s="8" t="s">
        <v>7</v>
      </c>
      <c r="D26" s="8" t="s">
        <v>15</v>
      </c>
      <c r="E26" s="8" t="s">
        <v>5</v>
      </c>
      <c r="F26" s="8">
        <v>232</v>
      </c>
      <c r="G26" s="8">
        <v>1</v>
      </c>
      <c r="H26" s="25">
        <v>7217.7607421875</v>
      </c>
      <c r="I26">
        <f t="shared" si="0"/>
        <v>3.8584024817592457</v>
      </c>
    </row>
    <row r="27" spans="1:9" x14ac:dyDescent="0.25">
      <c r="A27" s="18">
        <v>43633</v>
      </c>
      <c r="B27" s="8">
        <v>0</v>
      </c>
      <c r="C27" s="8" t="s">
        <v>7</v>
      </c>
      <c r="D27" s="8" t="s">
        <v>15</v>
      </c>
      <c r="E27" s="8" t="s">
        <v>6</v>
      </c>
      <c r="F27" s="8">
        <v>210</v>
      </c>
      <c r="G27" s="8">
        <v>1</v>
      </c>
      <c r="H27" s="25">
        <v>6533.31787109375</v>
      </c>
      <c r="I27">
        <f t="shared" si="0"/>
        <v>3.8151337888041694</v>
      </c>
    </row>
    <row r="28" spans="1:9" x14ac:dyDescent="0.25">
      <c r="A28" s="18">
        <v>43633</v>
      </c>
      <c r="B28" s="8">
        <v>4</v>
      </c>
      <c r="C28" s="8" t="s">
        <v>7</v>
      </c>
      <c r="D28" s="8" t="s">
        <v>12</v>
      </c>
      <c r="E28" s="8" t="s">
        <v>5</v>
      </c>
      <c r="F28" s="8">
        <v>234</v>
      </c>
      <c r="G28" s="8">
        <v>1</v>
      </c>
      <c r="H28" s="25">
        <v>11593.9541015625</v>
      </c>
      <c r="I28">
        <f t="shared" si="0"/>
        <v>4.0642315767422232</v>
      </c>
    </row>
    <row r="29" spans="1:9" x14ac:dyDescent="0.25">
      <c r="A29" s="18">
        <v>43633</v>
      </c>
      <c r="B29" s="8">
        <v>4</v>
      </c>
      <c r="C29" s="8" t="s">
        <v>7</v>
      </c>
      <c r="D29" s="8" t="s">
        <v>12</v>
      </c>
      <c r="E29" s="8" t="s">
        <v>6</v>
      </c>
      <c r="F29" s="8">
        <v>241</v>
      </c>
      <c r="G29" s="8">
        <v>1</v>
      </c>
      <c r="H29" s="25">
        <v>11940.78125</v>
      </c>
      <c r="I29">
        <f t="shared" si="0"/>
        <v>4.0770327423263728</v>
      </c>
    </row>
    <row r="30" spans="1:9" x14ac:dyDescent="0.25">
      <c r="A30" s="18">
        <v>43633</v>
      </c>
      <c r="B30" s="8">
        <v>4</v>
      </c>
      <c r="C30" s="8" t="s">
        <v>7</v>
      </c>
      <c r="D30" s="8" t="s">
        <v>13</v>
      </c>
      <c r="E30" s="8" t="s">
        <v>5</v>
      </c>
      <c r="F30" s="8">
        <v>51</v>
      </c>
      <c r="G30" s="8">
        <v>1</v>
      </c>
      <c r="H30" s="25">
        <v>1023.625</v>
      </c>
      <c r="I30">
        <f t="shared" si="0"/>
        <v>3.0101408841216171</v>
      </c>
    </row>
    <row r="31" spans="1:9" x14ac:dyDescent="0.25">
      <c r="A31" s="18">
        <v>43633</v>
      </c>
      <c r="B31" s="8">
        <v>4</v>
      </c>
      <c r="C31" s="8" t="s">
        <v>7</v>
      </c>
      <c r="D31" s="8" t="s">
        <v>13</v>
      </c>
      <c r="E31" s="8" t="s">
        <v>6</v>
      </c>
      <c r="F31" s="8">
        <v>55</v>
      </c>
      <c r="G31" s="8">
        <v>1</v>
      </c>
      <c r="H31" s="25">
        <v>1103.90930175781</v>
      </c>
      <c r="I31">
        <f t="shared" si="0"/>
        <v>3.0429333928096596</v>
      </c>
    </row>
    <row r="32" spans="1:9" x14ac:dyDescent="0.25">
      <c r="A32" s="18">
        <v>43633</v>
      </c>
      <c r="B32" s="8">
        <v>4</v>
      </c>
      <c r="C32" s="8" t="s">
        <v>7</v>
      </c>
      <c r="D32" s="8" t="s">
        <v>14</v>
      </c>
      <c r="E32" s="8" t="s">
        <v>5</v>
      </c>
      <c r="F32" s="8">
        <v>214</v>
      </c>
      <c r="G32" s="8">
        <v>1</v>
      </c>
      <c r="H32" s="25">
        <v>6657.76220703125</v>
      </c>
      <c r="I32">
        <f t="shared" si="0"/>
        <v>3.8233282795532393</v>
      </c>
    </row>
    <row r="33" spans="1:9" x14ac:dyDescent="0.25">
      <c r="A33" s="18">
        <v>43633</v>
      </c>
      <c r="B33" s="8">
        <v>4</v>
      </c>
      <c r="C33" s="8" t="s">
        <v>7</v>
      </c>
      <c r="D33" s="8" t="s">
        <v>14</v>
      </c>
      <c r="E33" s="8" t="s">
        <v>6</v>
      </c>
      <c r="F33" s="8">
        <v>173</v>
      </c>
      <c r="G33" s="8">
        <v>1</v>
      </c>
      <c r="H33" s="25">
        <v>8571.5986328125</v>
      </c>
      <c r="I33">
        <f t="shared" si="0"/>
        <v>3.9330618269013153</v>
      </c>
    </row>
    <row r="34" spans="1:9" x14ac:dyDescent="0.25">
      <c r="A34" s="18">
        <v>43633</v>
      </c>
      <c r="B34" s="8">
        <v>4</v>
      </c>
      <c r="C34" s="8" t="s">
        <v>7</v>
      </c>
      <c r="D34" s="8" t="s">
        <v>15</v>
      </c>
      <c r="E34" s="8" t="s">
        <v>5</v>
      </c>
      <c r="F34" s="8">
        <v>224</v>
      </c>
      <c r="G34" s="8">
        <v>1</v>
      </c>
      <c r="H34" s="25">
        <v>6968.87255859375</v>
      </c>
      <c r="I34">
        <f t="shared" si="0"/>
        <v>3.8431625225475101</v>
      </c>
    </row>
    <row r="35" spans="1:9" x14ac:dyDescent="0.25">
      <c r="A35" s="18">
        <v>43633</v>
      </c>
      <c r="B35" s="8">
        <v>4</v>
      </c>
      <c r="C35" s="8" t="s">
        <v>7</v>
      </c>
      <c r="D35" s="8" t="s">
        <v>15</v>
      </c>
      <c r="E35" s="8" t="s">
        <v>6</v>
      </c>
      <c r="F35" s="8">
        <v>195</v>
      </c>
      <c r="G35" s="8">
        <v>1</v>
      </c>
      <c r="H35" s="25">
        <v>6066.65234375</v>
      </c>
      <c r="I35">
        <f t="shared" si="0"/>
        <v>3.7829491079295305</v>
      </c>
    </row>
    <row r="36" spans="1:9" x14ac:dyDescent="0.25">
      <c r="A36" s="18">
        <v>43633</v>
      </c>
      <c r="B36" s="8">
        <v>8</v>
      </c>
      <c r="C36" s="8" t="s">
        <v>7</v>
      </c>
      <c r="D36" s="8" t="s">
        <v>12</v>
      </c>
      <c r="E36" s="8" t="s">
        <v>5</v>
      </c>
      <c r="F36" s="8">
        <v>226</v>
      </c>
      <c r="G36" s="8">
        <v>1</v>
      </c>
      <c r="H36" s="25">
        <v>18986.916015625</v>
      </c>
      <c r="I36">
        <f t="shared" si="0"/>
        <v>4.2784544293939826</v>
      </c>
    </row>
    <row r="37" spans="1:9" x14ac:dyDescent="0.25">
      <c r="A37" s="18">
        <v>43633</v>
      </c>
      <c r="B37" s="8">
        <v>8</v>
      </c>
      <c r="C37" s="8" t="s">
        <v>7</v>
      </c>
      <c r="D37" s="8" t="s">
        <v>12</v>
      </c>
      <c r="E37" s="8" t="s">
        <v>6</v>
      </c>
      <c r="F37" s="8">
        <v>208</v>
      </c>
      <c r="G37" s="8">
        <v>1</v>
      </c>
      <c r="H37" s="25">
        <v>17474.685546875</v>
      </c>
      <c r="I37">
        <f t="shared" si="0"/>
        <v>4.2424093694543012</v>
      </c>
    </row>
    <row r="38" spans="1:9" x14ac:dyDescent="0.25">
      <c r="A38" s="18">
        <v>43633</v>
      </c>
      <c r="B38" s="8">
        <v>8</v>
      </c>
      <c r="C38" s="8" t="s">
        <v>7</v>
      </c>
      <c r="D38" s="8" t="s">
        <v>13</v>
      </c>
      <c r="E38" s="8" t="s">
        <v>5</v>
      </c>
      <c r="F38" s="8">
        <v>64</v>
      </c>
      <c r="G38" s="8">
        <v>1</v>
      </c>
      <c r="H38" s="25">
        <v>1284.54895019531</v>
      </c>
      <c r="I38">
        <f t="shared" si="0"/>
        <v>3.1087506585398135</v>
      </c>
    </row>
    <row r="39" spans="1:9" x14ac:dyDescent="0.25">
      <c r="A39" s="18">
        <v>43633</v>
      </c>
      <c r="B39" s="8">
        <v>8</v>
      </c>
      <c r="C39" s="8" t="s">
        <v>7</v>
      </c>
      <c r="D39" s="8" t="s">
        <v>13</v>
      </c>
      <c r="E39" s="8" t="s">
        <v>6</v>
      </c>
      <c r="F39" s="8">
        <v>77</v>
      </c>
      <c r="G39" s="8">
        <v>1</v>
      </c>
      <c r="H39" s="25">
        <v>1545.47302246094</v>
      </c>
      <c r="I39">
        <f t="shared" si="0"/>
        <v>3.1890614284878991</v>
      </c>
    </row>
    <row r="40" spans="1:9" x14ac:dyDescent="0.25">
      <c r="A40" s="18">
        <v>43633</v>
      </c>
      <c r="B40" s="8">
        <v>8</v>
      </c>
      <c r="C40" s="8" t="s">
        <v>7</v>
      </c>
      <c r="D40" s="8" t="s">
        <v>14</v>
      </c>
      <c r="E40" s="8" t="s">
        <v>5</v>
      </c>
      <c r="F40" s="8">
        <v>172</v>
      </c>
      <c r="G40" s="8">
        <v>1</v>
      </c>
      <c r="H40" s="25">
        <v>8522.0517578125</v>
      </c>
      <c r="I40">
        <f t="shared" si="0"/>
        <v>3.9305441675157025</v>
      </c>
    </row>
    <row r="41" spans="1:9" x14ac:dyDescent="0.25">
      <c r="A41" s="18">
        <v>43633</v>
      </c>
      <c r="B41" s="8">
        <v>8</v>
      </c>
      <c r="C41" s="8" t="s">
        <v>7</v>
      </c>
      <c r="D41" s="8" t="s">
        <v>14</v>
      </c>
      <c r="E41" s="8" t="s">
        <v>6</v>
      </c>
      <c r="F41" s="8">
        <v>177</v>
      </c>
      <c r="G41" s="8">
        <v>1</v>
      </c>
      <c r="H41" s="25">
        <v>8769.78515625</v>
      </c>
      <c r="I41">
        <f t="shared" si="0"/>
        <v>3.9429889540732246</v>
      </c>
    </row>
    <row r="42" spans="1:9" x14ac:dyDescent="0.25">
      <c r="A42" s="18">
        <v>43633</v>
      </c>
      <c r="B42" s="8">
        <v>8</v>
      </c>
      <c r="C42" s="8" t="s">
        <v>7</v>
      </c>
      <c r="D42" s="8" t="s">
        <v>15</v>
      </c>
      <c r="E42" s="8" t="s">
        <v>5</v>
      </c>
      <c r="F42" s="8">
        <v>195</v>
      </c>
      <c r="G42" s="8">
        <v>1</v>
      </c>
      <c r="H42" s="25">
        <v>6066.65234375</v>
      </c>
      <c r="I42">
        <f t="shared" si="0"/>
        <v>3.7829491079295305</v>
      </c>
    </row>
    <row r="43" spans="1:9" x14ac:dyDescent="0.25">
      <c r="A43" s="18">
        <v>43633</v>
      </c>
      <c r="B43" s="8">
        <v>8</v>
      </c>
      <c r="C43" s="8" t="s">
        <v>7</v>
      </c>
      <c r="D43" s="8" t="s">
        <v>15</v>
      </c>
      <c r="E43" s="8" t="s">
        <v>6</v>
      </c>
      <c r="F43" s="8">
        <v>165</v>
      </c>
      <c r="G43" s="8">
        <v>1</v>
      </c>
      <c r="H43" s="25">
        <v>5133.3212890625</v>
      </c>
      <c r="I43">
        <f t="shared" si="0"/>
        <v>3.7103984471363138</v>
      </c>
    </row>
    <row r="44" spans="1:9" x14ac:dyDescent="0.25">
      <c r="A44" s="18">
        <v>43633</v>
      </c>
      <c r="B44" s="8">
        <v>12</v>
      </c>
      <c r="C44" s="8" t="s">
        <v>7</v>
      </c>
      <c r="D44" s="8" t="s">
        <v>12</v>
      </c>
      <c r="E44" s="8" t="s">
        <v>5</v>
      </c>
      <c r="F44" s="8">
        <v>283</v>
      </c>
      <c r="G44" s="8">
        <v>1</v>
      </c>
      <c r="H44" s="25">
        <v>23775.65234375</v>
      </c>
      <c r="I44">
        <f t="shared" si="0"/>
        <v>4.3761324417147831</v>
      </c>
    </row>
    <row r="45" spans="1:9" x14ac:dyDescent="0.25">
      <c r="A45" s="18">
        <v>43633</v>
      </c>
      <c r="B45" s="8">
        <v>12</v>
      </c>
      <c r="C45" s="8" t="s">
        <v>7</v>
      </c>
      <c r="D45" s="8" t="s">
        <v>12</v>
      </c>
      <c r="E45" s="8" t="s">
        <v>6</v>
      </c>
      <c r="F45" s="8">
        <v>288</v>
      </c>
      <c r="G45" s="8">
        <v>1</v>
      </c>
      <c r="H45" s="25">
        <v>24195.716796875</v>
      </c>
      <c r="I45">
        <f t="shared" si="0"/>
        <v>4.3837384925870806</v>
      </c>
    </row>
    <row r="46" spans="1:9" x14ac:dyDescent="0.25">
      <c r="A46" s="18">
        <v>43633</v>
      </c>
      <c r="B46" s="8">
        <v>12</v>
      </c>
      <c r="C46" s="8" t="s">
        <v>7</v>
      </c>
      <c r="D46" s="8" t="s">
        <v>13</v>
      </c>
      <c r="E46" s="8" t="s">
        <v>5</v>
      </c>
      <c r="F46" s="8">
        <v>64</v>
      </c>
      <c r="G46" s="8">
        <v>1</v>
      </c>
      <c r="H46" s="25">
        <v>1284.54895019531</v>
      </c>
      <c r="I46">
        <f t="shared" si="0"/>
        <v>3.1087506585398135</v>
      </c>
    </row>
    <row r="47" spans="1:9" x14ac:dyDescent="0.25">
      <c r="A47" s="18">
        <v>43633</v>
      </c>
      <c r="B47" s="8">
        <v>12</v>
      </c>
      <c r="C47" s="8" t="s">
        <v>7</v>
      </c>
      <c r="D47" s="8" t="s">
        <v>13</v>
      </c>
      <c r="E47" s="8" t="s">
        <v>6</v>
      </c>
      <c r="F47" s="8">
        <v>48</v>
      </c>
      <c r="G47" s="8">
        <v>1</v>
      </c>
      <c r="H47" s="25">
        <v>963.41174316406295</v>
      </c>
      <c r="I47">
        <f t="shared" si="0"/>
        <v>2.9838119356884736</v>
      </c>
    </row>
    <row r="48" spans="1:9" x14ac:dyDescent="0.25">
      <c r="A48" s="18">
        <v>43633</v>
      </c>
      <c r="B48" s="8">
        <v>12</v>
      </c>
      <c r="C48" s="8" t="s">
        <v>7</v>
      </c>
      <c r="D48" s="8" t="s">
        <v>14</v>
      </c>
      <c r="E48" s="8" t="s">
        <v>5</v>
      </c>
      <c r="F48" s="8">
        <v>228</v>
      </c>
      <c r="G48" s="8">
        <v>1</v>
      </c>
      <c r="H48" s="25">
        <v>11296.6728515625</v>
      </c>
      <c r="I48">
        <f t="shared" si="0"/>
        <v>4.0529505518927582</v>
      </c>
    </row>
    <row r="49" spans="1:9" x14ac:dyDescent="0.25">
      <c r="A49" s="18">
        <v>43633</v>
      </c>
      <c r="B49" s="8">
        <v>12</v>
      </c>
      <c r="C49" s="8" t="s">
        <v>7</v>
      </c>
      <c r="D49" s="8" t="s">
        <v>14</v>
      </c>
      <c r="E49" s="8" t="s">
        <v>6</v>
      </c>
      <c r="F49" s="8">
        <v>221</v>
      </c>
      <c r="G49" s="8">
        <v>1</v>
      </c>
      <c r="H49" s="25">
        <v>10949.845703125</v>
      </c>
      <c r="I49">
        <f t="shared" si="0"/>
        <v>4.03940799947262</v>
      </c>
    </row>
    <row r="50" spans="1:9" x14ac:dyDescent="0.25">
      <c r="A50" s="18">
        <v>43633</v>
      </c>
      <c r="B50" s="8">
        <v>12</v>
      </c>
      <c r="C50" s="8" t="s">
        <v>7</v>
      </c>
      <c r="D50" s="8" t="s">
        <v>15</v>
      </c>
      <c r="E50" s="8" t="s">
        <v>5</v>
      </c>
      <c r="F50" s="8">
        <v>169</v>
      </c>
      <c r="G50" s="8">
        <v>1</v>
      </c>
      <c r="H50" s="25">
        <v>5257.76513671875</v>
      </c>
      <c r="I50">
        <f t="shared" si="0"/>
        <v>3.7208011823589384</v>
      </c>
    </row>
    <row r="51" spans="1:9" x14ac:dyDescent="0.25">
      <c r="A51" s="18">
        <v>43633</v>
      </c>
      <c r="B51" s="8">
        <v>12</v>
      </c>
      <c r="C51" s="8" t="s">
        <v>7</v>
      </c>
      <c r="D51" s="8" t="s">
        <v>15</v>
      </c>
      <c r="E51" s="8" t="s">
        <v>6</v>
      </c>
      <c r="F51" s="8">
        <v>210</v>
      </c>
      <c r="G51" s="8">
        <v>1</v>
      </c>
      <c r="H51" s="25">
        <v>4214.92626953125</v>
      </c>
      <c r="I51">
        <f t="shared" si="0"/>
        <v>3.6247899820412384</v>
      </c>
    </row>
    <row r="52" spans="1:9" x14ac:dyDescent="0.25">
      <c r="A52" s="10">
        <v>43634</v>
      </c>
      <c r="B52" s="8">
        <v>24</v>
      </c>
      <c r="C52" s="11" t="s">
        <v>7</v>
      </c>
      <c r="D52" s="11" t="s">
        <v>12</v>
      </c>
      <c r="E52" s="11" t="s">
        <v>5</v>
      </c>
      <c r="F52" s="11">
        <v>322</v>
      </c>
      <c r="G52" s="11">
        <v>1</v>
      </c>
      <c r="H52" s="12">
        <v>51413.61328125</v>
      </c>
      <c r="I52">
        <f t="shared" si="0"/>
        <v>4.7110781265856785</v>
      </c>
    </row>
    <row r="53" spans="1:9" x14ac:dyDescent="0.25">
      <c r="A53" s="10">
        <v>43634</v>
      </c>
      <c r="B53" s="8">
        <v>24</v>
      </c>
      <c r="C53" s="11" t="s">
        <v>7</v>
      </c>
      <c r="D53" s="11" t="s">
        <v>12</v>
      </c>
      <c r="E53" s="11" t="s">
        <v>6</v>
      </c>
      <c r="F53" s="11">
        <v>289</v>
      </c>
      <c r="G53" s="11">
        <v>1</v>
      </c>
      <c r="H53" s="12">
        <v>46144.515625</v>
      </c>
      <c r="I53">
        <f t="shared" si="0"/>
        <v>4.6641200915951568</v>
      </c>
    </row>
    <row r="54" spans="1:9" x14ac:dyDescent="0.25">
      <c r="A54" s="10">
        <v>43634</v>
      </c>
      <c r="B54" s="8">
        <v>24</v>
      </c>
      <c r="C54" s="11" t="s">
        <v>7</v>
      </c>
      <c r="D54" s="11" t="s">
        <v>13</v>
      </c>
      <c r="E54" s="11" t="s">
        <v>5</v>
      </c>
      <c r="F54" s="11">
        <v>72</v>
      </c>
      <c r="G54" s="11">
        <v>1</v>
      </c>
      <c r="H54" s="12">
        <v>1445.11767578125</v>
      </c>
      <c r="I54">
        <f t="shared" si="0"/>
        <v>3.1599032130867664</v>
      </c>
    </row>
    <row r="55" spans="1:9" x14ac:dyDescent="0.25">
      <c r="A55" s="10">
        <v>43634</v>
      </c>
      <c r="B55" s="8">
        <v>24</v>
      </c>
      <c r="C55" s="11" t="s">
        <v>7</v>
      </c>
      <c r="D55" s="11" t="s">
        <v>13</v>
      </c>
      <c r="E55" s="11" t="s">
        <v>6</v>
      </c>
      <c r="F55" s="11">
        <v>38</v>
      </c>
      <c r="G55" s="11">
        <v>1</v>
      </c>
      <c r="H55" s="12">
        <v>762.70098876953102</v>
      </c>
      <c r="I55">
        <f t="shared" si="0"/>
        <v>2.8823543094107054</v>
      </c>
    </row>
    <row r="56" spans="1:9" x14ac:dyDescent="0.25">
      <c r="A56" s="10">
        <v>43634</v>
      </c>
      <c r="B56" s="8">
        <v>24</v>
      </c>
      <c r="C56" s="11" t="s">
        <v>7</v>
      </c>
      <c r="D56" s="11" t="s">
        <v>14</v>
      </c>
      <c r="E56" s="11" t="s">
        <v>5</v>
      </c>
      <c r="F56" s="11">
        <v>263</v>
      </c>
      <c r="G56" s="11">
        <v>1</v>
      </c>
      <c r="H56" s="12">
        <v>22095.39453125</v>
      </c>
      <c r="I56">
        <f t="shared" si="0"/>
        <v>4.3443017606489374</v>
      </c>
    </row>
    <row r="57" spans="1:9" x14ac:dyDescent="0.25">
      <c r="A57" s="10">
        <v>43634</v>
      </c>
      <c r="B57" s="8">
        <v>24</v>
      </c>
      <c r="C57" s="11" t="s">
        <v>7</v>
      </c>
      <c r="D57" s="11" t="s">
        <v>14</v>
      </c>
      <c r="E57" s="11" t="s">
        <v>6</v>
      </c>
      <c r="F57" s="11">
        <v>240</v>
      </c>
      <c r="G57" s="11">
        <v>1</v>
      </c>
      <c r="H57" s="12">
        <v>20163.09765625</v>
      </c>
      <c r="I57">
        <f t="shared" si="0"/>
        <v>4.3045572535508736</v>
      </c>
    </row>
    <row r="58" spans="1:9" x14ac:dyDescent="0.25">
      <c r="A58" s="10">
        <v>43634</v>
      </c>
      <c r="B58" s="8">
        <v>24</v>
      </c>
      <c r="C58" s="11" t="s">
        <v>7</v>
      </c>
      <c r="D58" s="11" t="s">
        <v>15</v>
      </c>
      <c r="E58" s="11" t="s">
        <v>5</v>
      </c>
      <c r="F58" s="11">
        <v>235</v>
      </c>
      <c r="G58" s="11">
        <v>1</v>
      </c>
      <c r="H58" s="12">
        <v>7311.09375</v>
      </c>
      <c r="I58">
        <f t="shared" si="0"/>
        <v>3.8639823528890171</v>
      </c>
    </row>
    <row r="59" spans="1:9" x14ac:dyDescent="0.25">
      <c r="A59" s="10">
        <v>43634</v>
      </c>
      <c r="B59" s="8">
        <v>24</v>
      </c>
      <c r="C59" s="11" t="s">
        <v>7</v>
      </c>
      <c r="D59" s="11" t="s">
        <v>15</v>
      </c>
      <c r="E59" s="11" t="s">
        <v>6</v>
      </c>
      <c r="F59" s="11">
        <v>242</v>
      </c>
      <c r="G59" s="11">
        <v>1</v>
      </c>
      <c r="H59" s="12">
        <v>7528.87109375</v>
      </c>
      <c r="I59">
        <f t="shared" si="0"/>
        <v>3.8767298613919174</v>
      </c>
    </row>
    <row r="60" spans="1:9" x14ac:dyDescent="0.25">
      <c r="A60" s="10">
        <v>43635</v>
      </c>
      <c r="B60" s="8">
        <v>48</v>
      </c>
      <c r="C60" s="11" t="s">
        <v>7</v>
      </c>
      <c r="D60" s="11" t="s">
        <v>12</v>
      </c>
      <c r="E60" s="11" t="s">
        <v>5</v>
      </c>
      <c r="F60" s="11">
        <v>272</v>
      </c>
      <c r="G60" s="11">
        <v>10</v>
      </c>
      <c r="H60" s="12">
        <v>434301.3125</v>
      </c>
      <c r="I60">
        <f t="shared" si="0"/>
        <v>5.6377911418435698</v>
      </c>
    </row>
    <row r="61" spans="1:9" x14ac:dyDescent="0.25">
      <c r="A61" s="10">
        <v>43635</v>
      </c>
      <c r="B61" s="8">
        <v>48</v>
      </c>
      <c r="C61" s="11" t="s">
        <v>7</v>
      </c>
      <c r="D61" s="11" t="s">
        <v>12</v>
      </c>
      <c r="E61" s="11" t="s">
        <v>6</v>
      </c>
      <c r="F61" s="11">
        <v>287</v>
      </c>
      <c r="G61" s="11">
        <v>10</v>
      </c>
      <c r="H61" s="12">
        <v>458251.75</v>
      </c>
      <c r="I61">
        <f t="shared" si="0"/>
        <v>5.6611041321479307</v>
      </c>
    </row>
    <row r="62" spans="1:9" x14ac:dyDescent="0.25">
      <c r="A62" s="10">
        <v>43635</v>
      </c>
      <c r="B62" s="8">
        <v>48</v>
      </c>
      <c r="C62" s="11" t="s">
        <v>7</v>
      </c>
      <c r="D62" s="11" t="s">
        <v>13</v>
      </c>
      <c r="E62" s="11" t="s">
        <v>5</v>
      </c>
      <c r="F62" s="11">
        <v>76</v>
      </c>
      <c r="G62" s="11">
        <v>1</v>
      </c>
      <c r="H62" s="12">
        <v>1525.40197753906</v>
      </c>
      <c r="I62">
        <f t="shared" si="0"/>
        <v>3.1833843050746862</v>
      </c>
    </row>
    <row r="63" spans="1:9" x14ac:dyDescent="0.25">
      <c r="A63" s="10">
        <v>43635</v>
      </c>
      <c r="B63" s="8">
        <v>48</v>
      </c>
      <c r="C63" s="11" t="s">
        <v>7</v>
      </c>
      <c r="D63" s="11" t="s">
        <v>13</v>
      </c>
      <c r="E63" s="11" t="s">
        <v>6</v>
      </c>
      <c r="F63" s="11">
        <v>60</v>
      </c>
      <c r="G63" s="11">
        <v>1</v>
      </c>
      <c r="H63" s="12">
        <v>1204.2646484375</v>
      </c>
      <c r="I63">
        <f t="shared" si="0"/>
        <v>3.0807219376909627</v>
      </c>
    </row>
    <row r="64" spans="1:9" x14ac:dyDescent="0.25">
      <c r="A64" s="10">
        <v>43635</v>
      </c>
      <c r="B64" s="8">
        <v>48</v>
      </c>
      <c r="C64" s="11" t="s">
        <v>7</v>
      </c>
      <c r="D64" s="11" t="s">
        <v>14</v>
      </c>
      <c r="E64" s="11" t="s">
        <v>5</v>
      </c>
      <c r="F64" s="11">
        <v>206</v>
      </c>
      <c r="G64" s="11">
        <v>10</v>
      </c>
      <c r="H64" s="12">
        <v>328919.375</v>
      </c>
      <c r="I64">
        <f t="shared" si="0"/>
        <v>5.5170894563581649</v>
      </c>
    </row>
    <row r="65" spans="1:9" x14ac:dyDescent="0.25">
      <c r="A65" s="10">
        <v>43635</v>
      </c>
      <c r="B65" s="8">
        <v>48</v>
      </c>
      <c r="C65" s="11" t="s">
        <v>7</v>
      </c>
      <c r="D65" s="11" t="s">
        <v>14</v>
      </c>
      <c r="E65" s="11" t="s">
        <v>6</v>
      </c>
      <c r="F65" s="11">
        <v>199</v>
      </c>
      <c r="G65" s="11">
        <v>10</v>
      </c>
      <c r="H65" s="12">
        <v>317742.5</v>
      </c>
      <c r="I65">
        <f t="shared" si="0"/>
        <v>5.5020753082518343</v>
      </c>
    </row>
    <row r="66" spans="1:9" x14ac:dyDescent="0.25">
      <c r="A66" s="10">
        <v>43635</v>
      </c>
      <c r="B66" s="8">
        <v>48</v>
      </c>
      <c r="C66" s="11" t="s">
        <v>7</v>
      </c>
      <c r="D66" s="11" t="s">
        <v>15</v>
      </c>
      <c r="E66" s="11" t="s">
        <v>5</v>
      </c>
      <c r="F66" s="11">
        <v>268</v>
      </c>
      <c r="G66" s="11">
        <v>1</v>
      </c>
      <c r="H66" s="12">
        <v>13278.544921875</v>
      </c>
      <c r="I66">
        <f t="shared" si="0"/>
        <v>4.1231504871537537</v>
      </c>
    </row>
    <row r="67" spans="1:9" x14ac:dyDescent="0.25">
      <c r="A67" s="10">
        <v>43635</v>
      </c>
      <c r="B67" s="8">
        <v>48</v>
      </c>
      <c r="C67" s="11" t="s">
        <v>7</v>
      </c>
      <c r="D67" s="11" t="s">
        <v>15</v>
      </c>
      <c r="E67" s="11" t="s">
        <v>6</v>
      </c>
      <c r="F67" s="11">
        <v>258</v>
      </c>
      <c r="G67" s="11">
        <v>1</v>
      </c>
      <c r="H67" s="12">
        <v>12783.0771484375</v>
      </c>
      <c r="I67">
        <f t="shared" si="0"/>
        <v>4.1066354099824318</v>
      </c>
    </row>
    <row r="68" spans="1:9" x14ac:dyDescent="0.25">
      <c r="A68" s="10">
        <v>43635</v>
      </c>
      <c r="B68" s="8">
        <f>12+48</f>
        <v>60</v>
      </c>
      <c r="C68" s="11" t="s">
        <v>7</v>
      </c>
      <c r="D68" s="11" t="s">
        <v>12</v>
      </c>
      <c r="E68" s="11" t="s">
        <v>5</v>
      </c>
      <c r="F68" s="11">
        <v>178</v>
      </c>
      <c r="G68" s="11">
        <v>10</v>
      </c>
      <c r="H68" s="12">
        <v>149542.96875</v>
      </c>
      <c r="I68">
        <f t="shared" si="0"/>
        <v>5.1747659980770457</v>
      </c>
    </row>
    <row r="69" spans="1:9" x14ac:dyDescent="0.25">
      <c r="A69" s="10">
        <v>43635</v>
      </c>
      <c r="B69" s="8">
        <f t="shared" ref="B69:B75" si="1">12+48</f>
        <v>60</v>
      </c>
      <c r="C69" s="11" t="s">
        <v>7</v>
      </c>
      <c r="D69" s="11" t="s">
        <v>12</v>
      </c>
      <c r="E69" s="11" t="s">
        <v>6</v>
      </c>
      <c r="F69" s="11">
        <v>256</v>
      </c>
      <c r="G69" s="11">
        <v>10</v>
      </c>
      <c r="H69" s="12">
        <v>126839.8359375</v>
      </c>
      <c r="I69">
        <f t="shared" si="0"/>
        <v>5.1032556716120325</v>
      </c>
    </row>
    <row r="70" spans="1:9" x14ac:dyDescent="0.25">
      <c r="A70" s="10">
        <v>43635</v>
      </c>
      <c r="B70" s="8">
        <f t="shared" si="1"/>
        <v>60</v>
      </c>
      <c r="C70" s="11" t="s">
        <v>7</v>
      </c>
      <c r="D70" s="11" t="s">
        <v>13</v>
      </c>
      <c r="E70" s="11" t="s">
        <v>5</v>
      </c>
      <c r="F70" s="11">
        <v>120</v>
      </c>
      <c r="G70" s="11">
        <v>1</v>
      </c>
      <c r="H70" s="12">
        <v>2408.529296875</v>
      </c>
      <c r="I70">
        <f t="shared" si="0"/>
        <v>3.381751933354944</v>
      </c>
    </row>
    <row r="71" spans="1:9" x14ac:dyDescent="0.25">
      <c r="A71" s="10">
        <v>43635</v>
      </c>
      <c r="B71" s="8">
        <f t="shared" si="1"/>
        <v>60</v>
      </c>
      <c r="C71" s="11" t="s">
        <v>7</v>
      </c>
      <c r="D71" s="11" t="s">
        <v>13</v>
      </c>
      <c r="E71" s="11" t="s">
        <v>6</v>
      </c>
      <c r="F71" s="11">
        <v>99</v>
      </c>
      <c r="G71" s="11">
        <v>1</v>
      </c>
      <c r="H71" s="12">
        <v>1987.03674316406</v>
      </c>
      <c r="I71">
        <f t="shared" si="0"/>
        <v>3.298205897912966</v>
      </c>
    </row>
    <row r="72" spans="1:9" x14ac:dyDescent="0.25">
      <c r="A72" s="10">
        <v>43635</v>
      </c>
      <c r="B72" s="8">
        <f t="shared" si="1"/>
        <v>60</v>
      </c>
      <c r="C72" s="11" t="s">
        <v>7</v>
      </c>
      <c r="D72" s="11" t="s">
        <v>14</v>
      </c>
      <c r="E72" s="11" t="s">
        <v>5</v>
      </c>
      <c r="F72" s="11">
        <v>258</v>
      </c>
      <c r="G72" s="11">
        <v>10</v>
      </c>
      <c r="H72" s="12">
        <v>411947.5625</v>
      </c>
      <c r="I72">
        <f t="shared" si="0"/>
        <v>5.6148419374742504</v>
      </c>
    </row>
    <row r="73" spans="1:9" x14ac:dyDescent="0.25">
      <c r="A73" s="10">
        <v>43635</v>
      </c>
      <c r="B73" s="8">
        <f t="shared" si="1"/>
        <v>60</v>
      </c>
      <c r="C73" s="11" t="s">
        <v>7</v>
      </c>
      <c r="D73" s="11" t="s">
        <v>14</v>
      </c>
      <c r="E73" s="11" t="s">
        <v>6</v>
      </c>
      <c r="F73" s="11">
        <v>289</v>
      </c>
      <c r="G73" s="11">
        <v>10</v>
      </c>
      <c r="H73" s="12">
        <v>461445.15625</v>
      </c>
      <c r="I73">
        <f t="shared" si="0"/>
        <v>5.6641200915951568</v>
      </c>
    </row>
    <row r="74" spans="1:9" x14ac:dyDescent="0.25">
      <c r="A74" s="10">
        <v>43635</v>
      </c>
      <c r="B74" s="8">
        <f t="shared" si="1"/>
        <v>60</v>
      </c>
      <c r="C74" s="11" t="s">
        <v>7</v>
      </c>
      <c r="D74" s="11" t="s">
        <v>15</v>
      </c>
      <c r="E74" s="11" t="s">
        <v>5</v>
      </c>
      <c r="F74" s="11">
        <v>201</v>
      </c>
      <c r="G74" s="11">
        <v>1</v>
      </c>
      <c r="H74" s="12">
        <v>16886.59375</v>
      </c>
      <c r="I74">
        <f t="shared" si="0"/>
        <v>4.2275420554462162</v>
      </c>
    </row>
    <row r="75" spans="1:9" x14ac:dyDescent="0.25">
      <c r="A75" s="10">
        <v>43635</v>
      </c>
      <c r="B75" s="8">
        <f t="shared" si="1"/>
        <v>60</v>
      </c>
      <c r="C75" s="11" t="s">
        <v>7</v>
      </c>
      <c r="D75" s="11" t="s">
        <v>15</v>
      </c>
      <c r="E75" s="11" t="s">
        <v>6</v>
      </c>
      <c r="F75" s="11">
        <v>193</v>
      </c>
      <c r="G75" s="11">
        <v>1</v>
      </c>
      <c r="H75" s="12">
        <v>16214.4912109375</v>
      </c>
      <c r="I75">
        <f t="shared" si="0"/>
        <v>4.209903325642415</v>
      </c>
    </row>
    <row r="76" spans="1:9" x14ac:dyDescent="0.25">
      <c r="A76" s="10">
        <v>43636</v>
      </c>
      <c r="B76" s="8">
        <v>72</v>
      </c>
      <c r="C76" s="11" t="s">
        <v>7</v>
      </c>
      <c r="D76" s="11" t="s">
        <v>12</v>
      </c>
      <c r="E76" s="11" t="s">
        <v>5</v>
      </c>
      <c r="F76" s="11">
        <v>228</v>
      </c>
      <c r="G76" s="11">
        <v>100</v>
      </c>
      <c r="H76" s="12">
        <v>3640467</v>
      </c>
      <c r="I76">
        <f t="shared" si="0"/>
        <v>6.5611570986253964</v>
      </c>
    </row>
    <row r="77" spans="1:9" x14ac:dyDescent="0.25">
      <c r="A77" s="10">
        <v>43636</v>
      </c>
      <c r="B77" s="8">
        <v>72</v>
      </c>
      <c r="C77" s="11" t="s">
        <v>7</v>
      </c>
      <c r="D77" s="11" t="s">
        <v>12</v>
      </c>
      <c r="E77" s="11" t="s">
        <v>6</v>
      </c>
      <c r="F77" s="11">
        <v>173</v>
      </c>
      <c r="G77" s="11">
        <v>100</v>
      </c>
      <c r="H77" s="12">
        <v>7259961.5</v>
      </c>
      <c r="I77">
        <f t="shared" si="0"/>
        <v>6.8609343176171889</v>
      </c>
    </row>
    <row r="78" spans="1:9" x14ac:dyDescent="0.25">
      <c r="A78" s="10">
        <v>43636</v>
      </c>
      <c r="B78" s="8">
        <v>72</v>
      </c>
      <c r="C78" s="11" t="s">
        <v>7</v>
      </c>
      <c r="D78" s="11" t="s">
        <v>13</v>
      </c>
      <c r="E78" s="11" t="s">
        <v>5</v>
      </c>
      <c r="F78" s="11">
        <v>217</v>
      </c>
      <c r="G78" s="11">
        <v>1</v>
      </c>
      <c r="H78" s="12">
        <v>6751.09521484375</v>
      </c>
      <c r="I78">
        <f t="shared" si="0"/>
        <v>3.8293742331539264</v>
      </c>
    </row>
    <row r="79" spans="1:9" x14ac:dyDescent="0.25">
      <c r="A79" s="10">
        <v>43636</v>
      </c>
      <c r="B79" s="8">
        <v>72</v>
      </c>
      <c r="C79" s="11" t="s">
        <v>7</v>
      </c>
      <c r="D79" s="11" t="s">
        <v>13</v>
      </c>
      <c r="E79" s="11" t="s">
        <v>6</v>
      </c>
      <c r="F79" s="11">
        <v>190</v>
      </c>
      <c r="G79" s="11">
        <v>1</v>
      </c>
      <c r="H79" s="12">
        <v>5911.09716796875</v>
      </c>
      <c r="I79">
        <f t="shared" si="0"/>
        <v>3.7716680984397013</v>
      </c>
    </row>
    <row r="80" spans="1:9" x14ac:dyDescent="0.25">
      <c r="A80" s="10">
        <v>43636</v>
      </c>
      <c r="B80" s="8">
        <v>72</v>
      </c>
      <c r="C80" s="11" t="s">
        <v>7</v>
      </c>
      <c r="D80" s="11" t="s">
        <v>14</v>
      </c>
      <c r="E80" s="11" t="s">
        <v>5</v>
      </c>
      <c r="F80" s="11">
        <v>196</v>
      </c>
      <c r="G80" s="11">
        <v>100</v>
      </c>
      <c r="H80" s="12">
        <v>3129524.25</v>
      </c>
      <c r="I80">
        <f t="shared" si="0"/>
        <v>6.4954783211554545</v>
      </c>
    </row>
    <row r="81" spans="1:9" x14ac:dyDescent="0.25">
      <c r="A81" s="10">
        <v>43636</v>
      </c>
      <c r="B81" s="8">
        <v>72</v>
      </c>
      <c r="C81" s="11" t="s">
        <v>7</v>
      </c>
      <c r="D81" s="11" t="s">
        <v>14</v>
      </c>
      <c r="E81" s="11" t="s">
        <v>6</v>
      </c>
      <c r="F81" s="11">
        <v>174</v>
      </c>
      <c r="G81" s="11">
        <v>100</v>
      </c>
      <c r="H81" s="12">
        <v>2778251</v>
      </c>
      <c r="I81">
        <f t="shared" si="0"/>
        <v>6.4437714793392029</v>
      </c>
    </row>
    <row r="82" spans="1:9" x14ac:dyDescent="0.25">
      <c r="A82" s="10">
        <v>43636</v>
      </c>
      <c r="B82" s="8">
        <v>72</v>
      </c>
      <c r="C82" s="11" t="s">
        <v>7</v>
      </c>
      <c r="D82" s="11" t="s">
        <v>15</v>
      </c>
      <c r="E82" s="11" t="s">
        <v>5</v>
      </c>
      <c r="F82" s="11">
        <v>169</v>
      </c>
      <c r="G82" s="11">
        <v>10</v>
      </c>
      <c r="H82" s="12">
        <v>83734.109375</v>
      </c>
      <c r="I82">
        <f t="shared" si="0"/>
        <v>4.9229024053739803</v>
      </c>
    </row>
    <row r="83" spans="1:9" x14ac:dyDescent="0.25">
      <c r="A83" s="10">
        <v>43636</v>
      </c>
      <c r="B83" s="8">
        <v>72</v>
      </c>
      <c r="C83" s="11" t="s">
        <v>7</v>
      </c>
      <c r="D83" s="11" t="s">
        <v>15</v>
      </c>
      <c r="E83" s="11" t="s">
        <v>6</v>
      </c>
      <c r="F83" s="11">
        <v>160</v>
      </c>
      <c r="G83" s="11">
        <v>10</v>
      </c>
      <c r="H83" s="12">
        <v>79274.8984375</v>
      </c>
      <c r="I83">
        <f t="shared" si="0"/>
        <v>4.899135694306044</v>
      </c>
    </row>
    <row r="84" spans="1:9" x14ac:dyDescent="0.25">
      <c r="A84" s="18">
        <v>43637</v>
      </c>
      <c r="B84" s="8">
        <f>72+24</f>
        <v>96</v>
      </c>
      <c r="C84" s="8" t="s">
        <v>7</v>
      </c>
      <c r="D84" s="8" t="s">
        <v>12</v>
      </c>
      <c r="E84" s="8" t="s">
        <v>5</v>
      </c>
      <c r="F84" s="8">
        <v>409</v>
      </c>
      <c r="G84" s="8">
        <v>100</v>
      </c>
      <c r="H84" s="26">
        <v>6530486.5</v>
      </c>
      <c r="I84">
        <f t="shared" si="0"/>
        <v>6.8149455360063538</v>
      </c>
    </row>
    <row r="85" spans="1:9" x14ac:dyDescent="0.25">
      <c r="A85" s="18">
        <v>43637</v>
      </c>
      <c r="B85" s="8">
        <f t="shared" ref="B85:B91" si="2">72+24</f>
        <v>96</v>
      </c>
      <c r="C85" s="8" t="s">
        <v>7</v>
      </c>
      <c r="D85" s="8" t="s">
        <v>12</v>
      </c>
      <c r="E85" s="8" t="s">
        <v>6</v>
      </c>
      <c r="F85" s="8">
        <v>418</v>
      </c>
      <c r="G85" s="8">
        <v>100</v>
      </c>
      <c r="H85" s="26">
        <v>6674189.5</v>
      </c>
      <c r="I85">
        <f t="shared" ref="I85:I148" si="3">LOG10(H85)</f>
        <v>6.8243985333999779</v>
      </c>
    </row>
    <row r="86" spans="1:9" x14ac:dyDescent="0.25">
      <c r="A86" s="18">
        <v>43637</v>
      </c>
      <c r="B86" s="8">
        <f t="shared" si="2"/>
        <v>96</v>
      </c>
      <c r="C86" s="8" t="s">
        <v>7</v>
      </c>
      <c r="D86" s="8" t="s">
        <v>13</v>
      </c>
      <c r="E86" s="8" t="s">
        <v>5</v>
      </c>
      <c r="F86" s="8">
        <v>207</v>
      </c>
      <c r="G86" s="8">
        <v>1</v>
      </c>
      <c r="H86" s="26">
        <v>33051.609375</v>
      </c>
      <c r="I86">
        <f t="shared" si="3"/>
        <v>4.5191926113455558</v>
      </c>
    </row>
    <row r="87" spans="1:9" x14ac:dyDescent="0.25">
      <c r="A87" s="18">
        <v>43637</v>
      </c>
      <c r="B87" s="8">
        <f t="shared" si="2"/>
        <v>96</v>
      </c>
      <c r="C87" s="8" t="s">
        <v>7</v>
      </c>
      <c r="D87" s="8" t="s">
        <v>13</v>
      </c>
      <c r="E87" s="8" t="s">
        <v>6</v>
      </c>
      <c r="F87" s="8">
        <v>203</v>
      </c>
      <c r="G87" s="8">
        <v>1</v>
      </c>
      <c r="H87" s="26">
        <v>32412.9296875</v>
      </c>
      <c r="I87">
        <f t="shared" si="3"/>
        <v>4.5107182871140301</v>
      </c>
    </row>
    <row r="88" spans="1:9" x14ac:dyDescent="0.25">
      <c r="A88" s="18">
        <v>43637</v>
      </c>
      <c r="B88" s="8">
        <f t="shared" si="2"/>
        <v>96</v>
      </c>
      <c r="C88" s="8" t="s">
        <v>7</v>
      </c>
      <c r="D88" s="8" t="s">
        <v>14</v>
      </c>
      <c r="E88" s="8" t="s">
        <v>5</v>
      </c>
      <c r="F88" s="8">
        <v>359</v>
      </c>
      <c r="G88" s="8">
        <v>100</v>
      </c>
      <c r="H88" s="26">
        <v>15065470</v>
      </c>
      <c r="I88">
        <f t="shared" si="3"/>
        <v>7.1779826849786756</v>
      </c>
    </row>
    <row r="89" spans="1:9" x14ac:dyDescent="0.25">
      <c r="A89" s="18">
        <v>43637</v>
      </c>
      <c r="B89" s="8">
        <f t="shared" si="2"/>
        <v>96</v>
      </c>
      <c r="C89" s="8" t="s">
        <v>7</v>
      </c>
      <c r="D89" s="8" t="s">
        <v>14</v>
      </c>
      <c r="E89" s="8" t="s">
        <v>6</v>
      </c>
      <c r="F89" s="8">
        <v>401</v>
      </c>
      <c r="G89" s="8">
        <v>100</v>
      </c>
      <c r="H89" s="26">
        <v>16828004</v>
      </c>
      <c r="I89">
        <f t="shared" si="3"/>
        <v>7.2260326065763421</v>
      </c>
    </row>
    <row r="90" spans="1:9" x14ac:dyDescent="0.25">
      <c r="A90" s="18">
        <v>43637</v>
      </c>
      <c r="B90" s="8">
        <f t="shared" si="2"/>
        <v>96</v>
      </c>
      <c r="C90" s="8" t="s">
        <v>7</v>
      </c>
      <c r="D90" s="8" t="s">
        <v>15</v>
      </c>
      <c r="E90" s="8" t="s">
        <v>5</v>
      </c>
      <c r="F90" s="8">
        <v>314</v>
      </c>
      <c r="G90" s="8">
        <v>10</v>
      </c>
      <c r="H90" s="26">
        <v>501362.5625</v>
      </c>
      <c r="I90">
        <f t="shared" si="3"/>
        <v>5.7001519014078195</v>
      </c>
    </row>
    <row r="91" spans="1:9" x14ac:dyDescent="0.25">
      <c r="A91" s="18">
        <v>43637</v>
      </c>
      <c r="B91" s="8">
        <f t="shared" si="2"/>
        <v>96</v>
      </c>
      <c r="C91" s="8" t="s">
        <v>7</v>
      </c>
      <c r="D91" s="8" t="s">
        <v>15</v>
      </c>
      <c r="E91" s="8" t="s">
        <v>6</v>
      </c>
      <c r="F91" s="8">
        <v>290</v>
      </c>
      <c r="G91" s="8">
        <v>10</v>
      </c>
      <c r="H91" s="26">
        <v>463041.84375</v>
      </c>
      <c r="I91">
        <f t="shared" si="3"/>
        <v>5.6656202387255208</v>
      </c>
    </row>
    <row r="92" spans="1:9" x14ac:dyDescent="0.25">
      <c r="A92" s="18">
        <v>43638</v>
      </c>
      <c r="B92" s="8">
        <f>96+24</f>
        <v>120</v>
      </c>
      <c r="C92" s="8" t="s">
        <v>7</v>
      </c>
      <c r="D92" s="8" t="s">
        <v>12</v>
      </c>
      <c r="E92" s="8" t="s">
        <v>5</v>
      </c>
      <c r="F92" s="8">
        <v>175</v>
      </c>
      <c r="G92" s="8">
        <v>10000</v>
      </c>
      <c r="H92" s="26">
        <v>35124388</v>
      </c>
      <c r="I92">
        <f t="shared" si="3"/>
        <v>7.5456087659227187</v>
      </c>
    </row>
    <row r="93" spans="1:9" x14ac:dyDescent="0.25">
      <c r="A93" s="18">
        <v>43638</v>
      </c>
      <c r="B93" s="8">
        <f t="shared" ref="B93:B101" si="4">96+24</f>
        <v>120</v>
      </c>
      <c r="C93" s="8" t="s">
        <v>7</v>
      </c>
      <c r="D93" s="8" t="s">
        <v>12</v>
      </c>
      <c r="E93" s="8" t="s">
        <v>6</v>
      </c>
      <c r="F93" s="8">
        <v>162</v>
      </c>
      <c r="G93" s="8">
        <v>10000</v>
      </c>
      <c r="H93" s="26">
        <v>32515146</v>
      </c>
      <c r="I93">
        <f t="shared" si="3"/>
        <v>7.5120857084239416</v>
      </c>
    </row>
    <row r="94" spans="1:9" x14ac:dyDescent="0.25">
      <c r="A94" s="18">
        <v>43638</v>
      </c>
      <c r="B94" s="8">
        <f t="shared" si="4"/>
        <v>120</v>
      </c>
      <c r="C94" s="8" t="s">
        <v>7</v>
      </c>
      <c r="D94" s="8" t="s">
        <v>12</v>
      </c>
      <c r="E94" s="8" t="s">
        <v>5</v>
      </c>
      <c r="F94" s="8">
        <v>183</v>
      </c>
      <c r="G94" s="8">
        <v>1000</v>
      </c>
      <c r="H94" s="26">
        <v>29219538</v>
      </c>
      <c r="I94">
        <f t="shared" si="3"/>
        <v>7.4656733448755928</v>
      </c>
    </row>
    <row r="95" spans="1:9" x14ac:dyDescent="0.25">
      <c r="A95" s="18">
        <v>43638</v>
      </c>
      <c r="B95" s="8">
        <f t="shared" si="4"/>
        <v>120</v>
      </c>
      <c r="C95" s="8" t="s">
        <v>7</v>
      </c>
      <c r="D95" s="8" t="s">
        <v>12</v>
      </c>
      <c r="E95" s="8" t="s">
        <v>6</v>
      </c>
      <c r="F95" s="8">
        <v>210</v>
      </c>
      <c r="G95" s="8">
        <v>1000</v>
      </c>
      <c r="H95" s="26">
        <v>33530616</v>
      </c>
      <c r="I95">
        <f t="shared" si="3"/>
        <v>7.5254415320432981</v>
      </c>
    </row>
    <row r="96" spans="1:9" x14ac:dyDescent="0.25">
      <c r="A96" s="18">
        <v>43638</v>
      </c>
      <c r="B96" s="8">
        <f t="shared" si="4"/>
        <v>120</v>
      </c>
      <c r="C96" s="8" t="s">
        <v>7</v>
      </c>
      <c r="D96" s="8" t="s">
        <v>13</v>
      </c>
      <c r="E96" s="8" t="s">
        <v>5</v>
      </c>
      <c r="F96" s="8">
        <v>270</v>
      </c>
      <c r="G96" s="8">
        <v>10</v>
      </c>
      <c r="H96" s="26">
        <v>133776.390625</v>
      </c>
      <c r="I96">
        <f t="shared" si="3"/>
        <v>5.1263794742239401</v>
      </c>
    </row>
    <row r="97" spans="1:9" x14ac:dyDescent="0.25">
      <c r="A97" s="18">
        <v>43638</v>
      </c>
      <c r="B97" s="8">
        <f t="shared" si="4"/>
        <v>120</v>
      </c>
      <c r="C97" s="8" t="s">
        <v>7</v>
      </c>
      <c r="D97" s="8" t="s">
        <v>13</v>
      </c>
      <c r="E97" s="8" t="s">
        <v>6</v>
      </c>
      <c r="F97" s="8">
        <v>259</v>
      </c>
      <c r="G97" s="8">
        <v>10</v>
      </c>
      <c r="H97" s="26">
        <v>128326.2421875</v>
      </c>
      <c r="I97">
        <f t="shared" si="3"/>
        <v>5.1083154768881149</v>
      </c>
    </row>
    <row r="98" spans="1:9" x14ac:dyDescent="0.25">
      <c r="A98" s="18">
        <v>43638</v>
      </c>
      <c r="B98" s="8">
        <f t="shared" si="4"/>
        <v>120</v>
      </c>
      <c r="C98" s="8" t="s">
        <v>7</v>
      </c>
      <c r="D98" s="8" t="s">
        <v>14</v>
      </c>
      <c r="E98" s="8" t="s">
        <v>5</v>
      </c>
      <c r="F98" s="8">
        <v>197</v>
      </c>
      <c r="G98" s="8">
        <v>10000</v>
      </c>
      <c r="H98" s="26">
        <v>61288744</v>
      </c>
      <c r="I98">
        <f t="shared" si="3"/>
        <v>7.7873807213772617</v>
      </c>
    </row>
    <row r="99" spans="1:9" x14ac:dyDescent="0.25">
      <c r="A99" s="18">
        <v>43638</v>
      </c>
      <c r="B99" s="8">
        <f t="shared" si="4"/>
        <v>120</v>
      </c>
      <c r="C99" s="8" t="s">
        <v>7</v>
      </c>
      <c r="D99" s="8" t="s">
        <v>14</v>
      </c>
      <c r="E99" s="8" t="s">
        <v>6</v>
      </c>
      <c r="F99" s="8">
        <v>219</v>
      </c>
      <c r="G99" s="8">
        <v>10000</v>
      </c>
      <c r="H99" s="26">
        <v>68133168</v>
      </c>
      <c r="I99">
        <f t="shared" si="3"/>
        <v>7.8333585828764551</v>
      </c>
    </row>
    <row r="100" spans="1:9" x14ac:dyDescent="0.25">
      <c r="A100" s="18">
        <v>43638</v>
      </c>
      <c r="B100" s="8">
        <f t="shared" si="4"/>
        <v>120</v>
      </c>
      <c r="C100" s="8" t="s">
        <v>7</v>
      </c>
      <c r="D100" s="8" t="s">
        <v>15</v>
      </c>
      <c r="E100" s="8" t="s">
        <v>5</v>
      </c>
      <c r="F100" s="8">
        <v>237</v>
      </c>
      <c r="G100" s="8">
        <v>100</v>
      </c>
      <c r="H100" s="26">
        <v>1991105.875</v>
      </c>
      <c r="I100">
        <f t="shared" si="3"/>
        <v>6.2990943538022739</v>
      </c>
    </row>
    <row r="101" spans="1:9" x14ac:dyDescent="0.25">
      <c r="A101" s="18">
        <v>43638</v>
      </c>
      <c r="B101" s="8">
        <f t="shared" si="4"/>
        <v>120</v>
      </c>
      <c r="C101" s="8" t="s">
        <v>7</v>
      </c>
      <c r="D101" s="8" t="s">
        <v>15</v>
      </c>
      <c r="E101" s="8" t="s">
        <v>6</v>
      </c>
      <c r="F101" s="8">
        <v>283</v>
      </c>
      <c r="G101" s="8">
        <v>100</v>
      </c>
      <c r="H101" s="26">
        <v>2377565.25</v>
      </c>
      <c r="I101">
        <f t="shared" si="3"/>
        <v>6.3761324445689009</v>
      </c>
    </row>
    <row r="102" spans="1:9" x14ac:dyDescent="0.25">
      <c r="A102" s="18">
        <v>43639</v>
      </c>
      <c r="B102" s="8">
        <f>144+24</f>
        <v>168</v>
      </c>
      <c r="C102" s="8" t="s">
        <v>7</v>
      </c>
      <c r="D102" s="8" t="s">
        <v>12</v>
      </c>
      <c r="E102" s="8" t="s">
        <v>5</v>
      </c>
      <c r="F102" s="8">
        <v>202</v>
      </c>
      <c r="G102" s="8">
        <v>10000</v>
      </c>
      <c r="H102" s="27">
        <v>62844296</v>
      </c>
      <c r="I102">
        <f t="shared" si="3"/>
        <v>7.7982658655041979</v>
      </c>
    </row>
    <row r="103" spans="1:9" x14ac:dyDescent="0.25">
      <c r="A103" s="18">
        <v>43639</v>
      </c>
      <c r="B103" s="8">
        <f t="shared" ref="B103:B111" si="5">144+24</f>
        <v>168</v>
      </c>
      <c r="C103" s="8" t="s">
        <v>7</v>
      </c>
      <c r="D103" s="8" t="s">
        <v>12</v>
      </c>
      <c r="E103" s="8" t="s">
        <v>6</v>
      </c>
      <c r="F103" s="8">
        <v>204</v>
      </c>
      <c r="G103" s="8">
        <v>10000</v>
      </c>
      <c r="H103" s="27">
        <v>63466516</v>
      </c>
      <c r="I103">
        <f t="shared" si="3"/>
        <v>7.8025446583343667</v>
      </c>
    </row>
    <row r="104" spans="1:9" x14ac:dyDescent="0.25">
      <c r="A104" s="18">
        <v>43639</v>
      </c>
      <c r="B104" s="8">
        <f t="shared" si="5"/>
        <v>168</v>
      </c>
      <c r="C104" s="8" t="s">
        <v>7</v>
      </c>
      <c r="D104" s="8" t="s">
        <v>13</v>
      </c>
      <c r="E104" s="8" t="s">
        <v>5</v>
      </c>
      <c r="F104" s="8">
        <v>211</v>
      </c>
      <c r="G104" s="8">
        <v>100</v>
      </c>
      <c r="H104" s="27">
        <v>1045437.6875</v>
      </c>
      <c r="I104">
        <f t="shared" si="3"/>
        <v>6.0192981521404034</v>
      </c>
    </row>
    <row r="105" spans="1:9" x14ac:dyDescent="0.25">
      <c r="A105" s="18">
        <v>43639</v>
      </c>
      <c r="B105" s="8">
        <f t="shared" si="5"/>
        <v>168</v>
      </c>
      <c r="C105" s="8" t="s">
        <v>7</v>
      </c>
      <c r="D105" s="8" t="s">
        <v>13</v>
      </c>
      <c r="E105" s="8" t="s">
        <v>6</v>
      </c>
      <c r="F105" s="8">
        <v>179</v>
      </c>
      <c r="G105" s="8">
        <v>100</v>
      </c>
      <c r="H105" s="27">
        <v>886887.9375</v>
      </c>
      <c r="I105">
        <f t="shared" si="3"/>
        <v>5.9478687481293893</v>
      </c>
    </row>
    <row r="106" spans="1:9" x14ac:dyDescent="0.25">
      <c r="A106" s="18">
        <v>43639</v>
      </c>
      <c r="B106" s="8">
        <f t="shared" si="5"/>
        <v>168</v>
      </c>
      <c r="C106" s="8" t="s">
        <v>7</v>
      </c>
      <c r="D106" s="8" t="s">
        <v>14</v>
      </c>
      <c r="E106" s="8" t="s">
        <v>5</v>
      </c>
      <c r="F106" s="8">
        <v>53</v>
      </c>
      <c r="G106" s="8">
        <v>100000</v>
      </c>
      <c r="H106" s="27">
        <v>106376712</v>
      </c>
      <c r="I106">
        <f t="shared" si="3"/>
        <v>8.0268465625748533</v>
      </c>
    </row>
    <row r="107" spans="1:9" x14ac:dyDescent="0.25">
      <c r="A107" s="18">
        <v>43639</v>
      </c>
      <c r="B107" s="8">
        <f t="shared" si="5"/>
        <v>168</v>
      </c>
      <c r="C107" s="8" t="s">
        <v>7</v>
      </c>
      <c r="D107" s="8" t="s">
        <v>14</v>
      </c>
      <c r="E107" s="8" t="s">
        <v>6</v>
      </c>
      <c r="F107" s="8">
        <v>58</v>
      </c>
      <c r="G107" s="8">
        <v>100000</v>
      </c>
      <c r="H107" s="27">
        <v>116412256</v>
      </c>
      <c r="I107">
        <f t="shared" si="3"/>
        <v>8.0659987056830289</v>
      </c>
    </row>
    <row r="108" spans="1:9" x14ac:dyDescent="0.25">
      <c r="A108" s="18">
        <v>43639</v>
      </c>
      <c r="B108" s="8">
        <f t="shared" si="5"/>
        <v>168</v>
      </c>
      <c r="C108" s="8" t="s">
        <v>7</v>
      </c>
      <c r="D108" s="8" t="s">
        <v>14</v>
      </c>
      <c r="E108" s="8" t="s">
        <v>5</v>
      </c>
      <c r="F108" s="8">
        <v>256</v>
      </c>
      <c r="G108" s="8">
        <v>10000</v>
      </c>
      <c r="H108" s="27">
        <v>126839840</v>
      </c>
      <c r="I108">
        <f t="shared" si="3"/>
        <v>8.1032556855218676</v>
      </c>
    </row>
    <row r="109" spans="1:9" x14ac:dyDescent="0.25">
      <c r="A109" s="18">
        <v>43639</v>
      </c>
      <c r="B109" s="8">
        <f t="shared" si="5"/>
        <v>168</v>
      </c>
      <c r="C109" s="8" t="s">
        <v>7</v>
      </c>
      <c r="D109" s="8" t="s">
        <v>14</v>
      </c>
      <c r="E109" s="8" t="s">
        <v>6</v>
      </c>
      <c r="F109" s="8">
        <v>160</v>
      </c>
      <c r="G109" s="8">
        <v>10000</v>
      </c>
      <c r="H109" s="27">
        <v>134420656</v>
      </c>
      <c r="I109">
        <f t="shared" si="3"/>
        <v>8.1284660105148792</v>
      </c>
    </row>
    <row r="110" spans="1:9" x14ac:dyDescent="0.25">
      <c r="A110" s="18">
        <v>43639</v>
      </c>
      <c r="B110" s="8">
        <f t="shared" si="5"/>
        <v>168</v>
      </c>
      <c r="C110" s="8" t="s">
        <v>7</v>
      </c>
      <c r="D110" s="8" t="s">
        <v>15</v>
      </c>
      <c r="E110" s="8" t="s">
        <v>5</v>
      </c>
      <c r="F110" s="8">
        <v>204</v>
      </c>
      <c r="G110" s="8">
        <v>1000</v>
      </c>
      <c r="H110" s="27">
        <v>4094500</v>
      </c>
      <c r="I110">
        <f t="shared" si="3"/>
        <v>6.6122008754495791</v>
      </c>
    </row>
    <row r="111" spans="1:9" x14ac:dyDescent="0.25">
      <c r="A111" s="18">
        <v>43639</v>
      </c>
      <c r="B111" s="8">
        <f t="shared" si="5"/>
        <v>168</v>
      </c>
      <c r="C111" s="8" t="s">
        <v>7</v>
      </c>
      <c r="D111" s="8" t="s">
        <v>15</v>
      </c>
      <c r="E111" s="8" t="s">
        <v>6</v>
      </c>
      <c r="F111" s="8">
        <v>199</v>
      </c>
      <c r="G111" s="8">
        <v>1000</v>
      </c>
      <c r="H111" s="27">
        <v>3994144.5</v>
      </c>
      <c r="I111">
        <f t="shared" si="3"/>
        <v>6.6014237727073022</v>
      </c>
    </row>
    <row r="112" spans="1:9" x14ac:dyDescent="0.25">
      <c r="A112" s="18">
        <v>43640</v>
      </c>
      <c r="B112" s="8">
        <f>168+24</f>
        <v>192</v>
      </c>
      <c r="C112" s="8" t="s">
        <v>7</v>
      </c>
      <c r="D112" s="8" t="s">
        <v>12</v>
      </c>
      <c r="E112" s="8" t="s">
        <v>5</v>
      </c>
      <c r="F112" s="8">
        <v>244</v>
      </c>
      <c r="G112" s="8">
        <v>10000</v>
      </c>
      <c r="H112" s="28">
        <v>75910928</v>
      </c>
      <c r="I112">
        <f t="shared" si="3"/>
        <v>7.8803043006447719</v>
      </c>
    </row>
    <row r="113" spans="1:9" x14ac:dyDescent="0.25">
      <c r="A113" s="18">
        <v>43640</v>
      </c>
      <c r="B113" s="8">
        <f t="shared" ref="B113:B121" si="6">168+24</f>
        <v>192</v>
      </c>
      <c r="C113" s="8" t="s">
        <v>7</v>
      </c>
      <c r="D113" s="8" t="s">
        <v>12</v>
      </c>
      <c r="E113" s="8" t="s">
        <v>6</v>
      </c>
      <c r="F113" s="8">
        <v>170</v>
      </c>
      <c r="G113" s="8">
        <v>10000</v>
      </c>
      <c r="H113" s="28">
        <v>84229576</v>
      </c>
      <c r="I113">
        <f t="shared" si="3"/>
        <v>7.9254646145188703</v>
      </c>
    </row>
    <row r="114" spans="1:9" x14ac:dyDescent="0.25">
      <c r="A114" s="18">
        <v>43640</v>
      </c>
      <c r="B114" s="8">
        <f t="shared" si="6"/>
        <v>192</v>
      </c>
      <c r="C114" s="8" t="s">
        <v>7</v>
      </c>
      <c r="D114" s="8" t="s">
        <v>13</v>
      </c>
      <c r="E114" s="8" t="s">
        <v>5</v>
      </c>
      <c r="F114" s="8">
        <v>196</v>
      </c>
      <c r="G114" s="8">
        <v>1000</v>
      </c>
      <c r="H114" s="28">
        <v>6097763.5</v>
      </c>
      <c r="I114">
        <f t="shared" si="3"/>
        <v>6.785170576369679</v>
      </c>
    </row>
    <row r="115" spans="1:9" x14ac:dyDescent="0.25">
      <c r="A115" s="18">
        <v>43640</v>
      </c>
      <c r="B115" s="8">
        <f t="shared" si="6"/>
        <v>192</v>
      </c>
      <c r="C115" s="8" t="s">
        <v>7</v>
      </c>
      <c r="D115" s="8" t="s">
        <v>13</v>
      </c>
      <c r="E115" s="8" t="s">
        <v>6</v>
      </c>
      <c r="F115" s="8">
        <v>166</v>
      </c>
      <c r="G115" s="8">
        <v>1000</v>
      </c>
      <c r="H115" s="28">
        <v>5164432</v>
      </c>
      <c r="I115">
        <f t="shared" si="3"/>
        <v>6.7130225634489609</v>
      </c>
    </row>
    <row r="116" spans="1:9" x14ac:dyDescent="0.25">
      <c r="A116" s="18">
        <v>43640</v>
      </c>
      <c r="B116" s="8">
        <f t="shared" si="6"/>
        <v>192</v>
      </c>
      <c r="C116" s="8" t="s">
        <v>7</v>
      </c>
      <c r="D116" s="8" t="s">
        <v>13</v>
      </c>
      <c r="E116" s="8" t="s">
        <v>5</v>
      </c>
      <c r="F116" s="8">
        <v>260</v>
      </c>
      <c r="G116" s="8">
        <v>100</v>
      </c>
      <c r="H116" s="28">
        <v>4151409.75</v>
      </c>
      <c r="I116">
        <f t="shared" si="3"/>
        <v>6.6181956009722578</v>
      </c>
    </row>
    <row r="117" spans="1:9" x14ac:dyDescent="0.25">
      <c r="A117" s="18">
        <v>43640</v>
      </c>
      <c r="B117" s="8">
        <f t="shared" si="6"/>
        <v>192</v>
      </c>
      <c r="C117" s="8" t="s">
        <v>7</v>
      </c>
      <c r="D117" s="8" t="s">
        <v>13</v>
      </c>
      <c r="E117" s="8" t="s">
        <v>6</v>
      </c>
      <c r="F117" s="8">
        <v>258</v>
      </c>
      <c r="G117" s="8">
        <v>100</v>
      </c>
      <c r="H117" s="28">
        <v>4119475.75</v>
      </c>
      <c r="I117">
        <f t="shared" si="3"/>
        <v>6.6148419506523375</v>
      </c>
    </row>
    <row r="118" spans="1:9" x14ac:dyDescent="0.25">
      <c r="A118" s="18">
        <v>43640</v>
      </c>
      <c r="B118" s="8">
        <f t="shared" si="6"/>
        <v>192</v>
      </c>
      <c r="C118" s="8" t="s">
        <v>7</v>
      </c>
      <c r="D118" s="8" t="s">
        <v>14</v>
      </c>
      <c r="E118" s="8" t="s">
        <v>5</v>
      </c>
      <c r="F118" s="8">
        <v>90</v>
      </c>
      <c r="G118" s="8">
        <v>100000</v>
      </c>
      <c r="H118" s="28">
        <v>180639696</v>
      </c>
      <c r="I118">
        <f t="shared" si="3"/>
        <v>8.2568131937038238</v>
      </c>
    </row>
    <row r="119" spans="1:9" x14ac:dyDescent="0.25">
      <c r="A119" s="18">
        <v>43640</v>
      </c>
      <c r="B119" s="8">
        <f t="shared" si="6"/>
        <v>192</v>
      </c>
      <c r="C119" s="8" t="s">
        <v>7</v>
      </c>
      <c r="D119" s="8" t="s">
        <v>14</v>
      </c>
      <c r="E119" s="8" t="s">
        <v>6</v>
      </c>
      <c r="F119" s="8">
        <v>106</v>
      </c>
      <c r="G119" s="8">
        <v>100000</v>
      </c>
      <c r="H119" s="28">
        <v>212753424</v>
      </c>
      <c r="I119">
        <f t="shared" si="3"/>
        <v>8.3278765582388345</v>
      </c>
    </row>
    <row r="120" spans="1:9" x14ac:dyDescent="0.25">
      <c r="A120" s="18">
        <v>43640</v>
      </c>
      <c r="B120" s="8">
        <f t="shared" si="6"/>
        <v>192</v>
      </c>
      <c r="C120" s="8" t="s">
        <v>7</v>
      </c>
      <c r="D120" s="8" t="s">
        <v>15</v>
      </c>
      <c r="E120" s="8" t="s">
        <v>5</v>
      </c>
      <c r="F120" s="8">
        <v>174</v>
      </c>
      <c r="G120" s="8">
        <v>1000</v>
      </c>
      <c r="H120" s="28">
        <v>8621145</v>
      </c>
      <c r="I120">
        <f t="shared" si="3"/>
        <v>6.9355649496018064</v>
      </c>
    </row>
    <row r="121" spans="1:9" x14ac:dyDescent="0.25">
      <c r="A121" s="18">
        <v>43640</v>
      </c>
      <c r="B121" s="8">
        <f t="shared" si="6"/>
        <v>192</v>
      </c>
      <c r="C121" s="8" t="s">
        <v>7</v>
      </c>
      <c r="D121" s="8" t="s">
        <v>15</v>
      </c>
      <c r="E121" s="8" t="s">
        <v>6</v>
      </c>
      <c r="F121" s="8">
        <v>225</v>
      </c>
      <c r="G121" s="8">
        <v>1000</v>
      </c>
      <c r="H121" s="28">
        <v>6999983.5</v>
      </c>
      <c r="I121">
        <f t="shared" si="3"/>
        <v>6.8450970163189142</v>
      </c>
    </row>
    <row r="122" spans="1:9" x14ac:dyDescent="0.25">
      <c r="A122" s="18">
        <v>43641</v>
      </c>
      <c r="B122" s="8">
        <f>192+24</f>
        <v>216</v>
      </c>
      <c r="C122" s="8" t="s">
        <v>7</v>
      </c>
      <c r="D122" s="8" t="s">
        <v>12</v>
      </c>
      <c r="E122" s="8" t="s">
        <v>5</v>
      </c>
      <c r="F122" s="8">
        <v>222</v>
      </c>
      <c r="G122" s="8">
        <v>10000</v>
      </c>
      <c r="H122" s="29">
        <v>109993920</v>
      </c>
      <c r="I122">
        <f t="shared" si="3"/>
        <v>8.0413686798543456</v>
      </c>
    </row>
    <row r="123" spans="1:9" x14ac:dyDescent="0.25">
      <c r="A123" s="18">
        <v>43641</v>
      </c>
      <c r="B123" s="8">
        <f t="shared" ref="B123:B131" si="7">192+24</f>
        <v>216</v>
      </c>
      <c r="C123" s="8" t="s">
        <v>7</v>
      </c>
      <c r="D123" s="8" t="s">
        <v>12</v>
      </c>
      <c r="E123" s="8" t="s">
        <v>6</v>
      </c>
      <c r="F123" s="8">
        <v>209</v>
      </c>
      <c r="G123" s="8">
        <v>10000</v>
      </c>
      <c r="H123" s="29">
        <v>103552832</v>
      </c>
      <c r="I123">
        <f t="shared" si="3"/>
        <v>8.0151619806331844</v>
      </c>
    </row>
    <row r="124" spans="1:9" x14ac:dyDescent="0.25">
      <c r="A124" s="18">
        <v>43641</v>
      </c>
      <c r="B124" s="8">
        <f>192+24</f>
        <v>216</v>
      </c>
      <c r="C124" s="8" t="s">
        <v>7</v>
      </c>
      <c r="D124" s="8" t="s">
        <v>12</v>
      </c>
      <c r="E124" s="8" t="s">
        <v>5</v>
      </c>
      <c r="F124" s="8">
        <v>41</v>
      </c>
      <c r="G124" s="8">
        <v>100000</v>
      </c>
      <c r="H124" s="29">
        <v>82291424</v>
      </c>
      <c r="I124">
        <f t="shared" si="3"/>
        <v>7.9153545775750294</v>
      </c>
    </row>
    <row r="125" spans="1:9" x14ac:dyDescent="0.25">
      <c r="A125" s="18">
        <v>43641</v>
      </c>
      <c r="B125" s="8">
        <f t="shared" si="7"/>
        <v>216</v>
      </c>
      <c r="C125" s="8" t="s">
        <v>7</v>
      </c>
      <c r="D125" s="8" t="s">
        <v>12</v>
      </c>
      <c r="E125" s="8" t="s">
        <v>6</v>
      </c>
      <c r="F125" s="8">
        <v>64</v>
      </c>
      <c r="G125" s="8">
        <v>100000</v>
      </c>
      <c r="H125" s="29">
        <v>128454896</v>
      </c>
      <c r="I125">
        <f t="shared" si="3"/>
        <v>8.1087506618546907</v>
      </c>
    </row>
    <row r="126" spans="1:9" x14ac:dyDescent="0.25">
      <c r="A126" s="18">
        <v>43641</v>
      </c>
      <c r="B126" s="8">
        <f t="shared" si="7"/>
        <v>216</v>
      </c>
      <c r="C126" s="8" t="s">
        <v>7</v>
      </c>
      <c r="D126" s="8" t="s">
        <v>13</v>
      </c>
      <c r="E126" s="8" t="s">
        <v>5</v>
      </c>
      <c r="F126" s="8">
        <v>201</v>
      </c>
      <c r="G126" s="8">
        <v>1000</v>
      </c>
      <c r="H126" s="29">
        <v>9958909</v>
      </c>
      <c r="I126">
        <f t="shared" si="3"/>
        <v>6.9982117640028072</v>
      </c>
    </row>
    <row r="127" spans="1:9" x14ac:dyDescent="0.25">
      <c r="A127" s="18">
        <v>43641</v>
      </c>
      <c r="B127" s="8">
        <f t="shared" si="7"/>
        <v>216</v>
      </c>
      <c r="C127" s="8" t="s">
        <v>7</v>
      </c>
      <c r="D127" s="8" t="s">
        <v>13</v>
      </c>
      <c r="E127" s="8" t="s">
        <v>6</v>
      </c>
      <c r="F127" s="8">
        <v>203</v>
      </c>
      <c r="G127" s="8">
        <v>1000</v>
      </c>
      <c r="H127" s="29">
        <v>10058003</v>
      </c>
      <c r="I127">
        <f t="shared" si="3"/>
        <v>7.0025117608219185</v>
      </c>
    </row>
    <row r="128" spans="1:9" x14ac:dyDescent="0.25">
      <c r="A128" s="18">
        <v>43641</v>
      </c>
      <c r="B128" s="8">
        <f t="shared" si="7"/>
        <v>216</v>
      </c>
      <c r="C128" s="8" t="s">
        <v>7</v>
      </c>
      <c r="D128" s="8" t="s">
        <v>14</v>
      </c>
      <c r="E128" s="8" t="s">
        <v>5</v>
      </c>
      <c r="F128" s="8">
        <v>155</v>
      </c>
      <c r="G128" s="8">
        <v>100000</v>
      </c>
      <c r="H128" s="29">
        <v>311101696</v>
      </c>
      <c r="I128">
        <f t="shared" si="3"/>
        <v>8.492902378712154</v>
      </c>
    </row>
    <row r="129" spans="1:9" x14ac:dyDescent="0.25">
      <c r="A129" s="18">
        <v>43641</v>
      </c>
      <c r="B129" s="8">
        <f t="shared" si="7"/>
        <v>216</v>
      </c>
      <c r="C129" s="8" t="s">
        <v>7</v>
      </c>
      <c r="D129" s="8" t="s">
        <v>14</v>
      </c>
      <c r="E129" s="8" t="s">
        <v>6</v>
      </c>
      <c r="F129" s="8">
        <v>171</v>
      </c>
      <c r="G129" s="8">
        <v>100000</v>
      </c>
      <c r="H129" s="29">
        <v>343215424</v>
      </c>
      <c r="I129">
        <f t="shared" si="3"/>
        <v>8.5355667966812447</v>
      </c>
    </row>
    <row r="130" spans="1:9" x14ac:dyDescent="0.25">
      <c r="A130" s="18">
        <v>43641</v>
      </c>
      <c r="B130" s="8">
        <f t="shared" si="7"/>
        <v>216</v>
      </c>
      <c r="C130" s="8" t="s">
        <v>7</v>
      </c>
      <c r="D130" s="8" t="s">
        <v>15</v>
      </c>
      <c r="E130" s="8" t="s">
        <v>5</v>
      </c>
      <c r="F130" s="8">
        <v>194</v>
      </c>
      <c r="G130" s="8">
        <v>1000</v>
      </c>
      <c r="H130" s="29">
        <v>9612081</v>
      </c>
      <c r="I130">
        <f t="shared" si="3"/>
        <v>6.9828174219014016</v>
      </c>
    </row>
    <row r="131" spans="1:9" x14ac:dyDescent="0.25">
      <c r="A131" s="18">
        <v>43641</v>
      </c>
      <c r="B131" s="8">
        <f t="shared" si="7"/>
        <v>216</v>
      </c>
      <c r="C131" s="8" t="s">
        <v>7</v>
      </c>
      <c r="D131" s="8" t="s">
        <v>15</v>
      </c>
      <c r="E131" s="8" t="s">
        <v>6</v>
      </c>
      <c r="F131" s="8">
        <v>234</v>
      </c>
      <c r="G131" s="8">
        <v>1000</v>
      </c>
      <c r="H131" s="29">
        <v>11593954</v>
      </c>
      <c r="I131">
        <f t="shared" si="3"/>
        <v>7.0642315729378238</v>
      </c>
    </row>
    <row r="132" spans="1:9" x14ac:dyDescent="0.25">
      <c r="A132" s="18">
        <v>43642</v>
      </c>
      <c r="B132" s="8">
        <f>216+24</f>
        <v>240</v>
      </c>
      <c r="C132" s="8" t="s">
        <v>7</v>
      </c>
      <c r="D132" s="8" t="s">
        <v>12</v>
      </c>
      <c r="E132" s="8" t="s">
        <v>5</v>
      </c>
      <c r="F132" s="8">
        <v>76</v>
      </c>
      <c r="G132" s="8">
        <v>100000</v>
      </c>
      <c r="H132" s="30">
        <v>152540192</v>
      </c>
      <c r="I132">
        <f t="shared" si="3"/>
        <v>8.1833842886928423</v>
      </c>
    </row>
    <row r="133" spans="1:9" x14ac:dyDescent="0.25">
      <c r="A133" s="18">
        <v>43642</v>
      </c>
      <c r="B133" s="8">
        <f t="shared" ref="B133:B139" si="8">216+24</f>
        <v>240</v>
      </c>
      <c r="C133" s="8" t="s">
        <v>7</v>
      </c>
      <c r="D133" s="8" t="s">
        <v>12</v>
      </c>
      <c r="E133" s="8" t="s">
        <v>6</v>
      </c>
      <c r="F133" s="8">
        <v>120</v>
      </c>
      <c r="G133" s="8">
        <v>100000</v>
      </c>
      <c r="H133" s="30">
        <v>240852944</v>
      </c>
      <c r="I133">
        <f t="shared" si="3"/>
        <v>8.3817519591625587</v>
      </c>
    </row>
    <row r="134" spans="1:9" x14ac:dyDescent="0.25">
      <c r="A134" s="18">
        <v>43642</v>
      </c>
      <c r="B134" s="8">
        <f t="shared" si="8"/>
        <v>240</v>
      </c>
      <c r="C134" s="8" t="s">
        <v>7</v>
      </c>
      <c r="D134" s="8" t="s">
        <v>13</v>
      </c>
      <c r="E134" s="8" t="s">
        <v>5</v>
      </c>
      <c r="F134" s="8">
        <v>253</v>
      </c>
      <c r="G134" s="8">
        <v>1000</v>
      </c>
      <c r="H134" s="30">
        <v>21255266</v>
      </c>
      <c r="I134">
        <f t="shared" si="3"/>
        <v>7.327466544335338</v>
      </c>
    </row>
    <row r="135" spans="1:9" x14ac:dyDescent="0.25">
      <c r="A135" s="18">
        <v>43642</v>
      </c>
      <c r="B135" s="8">
        <f t="shared" si="8"/>
        <v>240</v>
      </c>
      <c r="C135" s="8" t="s">
        <v>7</v>
      </c>
      <c r="D135" s="8" t="s">
        <v>13</v>
      </c>
      <c r="E135" s="8" t="s">
        <v>6</v>
      </c>
      <c r="F135" s="8">
        <v>260</v>
      </c>
      <c r="G135" s="8">
        <v>1000</v>
      </c>
      <c r="H135" s="30">
        <v>21843356</v>
      </c>
      <c r="I135">
        <f t="shared" si="3"/>
        <v>7.3393193639004384</v>
      </c>
    </row>
    <row r="136" spans="1:9" x14ac:dyDescent="0.25">
      <c r="A136" s="18">
        <v>43642</v>
      </c>
      <c r="B136" s="8">
        <f t="shared" si="8"/>
        <v>240</v>
      </c>
      <c r="C136" s="8" t="s">
        <v>7</v>
      </c>
      <c r="D136" s="8" t="s">
        <v>14</v>
      </c>
      <c r="E136" s="8" t="s">
        <v>5</v>
      </c>
      <c r="F136" s="8">
        <v>187</v>
      </c>
      <c r="G136" s="8">
        <v>100000</v>
      </c>
      <c r="H136" s="30">
        <v>581776384</v>
      </c>
      <c r="I136">
        <f t="shared" si="3"/>
        <v>8.7647560879893351</v>
      </c>
    </row>
    <row r="137" spans="1:9" x14ac:dyDescent="0.25">
      <c r="A137" s="18">
        <v>43642</v>
      </c>
      <c r="B137" s="8">
        <f t="shared" si="8"/>
        <v>240</v>
      </c>
      <c r="C137" s="8" t="s">
        <v>7</v>
      </c>
      <c r="D137" s="8" t="s">
        <v>14</v>
      </c>
      <c r="E137" s="8" t="s">
        <v>6</v>
      </c>
      <c r="F137" s="8">
        <v>197</v>
      </c>
      <c r="G137" s="8">
        <v>100000</v>
      </c>
      <c r="H137" s="30">
        <v>612887424</v>
      </c>
      <c r="I137">
        <f t="shared" si="3"/>
        <v>8.7873807100395975</v>
      </c>
    </row>
    <row r="138" spans="1:9" x14ac:dyDescent="0.25">
      <c r="A138" s="18">
        <v>43642</v>
      </c>
      <c r="B138" s="8">
        <f t="shared" si="8"/>
        <v>240</v>
      </c>
      <c r="C138" s="8" t="s">
        <v>7</v>
      </c>
      <c r="D138" s="8" t="s">
        <v>15</v>
      </c>
      <c r="E138" s="8" t="s">
        <v>5</v>
      </c>
      <c r="F138" s="8">
        <v>278</v>
      </c>
      <c r="G138" s="8">
        <v>1000</v>
      </c>
      <c r="H138" s="30">
        <v>13774013</v>
      </c>
      <c r="I138">
        <f t="shared" si="3"/>
        <v>7.1390604885393554</v>
      </c>
    </row>
    <row r="139" spans="1:9" x14ac:dyDescent="0.25">
      <c r="A139" s="18">
        <v>43642</v>
      </c>
      <c r="B139" s="8">
        <f t="shared" si="8"/>
        <v>240</v>
      </c>
      <c r="C139" s="8" t="s">
        <v>7</v>
      </c>
      <c r="D139" s="8" t="s">
        <v>15</v>
      </c>
      <c r="E139" s="8" t="s">
        <v>6</v>
      </c>
      <c r="F139" s="8">
        <v>270</v>
      </c>
      <c r="G139" s="8">
        <v>1000</v>
      </c>
      <c r="H139" s="30">
        <v>13377639</v>
      </c>
      <c r="I139">
        <f t="shared" si="3"/>
        <v>7.1263794721949276</v>
      </c>
    </row>
    <row r="140" spans="1:9" x14ac:dyDescent="0.25">
      <c r="A140" s="18">
        <v>43643</v>
      </c>
      <c r="B140" s="8">
        <f>240+24</f>
        <v>264</v>
      </c>
      <c r="C140" s="8" t="s">
        <v>7</v>
      </c>
      <c r="D140" s="8" t="s">
        <v>12</v>
      </c>
      <c r="E140" s="8" t="s">
        <v>5</v>
      </c>
      <c r="F140" s="8">
        <v>124</v>
      </c>
      <c r="G140" s="8">
        <v>100000</v>
      </c>
      <c r="H140" s="30">
        <v>248881376</v>
      </c>
      <c r="I140">
        <f t="shared" si="3"/>
        <v>8.3959923992078274</v>
      </c>
    </row>
    <row r="141" spans="1:9" x14ac:dyDescent="0.25">
      <c r="A141" s="18">
        <v>43643</v>
      </c>
      <c r="B141" s="8">
        <f t="shared" ref="B141:B147" si="9">240+24</f>
        <v>264</v>
      </c>
      <c r="C141" s="8" t="s">
        <v>7</v>
      </c>
      <c r="D141" s="8" t="s">
        <v>12</v>
      </c>
      <c r="E141" s="8" t="s">
        <v>6</v>
      </c>
      <c r="F141" s="8">
        <v>115</v>
      </c>
      <c r="G141" s="8">
        <v>100000</v>
      </c>
      <c r="H141" s="30">
        <v>230817392</v>
      </c>
      <c r="I141">
        <f t="shared" si="3"/>
        <v>8.3632685296355778</v>
      </c>
    </row>
    <row r="142" spans="1:9" x14ac:dyDescent="0.25">
      <c r="A142" s="18">
        <v>43643</v>
      </c>
      <c r="B142" s="8">
        <f t="shared" si="9"/>
        <v>264</v>
      </c>
      <c r="C142" s="8" t="s">
        <v>7</v>
      </c>
      <c r="D142" s="8" t="s">
        <v>13</v>
      </c>
      <c r="E142" s="8" t="s">
        <v>5</v>
      </c>
      <c r="F142" s="8">
        <v>158</v>
      </c>
      <c r="G142" s="8">
        <v>10000</v>
      </c>
      <c r="H142" s="30">
        <v>31712304</v>
      </c>
      <c r="I142">
        <f t="shared" si="3"/>
        <v>7.5012277960522074</v>
      </c>
    </row>
    <row r="143" spans="1:9" x14ac:dyDescent="0.25">
      <c r="A143" s="18">
        <v>43643</v>
      </c>
      <c r="B143" s="8">
        <f t="shared" si="9"/>
        <v>264</v>
      </c>
      <c r="C143" s="8" t="s">
        <v>7</v>
      </c>
      <c r="D143" s="8" t="s">
        <v>13</v>
      </c>
      <c r="E143" s="8" t="s">
        <v>6</v>
      </c>
      <c r="F143" s="8">
        <v>191</v>
      </c>
      <c r="G143" s="8">
        <v>10000</v>
      </c>
      <c r="H143" s="30">
        <v>38335760</v>
      </c>
      <c r="I143">
        <f t="shared" si="3"/>
        <v>7.5836040774927227</v>
      </c>
    </row>
    <row r="144" spans="1:9" x14ac:dyDescent="0.25">
      <c r="A144" s="18">
        <v>43643</v>
      </c>
      <c r="B144" s="8">
        <f t="shared" si="9"/>
        <v>264</v>
      </c>
      <c r="C144" s="8" t="s">
        <v>7</v>
      </c>
      <c r="D144" s="8" t="s">
        <v>14</v>
      </c>
      <c r="E144" s="8" t="s">
        <v>5</v>
      </c>
      <c r="F144" s="8">
        <v>196</v>
      </c>
      <c r="G144" s="8">
        <v>100000</v>
      </c>
      <c r="H144" s="30">
        <v>971117504</v>
      </c>
      <c r="I144">
        <f t="shared" si="3"/>
        <v>8.9872717821750623</v>
      </c>
    </row>
    <row r="145" spans="1:9" x14ac:dyDescent="0.25">
      <c r="A145" s="18">
        <v>43643</v>
      </c>
      <c r="B145" s="8">
        <f t="shared" si="9"/>
        <v>264</v>
      </c>
      <c r="C145" s="8" t="s">
        <v>7</v>
      </c>
      <c r="D145" s="8" t="s">
        <v>14</v>
      </c>
      <c r="E145" s="8" t="s">
        <v>6</v>
      </c>
      <c r="F145" s="8">
        <v>254</v>
      </c>
      <c r="G145" s="8">
        <v>100000</v>
      </c>
      <c r="H145" s="30">
        <v>790220352</v>
      </c>
      <c r="I145">
        <f t="shared" si="3"/>
        <v>8.8977482106750578</v>
      </c>
    </row>
    <row r="146" spans="1:9" x14ac:dyDescent="0.25">
      <c r="A146" s="18">
        <v>43643</v>
      </c>
      <c r="B146" s="8">
        <f t="shared" si="9"/>
        <v>264</v>
      </c>
      <c r="C146" s="8" t="s">
        <v>7</v>
      </c>
      <c r="D146" s="8" t="s">
        <v>15</v>
      </c>
      <c r="E146" s="8" t="s">
        <v>5</v>
      </c>
      <c r="F146" s="8">
        <v>196</v>
      </c>
      <c r="G146" s="8">
        <v>1000</v>
      </c>
      <c r="H146" s="30">
        <v>16466530</v>
      </c>
      <c r="I146">
        <f t="shared" si="3"/>
        <v>7.2166020897206549</v>
      </c>
    </row>
    <row r="147" spans="1:9" x14ac:dyDescent="0.25">
      <c r="A147" s="18">
        <v>43643</v>
      </c>
      <c r="B147" s="8">
        <f t="shared" si="9"/>
        <v>264</v>
      </c>
      <c r="C147" s="8" t="s">
        <v>7</v>
      </c>
      <c r="D147" s="8" t="s">
        <v>15</v>
      </c>
      <c r="E147" s="8" t="s">
        <v>6</v>
      </c>
      <c r="F147" s="8">
        <v>175</v>
      </c>
      <c r="G147" s="8">
        <v>1000</v>
      </c>
      <c r="H147" s="30">
        <v>14702259</v>
      </c>
      <c r="I147">
        <f t="shared" si="3"/>
        <v>7.1673840691604234</v>
      </c>
    </row>
    <row r="148" spans="1:9" x14ac:dyDescent="0.25">
      <c r="A148" s="18">
        <v>43644</v>
      </c>
      <c r="B148" s="8">
        <f>264+24</f>
        <v>288</v>
      </c>
      <c r="C148" s="8" t="s">
        <v>7</v>
      </c>
      <c r="D148" s="8" t="s">
        <v>12</v>
      </c>
      <c r="E148" s="8" t="s">
        <v>5</v>
      </c>
      <c r="F148" s="8">
        <v>170</v>
      </c>
      <c r="G148" s="8">
        <v>100000</v>
      </c>
      <c r="H148" s="30">
        <v>341208320</v>
      </c>
      <c r="I148">
        <f t="shared" si="3"/>
        <v>8.5330196124311115</v>
      </c>
    </row>
    <row r="149" spans="1:9" x14ac:dyDescent="0.25">
      <c r="A149" s="18">
        <v>43644</v>
      </c>
      <c r="B149" s="8">
        <f t="shared" ref="B149:B155" si="10">264+24</f>
        <v>288</v>
      </c>
      <c r="C149" s="8" t="s">
        <v>7</v>
      </c>
      <c r="D149" s="8" t="s">
        <v>12</v>
      </c>
      <c r="E149" s="8" t="s">
        <v>6</v>
      </c>
      <c r="F149" s="8">
        <v>203</v>
      </c>
      <c r="G149" s="8">
        <v>100000</v>
      </c>
      <c r="H149" s="30">
        <v>407442880</v>
      </c>
      <c r="I149">
        <f t="shared" ref="I149:I169" si="11">LOG10(H149)</f>
        <v>8.6100667329788596</v>
      </c>
    </row>
    <row r="150" spans="1:9" x14ac:dyDescent="0.25">
      <c r="A150" s="18">
        <v>43644</v>
      </c>
      <c r="B150" s="8">
        <f t="shared" si="10"/>
        <v>288</v>
      </c>
      <c r="C150" s="8" t="s">
        <v>7</v>
      </c>
      <c r="D150" s="8" t="s">
        <v>13</v>
      </c>
      <c r="E150" s="8" t="s">
        <v>5</v>
      </c>
      <c r="F150" s="8">
        <v>187</v>
      </c>
      <c r="G150" s="8">
        <v>10000</v>
      </c>
      <c r="H150" s="30">
        <v>58177640</v>
      </c>
      <c r="I150">
        <f t="shared" si="11"/>
        <v>7.7647560999332912</v>
      </c>
    </row>
    <row r="151" spans="1:9" x14ac:dyDescent="0.25">
      <c r="A151" s="18">
        <v>43644</v>
      </c>
      <c r="B151" s="8">
        <f t="shared" si="10"/>
        <v>288</v>
      </c>
      <c r="C151" s="8" t="s">
        <v>7</v>
      </c>
      <c r="D151" s="8" t="s">
        <v>13</v>
      </c>
      <c r="E151" s="8" t="s">
        <v>6</v>
      </c>
      <c r="F151" s="8">
        <v>182</v>
      </c>
      <c r="G151" s="8">
        <v>10000</v>
      </c>
      <c r="H151" s="30">
        <v>56622088</v>
      </c>
      <c r="I151">
        <f t="shared" si="11"/>
        <v>7.7529858803974747</v>
      </c>
    </row>
    <row r="152" spans="1:9" x14ac:dyDescent="0.25">
      <c r="A152" s="18">
        <v>43644</v>
      </c>
      <c r="B152" s="8">
        <f t="shared" si="10"/>
        <v>288</v>
      </c>
      <c r="C152" s="8" t="s">
        <v>7</v>
      </c>
      <c r="D152" s="8" t="s">
        <v>14</v>
      </c>
      <c r="E152" s="8" t="s">
        <v>5</v>
      </c>
      <c r="F152" s="8">
        <v>247</v>
      </c>
      <c r="G152" s="8">
        <v>100000</v>
      </c>
      <c r="H152" s="30">
        <v>1223806208</v>
      </c>
      <c r="I152">
        <f t="shared" si="11"/>
        <v>9.0877126519112146</v>
      </c>
    </row>
    <row r="153" spans="1:9" x14ac:dyDescent="0.25">
      <c r="A153" s="18">
        <v>43644</v>
      </c>
      <c r="B153" s="8">
        <f t="shared" si="10"/>
        <v>288</v>
      </c>
      <c r="C153" s="8" t="s">
        <v>7</v>
      </c>
      <c r="D153" s="8" t="s">
        <v>14</v>
      </c>
      <c r="E153" s="8" t="s">
        <v>6</v>
      </c>
      <c r="F153" s="8">
        <v>218</v>
      </c>
      <c r="G153" s="8">
        <v>100000</v>
      </c>
      <c r="H153" s="30">
        <v>1080120448</v>
      </c>
      <c r="I153">
        <f t="shared" si="11"/>
        <v>9.0334721878804842</v>
      </c>
    </row>
    <row r="154" spans="1:9" x14ac:dyDescent="0.25">
      <c r="A154" s="18">
        <v>43644</v>
      </c>
      <c r="B154" s="8">
        <f t="shared" si="10"/>
        <v>288</v>
      </c>
      <c r="C154" s="8" t="s">
        <v>7</v>
      </c>
      <c r="D154" s="8" t="s">
        <v>15</v>
      </c>
      <c r="E154" s="8" t="s">
        <v>5</v>
      </c>
      <c r="F154" s="8">
        <v>94</v>
      </c>
      <c r="G154" s="8">
        <v>10000</v>
      </c>
      <c r="H154" s="30">
        <v>18866814</v>
      </c>
      <c r="I154">
        <f t="shared" si="11"/>
        <v>7.2756985679423103</v>
      </c>
    </row>
    <row r="155" spans="1:9" x14ac:dyDescent="0.25">
      <c r="A155" s="18">
        <v>43644</v>
      </c>
      <c r="B155" s="8">
        <f t="shared" si="10"/>
        <v>288</v>
      </c>
      <c r="C155" s="8" t="s">
        <v>7</v>
      </c>
      <c r="D155" s="8" t="s">
        <v>15</v>
      </c>
      <c r="E155" s="8" t="s">
        <v>6</v>
      </c>
      <c r="F155" s="8">
        <v>103</v>
      </c>
      <c r="G155" s="8">
        <v>10000</v>
      </c>
      <c r="H155" s="30">
        <v>20673210</v>
      </c>
      <c r="I155">
        <f t="shared" si="11"/>
        <v>7.3154079162523056</v>
      </c>
    </row>
    <row r="156" spans="1:9" x14ac:dyDescent="0.25">
      <c r="A156" s="18">
        <v>43647</v>
      </c>
      <c r="B156" s="8">
        <f>288+24+24+24</f>
        <v>360</v>
      </c>
      <c r="C156" s="8" t="s">
        <v>7</v>
      </c>
      <c r="D156" s="8" t="s">
        <v>12</v>
      </c>
      <c r="E156" s="8" t="s">
        <v>5</v>
      </c>
      <c r="F156" s="8">
        <v>224</v>
      </c>
      <c r="G156" s="8">
        <v>100000</v>
      </c>
      <c r="H156" s="33">
        <v>449592160</v>
      </c>
      <c r="I156">
        <f t="shared" si="11"/>
        <v>8.6528187293883505</v>
      </c>
    </row>
    <row r="157" spans="1:9" x14ac:dyDescent="0.25">
      <c r="A157" s="18">
        <v>43647</v>
      </c>
      <c r="B157" s="8">
        <f t="shared" ref="B157:B163" si="12">288+24+24+24</f>
        <v>360</v>
      </c>
      <c r="C157" s="8" t="s">
        <v>7</v>
      </c>
      <c r="D157" s="8" t="s">
        <v>12</v>
      </c>
      <c r="E157" s="8" t="s">
        <v>6</v>
      </c>
      <c r="F157" s="8">
        <v>182</v>
      </c>
      <c r="G157" s="8">
        <v>100000</v>
      </c>
      <c r="H157" s="33">
        <v>566220864</v>
      </c>
      <c r="I157">
        <f t="shared" si="11"/>
        <v>8.7529858681253874</v>
      </c>
    </row>
    <row r="158" spans="1:9" x14ac:dyDescent="0.25">
      <c r="A158" s="18">
        <v>43647</v>
      </c>
      <c r="B158" s="8">
        <f t="shared" si="12"/>
        <v>360</v>
      </c>
      <c r="C158" s="8" t="s">
        <v>7</v>
      </c>
      <c r="D158" s="8" t="s">
        <v>13</v>
      </c>
      <c r="E158" s="8" t="s">
        <v>5</v>
      </c>
      <c r="F158" s="8">
        <v>52</v>
      </c>
      <c r="G158" s="8">
        <v>100000</v>
      </c>
      <c r="H158" s="33">
        <v>104369608</v>
      </c>
      <c r="I158">
        <f t="shared" si="11"/>
        <v>8.0185740523112052</v>
      </c>
    </row>
    <row r="159" spans="1:9" x14ac:dyDescent="0.25">
      <c r="A159" s="18">
        <v>43647</v>
      </c>
      <c r="B159" s="8">
        <f t="shared" si="12"/>
        <v>360</v>
      </c>
      <c r="C159" s="8" t="s">
        <v>7</v>
      </c>
      <c r="D159" s="8" t="s">
        <v>13</v>
      </c>
      <c r="E159" s="8" t="s">
        <v>6</v>
      </c>
      <c r="F159" s="8">
        <v>57</v>
      </c>
      <c r="G159" s="8">
        <v>100000</v>
      </c>
      <c r="H159" s="33">
        <v>114405144</v>
      </c>
      <c r="I159">
        <f t="shared" si="11"/>
        <v>8.0584455520845424</v>
      </c>
    </row>
    <row r="160" spans="1:9" x14ac:dyDescent="0.25">
      <c r="A160" s="18">
        <v>43647</v>
      </c>
      <c r="B160" s="8">
        <f t="shared" si="12"/>
        <v>360</v>
      </c>
      <c r="C160" s="8" t="s">
        <v>7</v>
      </c>
      <c r="D160" s="8" t="s">
        <v>14</v>
      </c>
      <c r="E160" s="8" t="s">
        <v>5</v>
      </c>
      <c r="F160" s="8">
        <v>73</v>
      </c>
      <c r="G160" s="8">
        <v>1000000</v>
      </c>
      <c r="H160" s="33">
        <v>1465188736</v>
      </c>
      <c r="I160">
        <f t="shared" si="11"/>
        <v>9.1658935712593319</v>
      </c>
    </row>
    <row r="161" spans="1:9" x14ac:dyDescent="0.25">
      <c r="A161" s="18">
        <v>43647</v>
      </c>
      <c r="B161" s="8">
        <f t="shared" si="12"/>
        <v>360</v>
      </c>
      <c r="C161" s="8" t="s">
        <v>7</v>
      </c>
      <c r="D161" s="8" t="s">
        <v>14</v>
      </c>
      <c r="E161" s="8" t="s">
        <v>6</v>
      </c>
      <c r="F161" s="8">
        <v>73</v>
      </c>
      <c r="G161" s="8">
        <v>1000000</v>
      </c>
      <c r="H161" s="33">
        <v>1465188736</v>
      </c>
      <c r="I161">
        <f t="shared" si="11"/>
        <v>9.1658935712593319</v>
      </c>
    </row>
    <row r="162" spans="1:9" x14ac:dyDescent="0.25">
      <c r="A162" s="18">
        <v>43647</v>
      </c>
      <c r="B162" s="8">
        <f t="shared" si="12"/>
        <v>360</v>
      </c>
      <c r="C162" s="8" t="s">
        <v>7</v>
      </c>
      <c r="D162" s="8" t="s">
        <v>15</v>
      </c>
      <c r="E162" s="8" t="s">
        <v>5</v>
      </c>
      <c r="F162" s="8">
        <v>124</v>
      </c>
      <c r="G162" s="8">
        <v>10000</v>
      </c>
      <c r="H162" s="33">
        <v>24888136</v>
      </c>
      <c r="I162">
        <f t="shared" si="11"/>
        <v>7.3959923712880533</v>
      </c>
    </row>
    <row r="163" spans="1:9" x14ac:dyDescent="0.25">
      <c r="A163" s="18">
        <v>43647</v>
      </c>
      <c r="B163" s="8">
        <f t="shared" si="12"/>
        <v>360</v>
      </c>
      <c r="C163" s="8" t="s">
        <v>7</v>
      </c>
      <c r="D163" s="8" t="s">
        <v>15</v>
      </c>
      <c r="E163" s="8" t="s">
        <v>6</v>
      </c>
      <c r="F163" s="8">
        <v>152</v>
      </c>
      <c r="G163" s="8">
        <v>10000</v>
      </c>
      <c r="H163" s="33">
        <v>30508038</v>
      </c>
      <c r="I163">
        <f t="shared" si="11"/>
        <v>7.4844142786626593</v>
      </c>
    </row>
    <row r="164" spans="1:9" x14ac:dyDescent="0.25">
      <c r="A164" s="18">
        <v>43648</v>
      </c>
      <c r="B164" s="8">
        <f>360+24</f>
        <v>384</v>
      </c>
      <c r="C164" s="8" t="s">
        <v>7</v>
      </c>
      <c r="D164" s="8" t="s">
        <v>13</v>
      </c>
      <c r="E164" s="8" t="s">
        <v>5</v>
      </c>
      <c r="F164" s="8">
        <v>77</v>
      </c>
      <c r="G164" s="8">
        <v>100000</v>
      </c>
      <c r="H164" s="33">
        <v>154547296</v>
      </c>
      <c r="I164">
        <f t="shared" si="11"/>
        <v>8.1890614109357056</v>
      </c>
    </row>
    <row r="165" spans="1:9" x14ac:dyDescent="0.25">
      <c r="A165" s="18">
        <v>43648</v>
      </c>
      <c r="B165" s="8">
        <f t="shared" ref="B165:B169" si="13">360+24</f>
        <v>384</v>
      </c>
      <c r="C165" s="8" t="s">
        <v>7</v>
      </c>
      <c r="D165" s="8" t="s">
        <v>13</v>
      </c>
      <c r="E165" s="8" t="s">
        <v>6</v>
      </c>
      <c r="F165" s="8">
        <v>73</v>
      </c>
      <c r="G165" s="8">
        <v>100000</v>
      </c>
      <c r="H165" s="33">
        <v>146518864</v>
      </c>
      <c r="I165">
        <f t="shared" si="11"/>
        <v>8.1658935428041097</v>
      </c>
    </row>
    <row r="166" spans="1:9" x14ac:dyDescent="0.25">
      <c r="A166" s="18">
        <v>43648</v>
      </c>
      <c r="B166" s="8">
        <f t="shared" si="13"/>
        <v>384</v>
      </c>
      <c r="C166" s="8" t="s">
        <v>7</v>
      </c>
      <c r="D166" s="8" t="s">
        <v>14</v>
      </c>
      <c r="E166" s="8" t="s">
        <v>5</v>
      </c>
      <c r="F166" s="8">
        <v>78</v>
      </c>
      <c r="G166" s="8">
        <v>1000000</v>
      </c>
      <c r="H166" s="33">
        <v>1565544064</v>
      </c>
      <c r="I166">
        <f t="shared" si="11"/>
        <v>9.1946652958320367</v>
      </c>
    </row>
    <row r="167" spans="1:9" x14ac:dyDescent="0.25">
      <c r="A167" s="18">
        <v>43648</v>
      </c>
      <c r="B167" s="8">
        <f t="shared" si="13"/>
        <v>384</v>
      </c>
      <c r="C167" s="8" t="s">
        <v>7</v>
      </c>
      <c r="D167" s="8" t="s">
        <v>14</v>
      </c>
      <c r="E167" s="8" t="s">
        <v>6</v>
      </c>
      <c r="F167" s="8">
        <v>86</v>
      </c>
      <c r="G167" s="8">
        <v>1000000</v>
      </c>
      <c r="H167" s="33">
        <v>1726112768</v>
      </c>
      <c r="I167">
        <f t="shared" si="11"/>
        <v>9.2370691650294408</v>
      </c>
    </row>
    <row r="168" spans="1:9" x14ac:dyDescent="0.25">
      <c r="A168" s="18">
        <v>43648</v>
      </c>
      <c r="B168" s="8">
        <f t="shared" si="13"/>
        <v>384</v>
      </c>
      <c r="C168" s="8" t="s">
        <v>7</v>
      </c>
      <c r="D168" s="8" t="s">
        <v>15</v>
      </c>
      <c r="E168" s="8" t="s">
        <v>5</v>
      </c>
      <c r="F168" s="8">
        <v>155</v>
      </c>
      <c r="G168" s="8">
        <v>10000</v>
      </c>
      <c r="H168" s="33">
        <v>31110172</v>
      </c>
      <c r="I168">
        <f t="shared" si="11"/>
        <v>7.4929024122158845</v>
      </c>
    </row>
    <row r="169" spans="1:9" x14ac:dyDescent="0.25">
      <c r="A169" s="18">
        <v>43648</v>
      </c>
      <c r="B169" s="8">
        <f t="shared" si="13"/>
        <v>384</v>
      </c>
      <c r="C169" s="8" t="s">
        <v>7</v>
      </c>
      <c r="D169" s="8" t="s">
        <v>15</v>
      </c>
      <c r="E169" s="8" t="s">
        <v>6</v>
      </c>
      <c r="F169" s="8">
        <v>140</v>
      </c>
      <c r="G169" s="8">
        <v>10000</v>
      </c>
      <c r="H169" s="33">
        <v>28099510</v>
      </c>
      <c r="I169">
        <f t="shared" si="11"/>
        <v>7.4486987467324264</v>
      </c>
    </row>
  </sheetData>
  <autoFilter ref="A1:I169" xr:uid="{00000000-0009-0000-0000-000011000000}">
    <filterColumn colId="2">
      <filters>
        <filter val="SMB"/>
      </filters>
    </filterColumn>
  </autoFilter>
  <printOptions gridLines="1"/>
  <pageMargins left="0.7" right="0.7" top="0.75" bottom="0.75" header="0.3" footer="0.3"/>
  <pageSetup scale="73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/>
  <dimension ref="A1:I169"/>
  <sheetViews>
    <sheetView workbookViewId="0">
      <selection activeCell="J84" sqref="J84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6" max="6" width="16.85546875" bestFit="1" customWidth="1"/>
    <col min="7" max="7" width="14.140625" style="3" bestFit="1" customWidth="1"/>
    <col min="8" max="8" width="13.7109375" style="3" bestFit="1" customWidth="1"/>
    <col min="9" max="9" width="18" bestFit="1" customWidth="1"/>
  </cols>
  <sheetData>
    <row r="1" spans="1:9" s="1" customFormat="1" x14ac:dyDescent="0.25">
      <c r="A1" s="31" t="s">
        <v>16</v>
      </c>
      <c r="B1" s="31" t="s">
        <v>10</v>
      </c>
      <c r="C1" s="31" t="s">
        <v>0</v>
      </c>
      <c r="D1" s="31" t="s">
        <v>8</v>
      </c>
      <c r="E1" s="31" t="s">
        <v>9</v>
      </c>
      <c r="F1" s="31" t="s">
        <v>1</v>
      </c>
      <c r="G1" s="31" t="s">
        <v>2</v>
      </c>
      <c r="H1" s="31" t="s">
        <v>3</v>
      </c>
      <c r="I1" s="1" t="s">
        <v>36</v>
      </c>
    </row>
    <row r="2" spans="1:9" hidden="1" x14ac:dyDescent="0.25">
      <c r="A2" s="10">
        <v>43632</v>
      </c>
      <c r="B2" s="11">
        <v>0</v>
      </c>
      <c r="C2" s="11" t="s">
        <v>29</v>
      </c>
      <c r="D2" s="11" t="s">
        <v>12</v>
      </c>
      <c r="E2" s="11" t="s">
        <v>5</v>
      </c>
      <c r="F2" s="11">
        <v>36</v>
      </c>
      <c r="G2" s="11">
        <v>100000</v>
      </c>
      <c r="H2" s="12">
        <v>72255880</v>
      </c>
    </row>
    <row r="3" spans="1:9" hidden="1" x14ac:dyDescent="0.25">
      <c r="A3" s="10">
        <v>43632</v>
      </c>
      <c r="B3" s="11">
        <v>0</v>
      </c>
      <c r="C3" s="11" t="s">
        <v>29</v>
      </c>
      <c r="D3" s="11" t="s">
        <v>12</v>
      </c>
      <c r="E3" s="11" t="s">
        <v>6</v>
      </c>
      <c r="F3" s="11">
        <v>172</v>
      </c>
      <c r="G3" s="11">
        <v>10000</v>
      </c>
      <c r="H3" s="12">
        <v>85220512</v>
      </c>
    </row>
    <row r="4" spans="1:9" hidden="1" x14ac:dyDescent="0.25">
      <c r="A4" s="10">
        <v>43632</v>
      </c>
      <c r="B4" s="11">
        <v>0</v>
      </c>
      <c r="C4" s="11" t="s">
        <v>29</v>
      </c>
      <c r="D4" s="11" t="s">
        <v>12</v>
      </c>
      <c r="E4" s="11" t="s">
        <v>5</v>
      </c>
      <c r="F4" s="11">
        <v>18</v>
      </c>
      <c r="G4" s="11">
        <v>100000</v>
      </c>
      <c r="H4" s="12">
        <v>36127940</v>
      </c>
    </row>
    <row r="5" spans="1:9" hidden="1" x14ac:dyDescent="0.25">
      <c r="A5" s="10">
        <v>43632</v>
      </c>
      <c r="B5" s="11">
        <v>0</v>
      </c>
      <c r="C5" s="11" t="s">
        <v>29</v>
      </c>
      <c r="D5" s="11" t="s">
        <v>12</v>
      </c>
      <c r="E5" s="11" t="s">
        <v>6</v>
      </c>
      <c r="F5" s="11">
        <v>184</v>
      </c>
      <c r="G5" s="11">
        <v>10000</v>
      </c>
      <c r="H5" s="12">
        <v>91166136</v>
      </c>
    </row>
    <row r="6" spans="1:9" hidden="1" x14ac:dyDescent="0.25">
      <c r="A6" s="10">
        <v>43632</v>
      </c>
      <c r="B6" s="8">
        <v>0</v>
      </c>
      <c r="C6" s="8" t="s">
        <v>29</v>
      </c>
      <c r="D6" s="8" t="s">
        <v>13</v>
      </c>
      <c r="E6" s="8" t="s">
        <v>5</v>
      </c>
      <c r="F6" s="8">
        <v>193</v>
      </c>
      <c r="G6" s="8">
        <v>100000</v>
      </c>
      <c r="H6" s="32">
        <v>387371808</v>
      </c>
    </row>
    <row r="7" spans="1:9" hidden="1" x14ac:dyDescent="0.25">
      <c r="A7" s="10">
        <v>43632</v>
      </c>
      <c r="B7" s="8">
        <v>0</v>
      </c>
      <c r="C7" s="8" t="s">
        <v>29</v>
      </c>
      <c r="D7" s="8" t="s">
        <v>13</v>
      </c>
      <c r="E7" s="8" t="s">
        <v>6</v>
      </c>
      <c r="F7" s="8">
        <v>172</v>
      </c>
      <c r="G7" s="8">
        <v>100000</v>
      </c>
      <c r="H7" s="32">
        <v>535109856</v>
      </c>
    </row>
    <row r="8" spans="1:9" hidden="1" x14ac:dyDescent="0.25">
      <c r="A8" s="10">
        <v>43632</v>
      </c>
      <c r="B8" s="8">
        <v>0</v>
      </c>
      <c r="C8" s="8" t="s">
        <v>29</v>
      </c>
      <c r="D8" s="8" t="s">
        <v>14</v>
      </c>
      <c r="E8" s="8" t="s">
        <v>5</v>
      </c>
      <c r="F8" s="8">
        <v>239</v>
      </c>
      <c r="G8" s="8">
        <v>100000</v>
      </c>
      <c r="H8" s="32">
        <v>743553792</v>
      </c>
    </row>
    <row r="9" spans="1:9" hidden="1" x14ac:dyDescent="0.25">
      <c r="A9" s="10">
        <v>43632</v>
      </c>
      <c r="B9" s="8">
        <v>0</v>
      </c>
      <c r="C9" s="8" t="s">
        <v>29</v>
      </c>
      <c r="D9" s="8" t="s">
        <v>14</v>
      </c>
      <c r="E9" s="8" t="s">
        <v>6</v>
      </c>
      <c r="F9" s="8">
        <v>253</v>
      </c>
      <c r="G9" s="8">
        <v>100000</v>
      </c>
      <c r="H9" s="32">
        <v>787109248</v>
      </c>
    </row>
    <row r="10" spans="1:9" hidden="1" x14ac:dyDescent="0.25">
      <c r="A10" s="10">
        <v>43632</v>
      </c>
      <c r="B10" s="8">
        <v>0</v>
      </c>
      <c r="C10" s="8" t="s">
        <v>29</v>
      </c>
      <c r="D10" s="8" t="s">
        <v>15</v>
      </c>
      <c r="E10" s="8" t="s">
        <v>5</v>
      </c>
      <c r="F10" s="8">
        <v>207</v>
      </c>
      <c r="G10" s="8">
        <v>10000</v>
      </c>
      <c r="H10" s="32">
        <v>64399848</v>
      </c>
    </row>
    <row r="11" spans="1:9" hidden="1" x14ac:dyDescent="0.25">
      <c r="A11" s="10">
        <v>43632</v>
      </c>
      <c r="B11" s="8">
        <v>0</v>
      </c>
      <c r="C11" s="8" t="s">
        <v>29</v>
      </c>
      <c r="D11" s="8" t="s">
        <v>15</v>
      </c>
      <c r="E11" s="8" t="s">
        <v>6</v>
      </c>
      <c r="F11" s="8">
        <v>188</v>
      </c>
      <c r="G11" s="8">
        <v>10000</v>
      </c>
      <c r="H11" s="32">
        <v>58488752</v>
      </c>
    </row>
    <row r="12" spans="1:9" hidden="1" x14ac:dyDescent="0.25">
      <c r="A12" s="18">
        <v>43633</v>
      </c>
      <c r="B12" s="8">
        <v>0</v>
      </c>
      <c r="C12" s="8" t="s">
        <v>29</v>
      </c>
      <c r="D12" s="8" t="s">
        <v>12</v>
      </c>
      <c r="E12" s="8" t="s">
        <v>5</v>
      </c>
      <c r="F12" s="8">
        <v>197</v>
      </c>
      <c r="G12" s="8">
        <v>10000</v>
      </c>
      <c r="H12" s="32">
        <v>61288744</v>
      </c>
    </row>
    <row r="13" spans="1:9" hidden="1" x14ac:dyDescent="0.25">
      <c r="A13" s="18">
        <v>43633</v>
      </c>
      <c r="B13" s="8">
        <v>0</v>
      </c>
      <c r="C13" s="8" t="s">
        <v>29</v>
      </c>
      <c r="D13" s="8" t="s">
        <v>12</v>
      </c>
      <c r="E13" s="8" t="s">
        <v>6</v>
      </c>
      <c r="F13" s="8">
        <v>201</v>
      </c>
      <c r="G13" s="8">
        <v>10000</v>
      </c>
      <c r="H13" s="32">
        <v>62533184</v>
      </c>
    </row>
    <row r="14" spans="1:9" hidden="1" x14ac:dyDescent="0.25">
      <c r="A14" s="18">
        <v>43633</v>
      </c>
      <c r="B14" s="8">
        <v>0</v>
      </c>
      <c r="C14" s="8" t="s">
        <v>29</v>
      </c>
      <c r="D14" s="8" t="s">
        <v>13</v>
      </c>
      <c r="E14" s="8" t="s">
        <v>5</v>
      </c>
      <c r="F14" s="8">
        <v>52</v>
      </c>
      <c r="G14" s="8">
        <v>100000</v>
      </c>
      <c r="H14" s="32">
        <v>104369608</v>
      </c>
    </row>
    <row r="15" spans="1:9" hidden="1" x14ac:dyDescent="0.25">
      <c r="A15" s="18">
        <v>43633</v>
      </c>
      <c r="B15" s="8">
        <v>0</v>
      </c>
      <c r="C15" s="8" t="s">
        <v>29</v>
      </c>
      <c r="D15" s="8" t="s">
        <v>13</v>
      </c>
      <c r="E15" s="8" t="s">
        <v>6</v>
      </c>
      <c r="F15" s="8">
        <v>61</v>
      </c>
      <c r="G15" s="8">
        <v>100000</v>
      </c>
      <c r="H15" s="32">
        <v>122433576</v>
      </c>
    </row>
    <row r="16" spans="1:9" hidden="1" x14ac:dyDescent="0.25">
      <c r="A16" s="18">
        <v>43633</v>
      </c>
      <c r="B16" s="8">
        <v>0</v>
      </c>
      <c r="C16" s="8" t="s">
        <v>29</v>
      </c>
      <c r="D16" s="8" t="s">
        <v>14</v>
      </c>
      <c r="E16" s="8" t="s">
        <v>5</v>
      </c>
      <c r="F16" s="8">
        <v>247</v>
      </c>
      <c r="G16" s="8">
        <v>100000</v>
      </c>
      <c r="H16" s="32">
        <v>768442624</v>
      </c>
    </row>
    <row r="17" spans="1:9" hidden="1" x14ac:dyDescent="0.25">
      <c r="A17" s="18">
        <v>43633</v>
      </c>
      <c r="B17" s="8">
        <v>0</v>
      </c>
      <c r="C17" s="8" t="s">
        <v>29</v>
      </c>
      <c r="D17" s="8" t="s">
        <v>14</v>
      </c>
      <c r="E17" s="8" t="s">
        <v>6</v>
      </c>
      <c r="F17" s="8">
        <v>176</v>
      </c>
      <c r="G17" s="8">
        <v>100000</v>
      </c>
      <c r="H17" s="32">
        <v>872023872</v>
      </c>
    </row>
    <row r="18" spans="1:9" hidden="1" x14ac:dyDescent="0.25">
      <c r="A18" s="18">
        <v>43633</v>
      </c>
      <c r="B18" s="8">
        <v>0</v>
      </c>
      <c r="C18" s="8" t="s">
        <v>29</v>
      </c>
      <c r="D18" s="8" t="s">
        <v>15</v>
      </c>
      <c r="E18" s="8" t="s">
        <v>5</v>
      </c>
      <c r="F18" s="8">
        <v>249</v>
      </c>
      <c r="G18" s="8">
        <v>10000</v>
      </c>
      <c r="H18" s="32">
        <v>77466480</v>
      </c>
    </row>
    <row r="19" spans="1:9" hidden="1" x14ac:dyDescent="0.25">
      <c r="A19" s="18">
        <v>43633</v>
      </c>
      <c r="B19" s="8">
        <v>0</v>
      </c>
      <c r="C19" s="8" t="s">
        <v>29</v>
      </c>
      <c r="D19" s="8" t="s">
        <v>15</v>
      </c>
      <c r="E19" s="8" t="s">
        <v>6</v>
      </c>
      <c r="F19" s="8">
        <v>219</v>
      </c>
      <c r="G19" s="8">
        <v>10000</v>
      </c>
      <c r="H19" s="32">
        <v>68133168</v>
      </c>
    </row>
    <row r="20" spans="1:9" hidden="1" x14ac:dyDescent="0.25">
      <c r="A20" s="18">
        <v>43633</v>
      </c>
      <c r="B20" s="8">
        <v>0</v>
      </c>
      <c r="C20" s="8" t="s">
        <v>7</v>
      </c>
      <c r="D20" s="8" t="s">
        <v>12</v>
      </c>
      <c r="E20" s="8" t="s">
        <v>5</v>
      </c>
      <c r="F20" s="8">
        <v>225</v>
      </c>
      <c r="G20" s="8">
        <v>1</v>
      </c>
      <c r="H20" s="32">
        <v>11148.0322265625</v>
      </c>
      <c r="I20">
        <f>LOG10(H20)</f>
        <v>4.0471982154949835</v>
      </c>
    </row>
    <row r="21" spans="1:9" hidden="1" x14ac:dyDescent="0.25">
      <c r="A21" s="18">
        <v>43633</v>
      </c>
      <c r="B21" s="8">
        <v>0</v>
      </c>
      <c r="C21" s="8" t="s">
        <v>7</v>
      </c>
      <c r="D21" s="8" t="s">
        <v>12</v>
      </c>
      <c r="E21" s="8" t="s">
        <v>6</v>
      </c>
      <c r="F21" s="8">
        <v>228</v>
      </c>
      <c r="G21" s="8">
        <v>1</v>
      </c>
      <c r="H21" s="32">
        <v>11296.6728515625</v>
      </c>
      <c r="I21">
        <f t="shared" ref="I21:I84" si="0">LOG10(H21)</f>
        <v>4.0529505518927582</v>
      </c>
    </row>
    <row r="22" spans="1:9" hidden="1" x14ac:dyDescent="0.25">
      <c r="A22" s="18">
        <v>43633</v>
      </c>
      <c r="B22" s="8">
        <v>0</v>
      </c>
      <c r="C22" s="8" t="s">
        <v>7</v>
      </c>
      <c r="D22" s="8" t="s">
        <v>13</v>
      </c>
      <c r="E22" s="8" t="s">
        <v>5</v>
      </c>
      <c r="F22" s="8">
        <v>78</v>
      </c>
      <c r="G22" s="8">
        <v>1</v>
      </c>
      <c r="H22" s="32">
        <v>1565.54406738281</v>
      </c>
      <c r="I22">
        <f t="shared" si="0"/>
        <v>3.1946652967704554</v>
      </c>
    </row>
    <row r="23" spans="1:9" hidden="1" x14ac:dyDescent="0.25">
      <c r="A23" s="18">
        <v>43633</v>
      </c>
      <c r="B23" s="8">
        <v>0</v>
      </c>
      <c r="C23" s="8" t="s">
        <v>7</v>
      </c>
      <c r="D23" s="8" t="s">
        <v>13</v>
      </c>
      <c r="E23" s="8" t="s">
        <v>6</v>
      </c>
      <c r="F23" s="8">
        <v>71</v>
      </c>
      <c r="G23" s="8">
        <v>1</v>
      </c>
      <c r="H23" s="32">
        <v>1425.04650878906</v>
      </c>
      <c r="I23">
        <f t="shared" si="0"/>
        <v>3.1538290385065211</v>
      </c>
    </row>
    <row r="24" spans="1:9" x14ac:dyDescent="0.25">
      <c r="A24" s="18">
        <v>43633</v>
      </c>
      <c r="B24" s="8">
        <v>0</v>
      </c>
      <c r="C24" s="8" t="s">
        <v>7</v>
      </c>
      <c r="D24" s="8" t="s">
        <v>14</v>
      </c>
      <c r="E24" s="8" t="s">
        <v>5</v>
      </c>
      <c r="F24" s="8">
        <v>246</v>
      </c>
      <c r="G24" s="8">
        <v>1</v>
      </c>
      <c r="H24" s="32">
        <v>7653.31494140625</v>
      </c>
      <c r="I24">
        <f t="shared" si="0"/>
        <v>3.8838495853405015</v>
      </c>
    </row>
    <row r="25" spans="1:9" x14ac:dyDescent="0.25">
      <c r="A25" s="18">
        <v>43633</v>
      </c>
      <c r="B25" s="8">
        <v>0</v>
      </c>
      <c r="C25" s="8" t="s">
        <v>7</v>
      </c>
      <c r="D25" s="8" t="s">
        <v>14</v>
      </c>
      <c r="E25" s="8" t="s">
        <v>6</v>
      </c>
      <c r="F25" s="8">
        <v>258</v>
      </c>
      <c r="G25" s="8">
        <v>1</v>
      </c>
      <c r="H25" s="32">
        <v>8026.6474609375</v>
      </c>
      <c r="I25">
        <f t="shared" si="0"/>
        <v>3.904534188710953</v>
      </c>
    </row>
    <row r="26" spans="1:9" hidden="1" x14ac:dyDescent="0.25">
      <c r="A26" s="18">
        <v>43633</v>
      </c>
      <c r="B26" s="8">
        <v>0</v>
      </c>
      <c r="C26" s="8" t="s">
        <v>7</v>
      </c>
      <c r="D26" s="8" t="s">
        <v>15</v>
      </c>
      <c r="E26" s="8" t="s">
        <v>5</v>
      </c>
      <c r="F26" s="8">
        <v>232</v>
      </c>
      <c r="G26" s="8">
        <v>1</v>
      </c>
      <c r="H26" s="32">
        <v>7217.7607421875</v>
      </c>
      <c r="I26">
        <f t="shared" si="0"/>
        <v>3.8584024817592457</v>
      </c>
    </row>
    <row r="27" spans="1:9" hidden="1" x14ac:dyDescent="0.25">
      <c r="A27" s="18">
        <v>43633</v>
      </c>
      <c r="B27" s="8">
        <v>0</v>
      </c>
      <c r="C27" s="8" t="s">
        <v>7</v>
      </c>
      <c r="D27" s="8" t="s">
        <v>15</v>
      </c>
      <c r="E27" s="8" t="s">
        <v>6</v>
      </c>
      <c r="F27" s="8">
        <v>210</v>
      </c>
      <c r="G27" s="8">
        <v>1</v>
      </c>
      <c r="H27" s="32">
        <v>6533.31787109375</v>
      </c>
      <c r="I27">
        <f t="shared" si="0"/>
        <v>3.8151337888041694</v>
      </c>
    </row>
    <row r="28" spans="1:9" hidden="1" x14ac:dyDescent="0.25">
      <c r="A28" s="18">
        <v>43633</v>
      </c>
      <c r="B28" s="8">
        <v>4</v>
      </c>
      <c r="C28" s="8" t="s">
        <v>7</v>
      </c>
      <c r="D28" s="8" t="s">
        <v>12</v>
      </c>
      <c r="E28" s="8" t="s">
        <v>5</v>
      </c>
      <c r="F28" s="8">
        <v>234</v>
      </c>
      <c r="G28" s="8">
        <v>1</v>
      </c>
      <c r="H28" s="32">
        <v>11593.9541015625</v>
      </c>
      <c r="I28">
        <f t="shared" si="0"/>
        <v>4.0642315767422232</v>
      </c>
    </row>
    <row r="29" spans="1:9" hidden="1" x14ac:dyDescent="0.25">
      <c r="A29" s="18">
        <v>43633</v>
      </c>
      <c r="B29" s="8">
        <v>4</v>
      </c>
      <c r="C29" s="8" t="s">
        <v>7</v>
      </c>
      <c r="D29" s="8" t="s">
        <v>12</v>
      </c>
      <c r="E29" s="8" t="s">
        <v>6</v>
      </c>
      <c r="F29" s="8">
        <v>241</v>
      </c>
      <c r="G29" s="8">
        <v>1</v>
      </c>
      <c r="H29" s="32">
        <v>11940.78125</v>
      </c>
      <c r="I29">
        <f t="shared" si="0"/>
        <v>4.0770327423263728</v>
      </c>
    </row>
    <row r="30" spans="1:9" hidden="1" x14ac:dyDescent="0.25">
      <c r="A30" s="18">
        <v>43633</v>
      </c>
      <c r="B30" s="8">
        <v>4</v>
      </c>
      <c r="C30" s="8" t="s">
        <v>7</v>
      </c>
      <c r="D30" s="8" t="s">
        <v>13</v>
      </c>
      <c r="E30" s="8" t="s">
        <v>5</v>
      </c>
      <c r="F30" s="8">
        <v>51</v>
      </c>
      <c r="G30" s="8">
        <v>1</v>
      </c>
      <c r="H30" s="32">
        <v>1023.625</v>
      </c>
      <c r="I30">
        <f t="shared" si="0"/>
        <v>3.0101408841216171</v>
      </c>
    </row>
    <row r="31" spans="1:9" hidden="1" x14ac:dyDescent="0.25">
      <c r="A31" s="18">
        <v>43633</v>
      </c>
      <c r="B31" s="8">
        <v>4</v>
      </c>
      <c r="C31" s="8" t="s">
        <v>7</v>
      </c>
      <c r="D31" s="8" t="s">
        <v>13</v>
      </c>
      <c r="E31" s="8" t="s">
        <v>6</v>
      </c>
      <c r="F31" s="8">
        <v>55</v>
      </c>
      <c r="G31" s="8">
        <v>1</v>
      </c>
      <c r="H31" s="32">
        <v>1103.90930175781</v>
      </c>
      <c r="I31">
        <f t="shared" si="0"/>
        <v>3.0429333928096596</v>
      </c>
    </row>
    <row r="32" spans="1:9" x14ac:dyDescent="0.25">
      <c r="A32" s="18">
        <v>43633</v>
      </c>
      <c r="B32" s="8">
        <v>4</v>
      </c>
      <c r="C32" s="8" t="s">
        <v>7</v>
      </c>
      <c r="D32" s="8" t="s">
        <v>14</v>
      </c>
      <c r="E32" s="8" t="s">
        <v>5</v>
      </c>
      <c r="F32" s="8">
        <v>214</v>
      </c>
      <c r="G32" s="8">
        <v>1</v>
      </c>
      <c r="H32" s="32">
        <v>6657.76220703125</v>
      </c>
      <c r="I32">
        <f t="shared" si="0"/>
        <v>3.8233282795532393</v>
      </c>
    </row>
    <row r="33" spans="1:9" x14ac:dyDescent="0.25">
      <c r="A33" s="18">
        <v>43633</v>
      </c>
      <c r="B33" s="8">
        <v>4</v>
      </c>
      <c r="C33" s="8" t="s">
        <v>7</v>
      </c>
      <c r="D33" s="8" t="s">
        <v>14</v>
      </c>
      <c r="E33" s="8" t="s">
        <v>6</v>
      </c>
      <c r="F33" s="8">
        <v>173</v>
      </c>
      <c r="G33" s="8">
        <v>1</v>
      </c>
      <c r="H33" s="32">
        <v>8571.5986328125</v>
      </c>
      <c r="I33">
        <f t="shared" si="0"/>
        <v>3.9330618269013153</v>
      </c>
    </row>
    <row r="34" spans="1:9" hidden="1" x14ac:dyDescent="0.25">
      <c r="A34" s="18">
        <v>43633</v>
      </c>
      <c r="B34" s="8">
        <v>4</v>
      </c>
      <c r="C34" s="8" t="s">
        <v>7</v>
      </c>
      <c r="D34" s="8" t="s">
        <v>15</v>
      </c>
      <c r="E34" s="8" t="s">
        <v>5</v>
      </c>
      <c r="F34" s="8">
        <v>224</v>
      </c>
      <c r="G34" s="8">
        <v>1</v>
      </c>
      <c r="H34" s="32">
        <v>6968.87255859375</v>
      </c>
      <c r="I34">
        <f t="shared" si="0"/>
        <v>3.8431625225475101</v>
      </c>
    </row>
    <row r="35" spans="1:9" hidden="1" x14ac:dyDescent="0.25">
      <c r="A35" s="18">
        <v>43633</v>
      </c>
      <c r="B35" s="8">
        <v>4</v>
      </c>
      <c r="C35" s="8" t="s">
        <v>7</v>
      </c>
      <c r="D35" s="8" t="s">
        <v>15</v>
      </c>
      <c r="E35" s="8" t="s">
        <v>6</v>
      </c>
      <c r="F35" s="8">
        <v>195</v>
      </c>
      <c r="G35" s="8">
        <v>1</v>
      </c>
      <c r="H35" s="32">
        <v>6066.65234375</v>
      </c>
      <c r="I35">
        <f t="shared" si="0"/>
        <v>3.7829491079295305</v>
      </c>
    </row>
    <row r="36" spans="1:9" hidden="1" x14ac:dyDescent="0.25">
      <c r="A36" s="18">
        <v>43633</v>
      </c>
      <c r="B36" s="8">
        <v>8</v>
      </c>
      <c r="C36" s="8" t="s">
        <v>7</v>
      </c>
      <c r="D36" s="8" t="s">
        <v>12</v>
      </c>
      <c r="E36" s="8" t="s">
        <v>5</v>
      </c>
      <c r="F36" s="8">
        <v>226</v>
      </c>
      <c r="G36" s="8">
        <v>1</v>
      </c>
      <c r="H36" s="32">
        <v>18986.916015625</v>
      </c>
      <c r="I36">
        <f t="shared" si="0"/>
        <v>4.2784544293939826</v>
      </c>
    </row>
    <row r="37" spans="1:9" hidden="1" x14ac:dyDescent="0.25">
      <c r="A37" s="18">
        <v>43633</v>
      </c>
      <c r="B37" s="8">
        <v>8</v>
      </c>
      <c r="C37" s="8" t="s">
        <v>7</v>
      </c>
      <c r="D37" s="8" t="s">
        <v>12</v>
      </c>
      <c r="E37" s="8" t="s">
        <v>6</v>
      </c>
      <c r="F37" s="8">
        <v>208</v>
      </c>
      <c r="G37" s="8">
        <v>1</v>
      </c>
      <c r="H37" s="32">
        <v>17474.685546875</v>
      </c>
      <c r="I37">
        <f t="shared" si="0"/>
        <v>4.2424093694543012</v>
      </c>
    </row>
    <row r="38" spans="1:9" hidden="1" x14ac:dyDescent="0.25">
      <c r="A38" s="18">
        <v>43633</v>
      </c>
      <c r="B38" s="8">
        <v>8</v>
      </c>
      <c r="C38" s="8" t="s">
        <v>7</v>
      </c>
      <c r="D38" s="8" t="s">
        <v>13</v>
      </c>
      <c r="E38" s="8" t="s">
        <v>5</v>
      </c>
      <c r="F38" s="8">
        <v>64</v>
      </c>
      <c r="G38" s="8">
        <v>1</v>
      </c>
      <c r="H38" s="32">
        <v>1284.54895019531</v>
      </c>
      <c r="I38">
        <f t="shared" si="0"/>
        <v>3.1087506585398135</v>
      </c>
    </row>
    <row r="39" spans="1:9" hidden="1" x14ac:dyDescent="0.25">
      <c r="A39" s="18">
        <v>43633</v>
      </c>
      <c r="B39" s="8">
        <v>8</v>
      </c>
      <c r="C39" s="8" t="s">
        <v>7</v>
      </c>
      <c r="D39" s="8" t="s">
        <v>13</v>
      </c>
      <c r="E39" s="8" t="s">
        <v>6</v>
      </c>
      <c r="F39" s="8">
        <v>77</v>
      </c>
      <c r="G39" s="8">
        <v>1</v>
      </c>
      <c r="H39" s="32">
        <v>1545.47302246094</v>
      </c>
      <c r="I39">
        <f t="shared" si="0"/>
        <v>3.1890614284878991</v>
      </c>
    </row>
    <row r="40" spans="1:9" x14ac:dyDescent="0.25">
      <c r="A40" s="18">
        <v>43633</v>
      </c>
      <c r="B40" s="8">
        <v>8</v>
      </c>
      <c r="C40" s="8" t="s">
        <v>7</v>
      </c>
      <c r="D40" s="8" t="s">
        <v>14</v>
      </c>
      <c r="E40" s="8" t="s">
        <v>5</v>
      </c>
      <c r="F40" s="8">
        <v>172</v>
      </c>
      <c r="G40" s="8">
        <v>1</v>
      </c>
      <c r="H40" s="32">
        <v>8522.0517578125</v>
      </c>
      <c r="I40">
        <f t="shared" si="0"/>
        <v>3.9305441675157025</v>
      </c>
    </row>
    <row r="41" spans="1:9" x14ac:dyDescent="0.25">
      <c r="A41" s="18">
        <v>43633</v>
      </c>
      <c r="B41" s="8">
        <v>8</v>
      </c>
      <c r="C41" s="8" t="s">
        <v>7</v>
      </c>
      <c r="D41" s="8" t="s">
        <v>14</v>
      </c>
      <c r="E41" s="8" t="s">
        <v>6</v>
      </c>
      <c r="F41" s="8">
        <v>177</v>
      </c>
      <c r="G41" s="8">
        <v>1</v>
      </c>
      <c r="H41" s="32">
        <v>8769.78515625</v>
      </c>
      <c r="I41">
        <f t="shared" si="0"/>
        <v>3.9429889540732246</v>
      </c>
    </row>
    <row r="42" spans="1:9" hidden="1" x14ac:dyDescent="0.25">
      <c r="A42" s="18">
        <v>43633</v>
      </c>
      <c r="B42" s="8">
        <v>8</v>
      </c>
      <c r="C42" s="8" t="s">
        <v>7</v>
      </c>
      <c r="D42" s="8" t="s">
        <v>15</v>
      </c>
      <c r="E42" s="8" t="s">
        <v>5</v>
      </c>
      <c r="F42" s="8">
        <v>195</v>
      </c>
      <c r="G42" s="8">
        <v>1</v>
      </c>
      <c r="H42" s="32">
        <v>6066.65234375</v>
      </c>
      <c r="I42">
        <f t="shared" si="0"/>
        <v>3.7829491079295305</v>
      </c>
    </row>
    <row r="43" spans="1:9" hidden="1" x14ac:dyDescent="0.25">
      <c r="A43" s="18">
        <v>43633</v>
      </c>
      <c r="B43" s="8">
        <v>8</v>
      </c>
      <c r="C43" s="8" t="s">
        <v>7</v>
      </c>
      <c r="D43" s="8" t="s">
        <v>15</v>
      </c>
      <c r="E43" s="8" t="s">
        <v>6</v>
      </c>
      <c r="F43" s="8">
        <v>165</v>
      </c>
      <c r="G43" s="8">
        <v>1</v>
      </c>
      <c r="H43" s="32">
        <v>5133.3212890625</v>
      </c>
      <c r="I43">
        <f t="shared" si="0"/>
        <v>3.7103984471363138</v>
      </c>
    </row>
    <row r="44" spans="1:9" hidden="1" x14ac:dyDescent="0.25">
      <c r="A44" s="18">
        <v>43633</v>
      </c>
      <c r="B44" s="8">
        <v>12</v>
      </c>
      <c r="C44" s="8" t="s">
        <v>7</v>
      </c>
      <c r="D44" s="8" t="s">
        <v>12</v>
      </c>
      <c r="E44" s="8" t="s">
        <v>5</v>
      </c>
      <c r="F44" s="8">
        <v>283</v>
      </c>
      <c r="G44" s="8">
        <v>1</v>
      </c>
      <c r="H44" s="32">
        <v>23775.65234375</v>
      </c>
      <c r="I44">
        <f t="shared" si="0"/>
        <v>4.3761324417147831</v>
      </c>
    </row>
    <row r="45" spans="1:9" hidden="1" x14ac:dyDescent="0.25">
      <c r="A45" s="18">
        <v>43633</v>
      </c>
      <c r="B45" s="8">
        <v>12</v>
      </c>
      <c r="C45" s="8" t="s">
        <v>7</v>
      </c>
      <c r="D45" s="8" t="s">
        <v>12</v>
      </c>
      <c r="E45" s="8" t="s">
        <v>6</v>
      </c>
      <c r="F45" s="8">
        <v>288</v>
      </c>
      <c r="G45" s="8">
        <v>1</v>
      </c>
      <c r="H45" s="32">
        <v>24195.716796875</v>
      </c>
      <c r="I45">
        <f t="shared" si="0"/>
        <v>4.3837384925870806</v>
      </c>
    </row>
    <row r="46" spans="1:9" hidden="1" x14ac:dyDescent="0.25">
      <c r="A46" s="18">
        <v>43633</v>
      </c>
      <c r="B46" s="8">
        <v>12</v>
      </c>
      <c r="C46" s="8" t="s">
        <v>7</v>
      </c>
      <c r="D46" s="8" t="s">
        <v>13</v>
      </c>
      <c r="E46" s="8" t="s">
        <v>5</v>
      </c>
      <c r="F46" s="8">
        <v>64</v>
      </c>
      <c r="G46" s="8">
        <v>1</v>
      </c>
      <c r="H46" s="32">
        <v>1284.54895019531</v>
      </c>
      <c r="I46">
        <f t="shared" si="0"/>
        <v>3.1087506585398135</v>
      </c>
    </row>
    <row r="47" spans="1:9" hidden="1" x14ac:dyDescent="0.25">
      <c r="A47" s="18">
        <v>43633</v>
      </c>
      <c r="B47" s="8">
        <v>12</v>
      </c>
      <c r="C47" s="8" t="s">
        <v>7</v>
      </c>
      <c r="D47" s="8" t="s">
        <v>13</v>
      </c>
      <c r="E47" s="8" t="s">
        <v>6</v>
      </c>
      <c r="F47" s="8">
        <v>48</v>
      </c>
      <c r="G47" s="8">
        <v>1</v>
      </c>
      <c r="H47" s="32">
        <v>963.41174316406295</v>
      </c>
      <c r="I47">
        <f t="shared" si="0"/>
        <v>2.9838119356884736</v>
      </c>
    </row>
    <row r="48" spans="1:9" x14ac:dyDescent="0.25">
      <c r="A48" s="18">
        <v>43633</v>
      </c>
      <c r="B48" s="8">
        <v>12</v>
      </c>
      <c r="C48" s="8" t="s">
        <v>7</v>
      </c>
      <c r="D48" s="8" t="s">
        <v>14</v>
      </c>
      <c r="E48" s="8" t="s">
        <v>5</v>
      </c>
      <c r="F48" s="8">
        <v>228</v>
      </c>
      <c r="G48" s="8">
        <v>1</v>
      </c>
      <c r="H48" s="32">
        <v>11296.6728515625</v>
      </c>
      <c r="I48">
        <f t="shared" si="0"/>
        <v>4.0529505518927582</v>
      </c>
    </row>
    <row r="49" spans="1:9" x14ac:dyDescent="0.25">
      <c r="A49" s="18">
        <v>43633</v>
      </c>
      <c r="B49" s="8">
        <v>12</v>
      </c>
      <c r="C49" s="8" t="s">
        <v>7</v>
      </c>
      <c r="D49" s="8" t="s">
        <v>14</v>
      </c>
      <c r="E49" s="8" t="s">
        <v>6</v>
      </c>
      <c r="F49" s="8">
        <v>221</v>
      </c>
      <c r="G49" s="8">
        <v>1</v>
      </c>
      <c r="H49" s="32">
        <v>10949.845703125</v>
      </c>
      <c r="I49">
        <f t="shared" si="0"/>
        <v>4.03940799947262</v>
      </c>
    </row>
    <row r="50" spans="1:9" hidden="1" x14ac:dyDescent="0.25">
      <c r="A50" s="18">
        <v>43633</v>
      </c>
      <c r="B50" s="8">
        <v>12</v>
      </c>
      <c r="C50" s="8" t="s">
        <v>7</v>
      </c>
      <c r="D50" s="8" t="s">
        <v>15</v>
      </c>
      <c r="E50" s="8" t="s">
        <v>5</v>
      </c>
      <c r="F50" s="8">
        <v>169</v>
      </c>
      <c r="G50" s="8">
        <v>1</v>
      </c>
      <c r="H50" s="32">
        <v>5257.76513671875</v>
      </c>
      <c r="I50">
        <f t="shared" si="0"/>
        <v>3.7208011823589384</v>
      </c>
    </row>
    <row r="51" spans="1:9" hidden="1" x14ac:dyDescent="0.25">
      <c r="A51" s="18">
        <v>43633</v>
      </c>
      <c r="B51" s="8">
        <v>12</v>
      </c>
      <c r="C51" s="8" t="s">
        <v>7</v>
      </c>
      <c r="D51" s="8" t="s">
        <v>15</v>
      </c>
      <c r="E51" s="8" t="s">
        <v>6</v>
      </c>
      <c r="F51" s="8">
        <v>210</v>
      </c>
      <c r="G51" s="8">
        <v>1</v>
      </c>
      <c r="H51" s="32">
        <v>4214.92626953125</v>
      </c>
      <c r="I51">
        <f t="shared" si="0"/>
        <v>3.6247899820412384</v>
      </c>
    </row>
    <row r="52" spans="1:9" hidden="1" x14ac:dyDescent="0.25">
      <c r="A52" s="10">
        <v>43634</v>
      </c>
      <c r="B52" s="8">
        <v>24</v>
      </c>
      <c r="C52" s="11" t="s">
        <v>7</v>
      </c>
      <c r="D52" s="11" t="s">
        <v>12</v>
      </c>
      <c r="E52" s="11" t="s">
        <v>5</v>
      </c>
      <c r="F52" s="11">
        <v>322</v>
      </c>
      <c r="G52" s="11">
        <v>1</v>
      </c>
      <c r="H52" s="12">
        <v>51413.61328125</v>
      </c>
      <c r="I52">
        <f t="shared" si="0"/>
        <v>4.7110781265856785</v>
      </c>
    </row>
    <row r="53" spans="1:9" hidden="1" x14ac:dyDescent="0.25">
      <c r="A53" s="10">
        <v>43634</v>
      </c>
      <c r="B53" s="8">
        <v>24</v>
      </c>
      <c r="C53" s="11" t="s">
        <v>7</v>
      </c>
      <c r="D53" s="11" t="s">
        <v>12</v>
      </c>
      <c r="E53" s="11" t="s">
        <v>6</v>
      </c>
      <c r="F53" s="11">
        <v>289</v>
      </c>
      <c r="G53" s="11">
        <v>1</v>
      </c>
      <c r="H53" s="12">
        <v>46144.515625</v>
      </c>
      <c r="I53">
        <f t="shared" si="0"/>
        <v>4.6641200915951568</v>
      </c>
    </row>
    <row r="54" spans="1:9" hidden="1" x14ac:dyDescent="0.25">
      <c r="A54" s="10">
        <v>43634</v>
      </c>
      <c r="B54" s="8">
        <v>24</v>
      </c>
      <c r="C54" s="11" t="s">
        <v>7</v>
      </c>
      <c r="D54" s="11" t="s">
        <v>13</v>
      </c>
      <c r="E54" s="11" t="s">
        <v>5</v>
      </c>
      <c r="F54" s="11">
        <v>72</v>
      </c>
      <c r="G54" s="11">
        <v>1</v>
      </c>
      <c r="H54" s="12">
        <v>1445.11767578125</v>
      </c>
      <c r="I54">
        <f t="shared" si="0"/>
        <v>3.1599032130867664</v>
      </c>
    </row>
    <row r="55" spans="1:9" hidden="1" x14ac:dyDescent="0.25">
      <c r="A55" s="10">
        <v>43634</v>
      </c>
      <c r="B55" s="8">
        <v>24</v>
      </c>
      <c r="C55" s="11" t="s">
        <v>7</v>
      </c>
      <c r="D55" s="11" t="s">
        <v>13</v>
      </c>
      <c r="E55" s="11" t="s">
        <v>6</v>
      </c>
      <c r="F55" s="11">
        <v>38</v>
      </c>
      <c r="G55" s="11">
        <v>1</v>
      </c>
      <c r="H55" s="12">
        <v>762.70098876953102</v>
      </c>
      <c r="I55">
        <f t="shared" si="0"/>
        <v>2.8823543094107054</v>
      </c>
    </row>
    <row r="56" spans="1:9" x14ac:dyDescent="0.25">
      <c r="A56" s="10">
        <v>43634</v>
      </c>
      <c r="B56" s="8">
        <v>24</v>
      </c>
      <c r="C56" s="11" t="s">
        <v>7</v>
      </c>
      <c r="D56" s="11" t="s">
        <v>14</v>
      </c>
      <c r="E56" s="11" t="s">
        <v>5</v>
      </c>
      <c r="F56" s="11">
        <v>263</v>
      </c>
      <c r="G56" s="11">
        <v>1</v>
      </c>
      <c r="H56" s="12">
        <v>22095.39453125</v>
      </c>
      <c r="I56">
        <f t="shared" si="0"/>
        <v>4.3443017606489374</v>
      </c>
    </row>
    <row r="57" spans="1:9" x14ac:dyDescent="0.25">
      <c r="A57" s="10">
        <v>43634</v>
      </c>
      <c r="B57" s="8">
        <v>24</v>
      </c>
      <c r="C57" s="11" t="s">
        <v>7</v>
      </c>
      <c r="D57" s="11" t="s">
        <v>14</v>
      </c>
      <c r="E57" s="11" t="s">
        <v>6</v>
      </c>
      <c r="F57" s="11">
        <v>240</v>
      </c>
      <c r="G57" s="11">
        <v>1</v>
      </c>
      <c r="H57" s="12">
        <v>20163.09765625</v>
      </c>
      <c r="I57">
        <f t="shared" si="0"/>
        <v>4.3045572535508736</v>
      </c>
    </row>
    <row r="58" spans="1:9" hidden="1" x14ac:dyDescent="0.25">
      <c r="A58" s="10">
        <v>43634</v>
      </c>
      <c r="B58" s="8">
        <v>24</v>
      </c>
      <c r="C58" s="11" t="s">
        <v>7</v>
      </c>
      <c r="D58" s="11" t="s">
        <v>15</v>
      </c>
      <c r="E58" s="11" t="s">
        <v>5</v>
      </c>
      <c r="F58" s="11">
        <v>235</v>
      </c>
      <c r="G58" s="11">
        <v>1</v>
      </c>
      <c r="H58" s="12">
        <v>7311.09375</v>
      </c>
      <c r="I58">
        <f t="shared" si="0"/>
        <v>3.8639823528890171</v>
      </c>
    </row>
    <row r="59" spans="1:9" hidden="1" x14ac:dyDescent="0.25">
      <c r="A59" s="10">
        <v>43634</v>
      </c>
      <c r="B59" s="8">
        <v>24</v>
      </c>
      <c r="C59" s="11" t="s">
        <v>7</v>
      </c>
      <c r="D59" s="11" t="s">
        <v>15</v>
      </c>
      <c r="E59" s="11" t="s">
        <v>6</v>
      </c>
      <c r="F59" s="11">
        <v>242</v>
      </c>
      <c r="G59" s="11">
        <v>1</v>
      </c>
      <c r="H59" s="12">
        <v>7528.87109375</v>
      </c>
      <c r="I59">
        <f t="shared" si="0"/>
        <v>3.8767298613919174</v>
      </c>
    </row>
    <row r="60" spans="1:9" hidden="1" x14ac:dyDescent="0.25">
      <c r="A60" s="10">
        <v>43635</v>
      </c>
      <c r="B60" s="8">
        <v>48</v>
      </c>
      <c r="C60" s="11" t="s">
        <v>7</v>
      </c>
      <c r="D60" s="11" t="s">
        <v>12</v>
      </c>
      <c r="E60" s="11" t="s">
        <v>5</v>
      </c>
      <c r="F60" s="11">
        <v>272</v>
      </c>
      <c r="G60" s="11">
        <v>10</v>
      </c>
      <c r="H60" s="12">
        <v>434301.3125</v>
      </c>
      <c r="I60">
        <f t="shared" si="0"/>
        <v>5.6377911418435698</v>
      </c>
    </row>
    <row r="61" spans="1:9" hidden="1" x14ac:dyDescent="0.25">
      <c r="A61" s="10">
        <v>43635</v>
      </c>
      <c r="B61" s="8">
        <v>48</v>
      </c>
      <c r="C61" s="11" t="s">
        <v>7</v>
      </c>
      <c r="D61" s="11" t="s">
        <v>12</v>
      </c>
      <c r="E61" s="11" t="s">
        <v>6</v>
      </c>
      <c r="F61" s="11">
        <v>287</v>
      </c>
      <c r="G61" s="11">
        <v>10</v>
      </c>
      <c r="H61" s="12">
        <v>458251.75</v>
      </c>
      <c r="I61">
        <f t="shared" si="0"/>
        <v>5.6611041321479307</v>
      </c>
    </row>
    <row r="62" spans="1:9" hidden="1" x14ac:dyDescent="0.25">
      <c r="A62" s="10">
        <v>43635</v>
      </c>
      <c r="B62" s="8">
        <v>48</v>
      </c>
      <c r="C62" s="11" t="s">
        <v>7</v>
      </c>
      <c r="D62" s="11" t="s">
        <v>13</v>
      </c>
      <c r="E62" s="11" t="s">
        <v>5</v>
      </c>
      <c r="F62" s="11">
        <v>76</v>
      </c>
      <c r="G62" s="11">
        <v>1</v>
      </c>
      <c r="H62" s="12">
        <v>1525.40197753906</v>
      </c>
      <c r="I62">
        <f t="shared" si="0"/>
        <v>3.1833843050746862</v>
      </c>
    </row>
    <row r="63" spans="1:9" hidden="1" x14ac:dyDescent="0.25">
      <c r="A63" s="10">
        <v>43635</v>
      </c>
      <c r="B63" s="8">
        <v>48</v>
      </c>
      <c r="C63" s="11" t="s">
        <v>7</v>
      </c>
      <c r="D63" s="11" t="s">
        <v>13</v>
      </c>
      <c r="E63" s="11" t="s">
        <v>6</v>
      </c>
      <c r="F63" s="11">
        <v>60</v>
      </c>
      <c r="G63" s="11">
        <v>1</v>
      </c>
      <c r="H63" s="12">
        <v>1204.2646484375</v>
      </c>
      <c r="I63">
        <f t="shared" si="0"/>
        <v>3.0807219376909627</v>
      </c>
    </row>
    <row r="64" spans="1:9" x14ac:dyDescent="0.25">
      <c r="A64" s="10">
        <v>43635</v>
      </c>
      <c r="B64" s="8">
        <v>48</v>
      </c>
      <c r="C64" s="11" t="s">
        <v>7</v>
      </c>
      <c r="D64" s="11" t="s">
        <v>14</v>
      </c>
      <c r="E64" s="11" t="s">
        <v>5</v>
      </c>
      <c r="F64" s="11">
        <v>206</v>
      </c>
      <c r="G64" s="11">
        <v>10</v>
      </c>
      <c r="H64" s="12">
        <v>328919.375</v>
      </c>
      <c r="I64">
        <f t="shared" si="0"/>
        <v>5.5170894563581649</v>
      </c>
    </row>
    <row r="65" spans="1:9" x14ac:dyDescent="0.25">
      <c r="A65" s="10">
        <v>43635</v>
      </c>
      <c r="B65" s="8">
        <v>48</v>
      </c>
      <c r="C65" s="11" t="s">
        <v>7</v>
      </c>
      <c r="D65" s="11" t="s">
        <v>14</v>
      </c>
      <c r="E65" s="11" t="s">
        <v>6</v>
      </c>
      <c r="F65" s="11">
        <v>199</v>
      </c>
      <c r="G65" s="11">
        <v>10</v>
      </c>
      <c r="H65" s="12">
        <v>317742.5</v>
      </c>
      <c r="I65">
        <f t="shared" si="0"/>
        <v>5.5020753082518343</v>
      </c>
    </row>
    <row r="66" spans="1:9" hidden="1" x14ac:dyDescent="0.25">
      <c r="A66" s="10">
        <v>43635</v>
      </c>
      <c r="B66" s="8">
        <v>48</v>
      </c>
      <c r="C66" s="11" t="s">
        <v>7</v>
      </c>
      <c r="D66" s="11" t="s">
        <v>15</v>
      </c>
      <c r="E66" s="11" t="s">
        <v>5</v>
      </c>
      <c r="F66" s="11">
        <v>268</v>
      </c>
      <c r="G66" s="11">
        <v>1</v>
      </c>
      <c r="H66" s="12">
        <v>13278.544921875</v>
      </c>
      <c r="I66">
        <f t="shared" si="0"/>
        <v>4.1231504871537537</v>
      </c>
    </row>
    <row r="67" spans="1:9" hidden="1" x14ac:dyDescent="0.25">
      <c r="A67" s="10">
        <v>43635</v>
      </c>
      <c r="B67" s="8">
        <v>48</v>
      </c>
      <c r="C67" s="11" t="s">
        <v>7</v>
      </c>
      <c r="D67" s="11" t="s">
        <v>15</v>
      </c>
      <c r="E67" s="11" t="s">
        <v>6</v>
      </c>
      <c r="F67" s="11">
        <v>258</v>
      </c>
      <c r="G67" s="11">
        <v>1</v>
      </c>
      <c r="H67" s="12">
        <v>12783.0771484375</v>
      </c>
      <c r="I67">
        <f t="shared" si="0"/>
        <v>4.1066354099824318</v>
      </c>
    </row>
    <row r="68" spans="1:9" hidden="1" x14ac:dyDescent="0.25">
      <c r="A68" s="10">
        <v>43635</v>
      </c>
      <c r="B68" s="8">
        <f>12+48</f>
        <v>60</v>
      </c>
      <c r="C68" s="11" t="s">
        <v>7</v>
      </c>
      <c r="D68" s="11" t="s">
        <v>12</v>
      </c>
      <c r="E68" s="11" t="s">
        <v>5</v>
      </c>
      <c r="F68" s="11">
        <v>178</v>
      </c>
      <c r="G68" s="11">
        <v>10</v>
      </c>
      <c r="H68" s="12">
        <v>149542.96875</v>
      </c>
      <c r="I68">
        <f t="shared" si="0"/>
        <v>5.1747659980770457</v>
      </c>
    </row>
    <row r="69" spans="1:9" hidden="1" x14ac:dyDescent="0.25">
      <c r="A69" s="10">
        <v>43635</v>
      </c>
      <c r="B69" s="8">
        <f t="shared" ref="B69:B75" si="1">12+48</f>
        <v>60</v>
      </c>
      <c r="C69" s="11" t="s">
        <v>7</v>
      </c>
      <c r="D69" s="11" t="s">
        <v>12</v>
      </c>
      <c r="E69" s="11" t="s">
        <v>6</v>
      </c>
      <c r="F69" s="11">
        <v>256</v>
      </c>
      <c r="G69" s="11">
        <v>10</v>
      </c>
      <c r="H69" s="12">
        <v>126839.8359375</v>
      </c>
      <c r="I69">
        <f t="shared" si="0"/>
        <v>5.1032556716120325</v>
      </c>
    </row>
    <row r="70" spans="1:9" hidden="1" x14ac:dyDescent="0.25">
      <c r="A70" s="10">
        <v>43635</v>
      </c>
      <c r="B70" s="8">
        <f t="shared" si="1"/>
        <v>60</v>
      </c>
      <c r="C70" s="11" t="s">
        <v>7</v>
      </c>
      <c r="D70" s="11" t="s">
        <v>13</v>
      </c>
      <c r="E70" s="11" t="s">
        <v>5</v>
      </c>
      <c r="F70" s="11">
        <v>120</v>
      </c>
      <c r="G70" s="11">
        <v>1</v>
      </c>
      <c r="H70" s="12">
        <v>2408.529296875</v>
      </c>
      <c r="I70">
        <f t="shared" si="0"/>
        <v>3.381751933354944</v>
      </c>
    </row>
    <row r="71" spans="1:9" hidden="1" x14ac:dyDescent="0.25">
      <c r="A71" s="10">
        <v>43635</v>
      </c>
      <c r="B71" s="8">
        <f t="shared" si="1"/>
        <v>60</v>
      </c>
      <c r="C71" s="11" t="s">
        <v>7</v>
      </c>
      <c r="D71" s="11" t="s">
        <v>13</v>
      </c>
      <c r="E71" s="11" t="s">
        <v>6</v>
      </c>
      <c r="F71" s="11">
        <v>99</v>
      </c>
      <c r="G71" s="11">
        <v>1</v>
      </c>
      <c r="H71" s="12">
        <v>1987.03674316406</v>
      </c>
      <c r="I71">
        <f t="shared" si="0"/>
        <v>3.298205897912966</v>
      </c>
    </row>
    <row r="72" spans="1:9" x14ac:dyDescent="0.25">
      <c r="A72" s="10">
        <v>43635</v>
      </c>
      <c r="B72" s="8">
        <f t="shared" si="1"/>
        <v>60</v>
      </c>
      <c r="C72" s="11" t="s">
        <v>7</v>
      </c>
      <c r="D72" s="11" t="s">
        <v>14</v>
      </c>
      <c r="E72" s="11" t="s">
        <v>5</v>
      </c>
      <c r="F72" s="11">
        <v>258</v>
      </c>
      <c r="G72" s="11">
        <v>10</v>
      </c>
      <c r="H72" s="12">
        <v>411947.5625</v>
      </c>
      <c r="I72">
        <f t="shared" si="0"/>
        <v>5.6148419374742504</v>
      </c>
    </row>
    <row r="73" spans="1:9" x14ac:dyDescent="0.25">
      <c r="A73" s="10">
        <v>43635</v>
      </c>
      <c r="B73" s="8">
        <f t="shared" si="1"/>
        <v>60</v>
      </c>
      <c r="C73" s="11" t="s">
        <v>7</v>
      </c>
      <c r="D73" s="11" t="s">
        <v>14</v>
      </c>
      <c r="E73" s="11" t="s">
        <v>6</v>
      </c>
      <c r="F73" s="11">
        <v>289</v>
      </c>
      <c r="G73" s="11">
        <v>10</v>
      </c>
      <c r="H73" s="12">
        <v>461445.15625</v>
      </c>
      <c r="I73">
        <f t="shared" si="0"/>
        <v>5.6641200915951568</v>
      </c>
    </row>
    <row r="74" spans="1:9" hidden="1" x14ac:dyDescent="0.25">
      <c r="A74" s="10">
        <v>43635</v>
      </c>
      <c r="B74" s="8">
        <f t="shared" si="1"/>
        <v>60</v>
      </c>
      <c r="C74" s="11" t="s">
        <v>7</v>
      </c>
      <c r="D74" s="11" t="s">
        <v>15</v>
      </c>
      <c r="E74" s="11" t="s">
        <v>5</v>
      </c>
      <c r="F74" s="11">
        <v>201</v>
      </c>
      <c r="G74" s="11">
        <v>1</v>
      </c>
      <c r="H74" s="12">
        <v>16886.59375</v>
      </c>
      <c r="I74">
        <f t="shared" si="0"/>
        <v>4.2275420554462162</v>
      </c>
    </row>
    <row r="75" spans="1:9" hidden="1" x14ac:dyDescent="0.25">
      <c r="A75" s="10">
        <v>43635</v>
      </c>
      <c r="B75" s="8">
        <f t="shared" si="1"/>
        <v>60</v>
      </c>
      <c r="C75" s="11" t="s">
        <v>7</v>
      </c>
      <c r="D75" s="11" t="s">
        <v>15</v>
      </c>
      <c r="E75" s="11" t="s">
        <v>6</v>
      </c>
      <c r="F75" s="11">
        <v>193</v>
      </c>
      <c r="G75" s="11">
        <v>1</v>
      </c>
      <c r="H75" s="12">
        <v>16214.4912109375</v>
      </c>
      <c r="I75">
        <f t="shared" si="0"/>
        <v>4.209903325642415</v>
      </c>
    </row>
    <row r="76" spans="1:9" hidden="1" x14ac:dyDescent="0.25">
      <c r="A76" s="10">
        <v>43636</v>
      </c>
      <c r="B76" s="8">
        <v>72</v>
      </c>
      <c r="C76" s="11" t="s">
        <v>7</v>
      </c>
      <c r="D76" s="11" t="s">
        <v>12</v>
      </c>
      <c r="E76" s="11" t="s">
        <v>5</v>
      </c>
      <c r="F76" s="11">
        <v>228</v>
      </c>
      <c r="G76" s="11">
        <v>100</v>
      </c>
      <c r="H76" s="12">
        <v>3640467</v>
      </c>
      <c r="I76">
        <f t="shared" si="0"/>
        <v>6.5611570986253964</v>
      </c>
    </row>
    <row r="77" spans="1:9" hidden="1" x14ac:dyDescent="0.25">
      <c r="A77" s="10">
        <v>43636</v>
      </c>
      <c r="B77" s="8">
        <v>72</v>
      </c>
      <c r="C77" s="11" t="s">
        <v>7</v>
      </c>
      <c r="D77" s="11" t="s">
        <v>12</v>
      </c>
      <c r="E77" s="11" t="s">
        <v>6</v>
      </c>
      <c r="F77" s="11">
        <v>173</v>
      </c>
      <c r="G77" s="11">
        <v>100</v>
      </c>
      <c r="H77" s="12">
        <v>7259961.5</v>
      </c>
      <c r="I77">
        <f t="shared" si="0"/>
        <v>6.8609343176171889</v>
      </c>
    </row>
    <row r="78" spans="1:9" hidden="1" x14ac:dyDescent="0.25">
      <c r="A78" s="10">
        <v>43636</v>
      </c>
      <c r="B78" s="8">
        <v>72</v>
      </c>
      <c r="C78" s="11" t="s">
        <v>7</v>
      </c>
      <c r="D78" s="11" t="s">
        <v>13</v>
      </c>
      <c r="E78" s="11" t="s">
        <v>5</v>
      </c>
      <c r="F78" s="11">
        <v>217</v>
      </c>
      <c r="G78" s="11">
        <v>1</v>
      </c>
      <c r="H78" s="12">
        <v>6751.09521484375</v>
      </c>
      <c r="I78">
        <f t="shared" si="0"/>
        <v>3.8293742331539264</v>
      </c>
    </row>
    <row r="79" spans="1:9" hidden="1" x14ac:dyDescent="0.25">
      <c r="A79" s="10">
        <v>43636</v>
      </c>
      <c r="B79" s="8">
        <v>72</v>
      </c>
      <c r="C79" s="11" t="s">
        <v>7</v>
      </c>
      <c r="D79" s="11" t="s">
        <v>13</v>
      </c>
      <c r="E79" s="11" t="s">
        <v>6</v>
      </c>
      <c r="F79" s="11">
        <v>190</v>
      </c>
      <c r="G79" s="11">
        <v>1</v>
      </c>
      <c r="H79" s="12">
        <v>5911.09716796875</v>
      </c>
      <c r="I79">
        <f t="shared" si="0"/>
        <v>3.7716680984397013</v>
      </c>
    </row>
    <row r="80" spans="1:9" x14ac:dyDescent="0.25">
      <c r="A80" s="10">
        <v>43636</v>
      </c>
      <c r="B80" s="8">
        <v>72</v>
      </c>
      <c r="C80" s="11" t="s">
        <v>7</v>
      </c>
      <c r="D80" s="11" t="s">
        <v>14</v>
      </c>
      <c r="E80" s="11" t="s">
        <v>5</v>
      </c>
      <c r="F80" s="11">
        <v>196</v>
      </c>
      <c r="G80" s="11">
        <v>100</v>
      </c>
      <c r="H80" s="12">
        <v>3129524.25</v>
      </c>
      <c r="I80">
        <f t="shared" si="0"/>
        <v>6.4954783211554545</v>
      </c>
    </row>
    <row r="81" spans="1:9" x14ac:dyDescent="0.25">
      <c r="A81" s="10">
        <v>43636</v>
      </c>
      <c r="B81" s="8">
        <v>72</v>
      </c>
      <c r="C81" s="11" t="s">
        <v>7</v>
      </c>
      <c r="D81" s="11" t="s">
        <v>14</v>
      </c>
      <c r="E81" s="11" t="s">
        <v>6</v>
      </c>
      <c r="F81" s="11">
        <v>174</v>
      </c>
      <c r="G81" s="11">
        <v>100</v>
      </c>
      <c r="H81" s="12">
        <v>2778251</v>
      </c>
      <c r="I81">
        <f t="shared" si="0"/>
        <v>6.4437714793392029</v>
      </c>
    </row>
    <row r="82" spans="1:9" hidden="1" x14ac:dyDescent="0.25">
      <c r="A82" s="10">
        <v>43636</v>
      </c>
      <c r="B82" s="8">
        <v>72</v>
      </c>
      <c r="C82" s="11" t="s">
        <v>7</v>
      </c>
      <c r="D82" s="11" t="s">
        <v>15</v>
      </c>
      <c r="E82" s="11" t="s">
        <v>5</v>
      </c>
      <c r="F82" s="11">
        <v>169</v>
      </c>
      <c r="G82" s="11">
        <v>10</v>
      </c>
      <c r="H82" s="12">
        <v>83734.109375</v>
      </c>
      <c r="I82">
        <f t="shared" si="0"/>
        <v>4.9229024053739803</v>
      </c>
    </row>
    <row r="83" spans="1:9" hidden="1" x14ac:dyDescent="0.25">
      <c r="A83" s="10">
        <v>43636</v>
      </c>
      <c r="B83" s="8">
        <v>72</v>
      </c>
      <c r="C83" s="11" t="s">
        <v>7</v>
      </c>
      <c r="D83" s="11" t="s">
        <v>15</v>
      </c>
      <c r="E83" s="11" t="s">
        <v>6</v>
      </c>
      <c r="F83" s="11">
        <v>160</v>
      </c>
      <c r="G83" s="11">
        <v>10</v>
      </c>
      <c r="H83" s="12">
        <v>79274.8984375</v>
      </c>
      <c r="I83">
        <f t="shared" si="0"/>
        <v>4.899135694306044</v>
      </c>
    </row>
    <row r="84" spans="1:9" hidden="1" x14ac:dyDescent="0.25">
      <c r="A84" s="18">
        <v>43637</v>
      </c>
      <c r="B84" s="8">
        <f>72+24</f>
        <v>96</v>
      </c>
      <c r="C84" s="8" t="s">
        <v>7</v>
      </c>
      <c r="D84" s="8" t="s">
        <v>12</v>
      </c>
      <c r="E84" s="8" t="s">
        <v>5</v>
      </c>
      <c r="F84" s="8">
        <v>409</v>
      </c>
      <c r="G84" s="8">
        <v>100</v>
      </c>
      <c r="H84" s="32">
        <v>6530486.5</v>
      </c>
      <c r="I84">
        <f t="shared" si="0"/>
        <v>6.8149455360063538</v>
      </c>
    </row>
    <row r="85" spans="1:9" hidden="1" x14ac:dyDescent="0.25">
      <c r="A85" s="18">
        <v>43637</v>
      </c>
      <c r="B85" s="8">
        <f t="shared" ref="B85:B91" si="2">72+24</f>
        <v>96</v>
      </c>
      <c r="C85" s="8" t="s">
        <v>7</v>
      </c>
      <c r="D85" s="8" t="s">
        <v>12</v>
      </c>
      <c r="E85" s="8" t="s">
        <v>6</v>
      </c>
      <c r="F85" s="8">
        <v>418</v>
      </c>
      <c r="G85" s="8">
        <v>100</v>
      </c>
      <c r="H85" s="32">
        <v>6674189.5</v>
      </c>
      <c r="I85">
        <f t="shared" ref="I85:I148" si="3">LOG10(H85)</f>
        <v>6.8243985333999779</v>
      </c>
    </row>
    <row r="86" spans="1:9" hidden="1" x14ac:dyDescent="0.25">
      <c r="A86" s="18">
        <v>43637</v>
      </c>
      <c r="B86" s="8">
        <f t="shared" si="2"/>
        <v>96</v>
      </c>
      <c r="C86" s="8" t="s">
        <v>7</v>
      </c>
      <c r="D86" s="8" t="s">
        <v>13</v>
      </c>
      <c r="E86" s="8" t="s">
        <v>5</v>
      </c>
      <c r="F86" s="8">
        <v>207</v>
      </c>
      <c r="G86" s="8">
        <v>1</v>
      </c>
      <c r="H86" s="32">
        <v>33051.609375</v>
      </c>
      <c r="I86">
        <f t="shared" si="3"/>
        <v>4.5191926113455558</v>
      </c>
    </row>
    <row r="87" spans="1:9" hidden="1" x14ac:dyDescent="0.25">
      <c r="A87" s="18">
        <v>43637</v>
      </c>
      <c r="B87" s="8">
        <f t="shared" si="2"/>
        <v>96</v>
      </c>
      <c r="C87" s="8" t="s">
        <v>7</v>
      </c>
      <c r="D87" s="8" t="s">
        <v>13</v>
      </c>
      <c r="E87" s="8" t="s">
        <v>6</v>
      </c>
      <c r="F87" s="8">
        <v>203</v>
      </c>
      <c r="G87" s="8">
        <v>1</v>
      </c>
      <c r="H87" s="32">
        <v>32412.9296875</v>
      </c>
      <c r="I87">
        <f t="shared" si="3"/>
        <v>4.5107182871140301</v>
      </c>
    </row>
    <row r="88" spans="1:9" x14ac:dyDescent="0.25">
      <c r="A88" s="18">
        <v>43637</v>
      </c>
      <c r="B88" s="8">
        <f t="shared" si="2"/>
        <v>96</v>
      </c>
      <c r="C88" s="8" t="s">
        <v>7</v>
      </c>
      <c r="D88" s="8" t="s">
        <v>14</v>
      </c>
      <c r="E88" s="8" t="s">
        <v>5</v>
      </c>
      <c r="F88" s="8">
        <v>359</v>
      </c>
      <c r="G88" s="8">
        <v>100</v>
      </c>
      <c r="H88" s="32">
        <v>15065470</v>
      </c>
      <c r="I88">
        <f t="shared" si="3"/>
        <v>7.1779826849786756</v>
      </c>
    </row>
    <row r="89" spans="1:9" x14ac:dyDescent="0.25">
      <c r="A89" s="18">
        <v>43637</v>
      </c>
      <c r="B89" s="8">
        <f t="shared" si="2"/>
        <v>96</v>
      </c>
      <c r="C89" s="8" t="s">
        <v>7</v>
      </c>
      <c r="D89" s="8" t="s">
        <v>14</v>
      </c>
      <c r="E89" s="8" t="s">
        <v>6</v>
      </c>
      <c r="F89" s="8">
        <v>401</v>
      </c>
      <c r="G89" s="8">
        <v>100</v>
      </c>
      <c r="H89" s="32">
        <v>16828004</v>
      </c>
      <c r="I89">
        <f t="shared" si="3"/>
        <v>7.2260326065763421</v>
      </c>
    </row>
    <row r="90" spans="1:9" hidden="1" x14ac:dyDescent="0.25">
      <c r="A90" s="18">
        <v>43637</v>
      </c>
      <c r="B90" s="8">
        <f t="shared" si="2"/>
        <v>96</v>
      </c>
      <c r="C90" s="8" t="s">
        <v>7</v>
      </c>
      <c r="D90" s="8" t="s">
        <v>15</v>
      </c>
      <c r="E90" s="8" t="s">
        <v>5</v>
      </c>
      <c r="F90" s="8">
        <v>314</v>
      </c>
      <c r="G90" s="8">
        <v>10</v>
      </c>
      <c r="H90" s="32">
        <v>501362.5625</v>
      </c>
      <c r="I90">
        <f t="shared" si="3"/>
        <v>5.7001519014078195</v>
      </c>
    </row>
    <row r="91" spans="1:9" hidden="1" x14ac:dyDescent="0.25">
      <c r="A91" s="18">
        <v>43637</v>
      </c>
      <c r="B91" s="8">
        <f t="shared" si="2"/>
        <v>96</v>
      </c>
      <c r="C91" s="8" t="s">
        <v>7</v>
      </c>
      <c r="D91" s="8" t="s">
        <v>15</v>
      </c>
      <c r="E91" s="8" t="s">
        <v>6</v>
      </c>
      <c r="F91" s="8">
        <v>290</v>
      </c>
      <c r="G91" s="8">
        <v>10</v>
      </c>
      <c r="H91" s="32">
        <v>463041.84375</v>
      </c>
      <c r="I91">
        <f t="shared" si="3"/>
        <v>5.6656202387255208</v>
      </c>
    </row>
    <row r="92" spans="1:9" hidden="1" x14ac:dyDescent="0.25">
      <c r="A92" s="18">
        <v>43638</v>
      </c>
      <c r="B92" s="8">
        <f>96+24</f>
        <v>120</v>
      </c>
      <c r="C92" s="8" t="s">
        <v>7</v>
      </c>
      <c r="D92" s="8" t="s">
        <v>12</v>
      </c>
      <c r="E92" s="8" t="s">
        <v>5</v>
      </c>
      <c r="F92" s="8">
        <v>175</v>
      </c>
      <c r="G92" s="8">
        <v>10000</v>
      </c>
      <c r="H92" s="32">
        <v>35124388</v>
      </c>
      <c r="I92">
        <f t="shared" si="3"/>
        <v>7.5456087659227187</v>
      </c>
    </row>
    <row r="93" spans="1:9" hidden="1" x14ac:dyDescent="0.25">
      <c r="A93" s="18">
        <v>43638</v>
      </c>
      <c r="B93" s="8">
        <f t="shared" ref="B93:B101" si="4">96+24</f>
        <v>120</v>
      </c>
      <c r="C93" s="8" t="s">
        <v>7</v>
      </c>
      <c r="D93" s="8" t="s">
        <v>12</v>
      </c>
      <c r="E93" s="8" t="s">
        <v>6</v>
      </c>
      <c r="F93" s="8">
        <v>162</v>
      </c>
      <c r="G93" s="8">
        <v>10000</v>
      </c>
      <c r="H93" s="32">
        <v>32515146</v>
      </c>
      <c r="I93">
        <f t="shared" si="3"/>
        <v>7.5120857084239416</v>
      </c>
    </row>
    <row r="94" spans="1:9" hidden="1" x14ac:dyDescent="0.25">
      <c r="A94" s="18">
        <v>43638</v>
      </c>
      <c r="B94" s="8">
        <f t="shared" si="4"/>
        <v>120</v>
      </c>
      <c r="C94" s="8" t="s">
        <v>7</v>
      </c>
      <c r="D94" s="8" t="s">
        <v>12</v>
      </c>
      <c r="E94" s="8" t="s">
        <v>5</v>
      </c>
      <c r="F94" s="8">
        <v>183</v>
      </c>
      <c r="G94" s="8">
        <v>1000</v>
      </c>
      <c r="H94" s="32">
        <v>29219538</v>
      </c>
      <c r="I94">
        <f t="shared" si="3"/>
        <v>7.4656733448755928</v>
      </c>
    </row>
    <row r="95" spans="1:9" hidden="1" x14ac:dyDescent="0.25">
      <c r="A95" s="18">
        <v>43638</v>
      </c>
      <c r="B95" s="8">
        <f t="shared" si="4"/>
        <v>120</v>
      </c>
      <c r="C95" s="8" t="s">
        <v>7</v>
      </c>
      <c r="D95" s="8" t="s">
        <v>12</v>
      </c>
      <c r="E95" s="8" t="s">
        <v>6</v>
      </c>
      <c r="F95" s="8">
        <v>210</v>
      </c>
      <c r="G95" s="8">
        <v>1000</v>
      </c>
      <c r="H95" s="32">
        <v>33530616</v>
      </c>
      <c r="I95">
        <f t="shared" si="3"/>
        <v>7.5254415320432981</v>
      </c>
    </row>
    <row r="96" spans="1:9" hidden="1" x14ac:dyDescent="0.25">
      <c r="A96" s="18">
        <v>43638</v>
      </c>
      <c r="B96" s="8">
        <f t="shared" si="4"/>
        <v>120</v>
      </c>
      <c r="C96" s="8" t="s">
        <v>7</v>
      </c>
      <c r="D96" s="8" t="s">
        <v>13</v>
      </c>
      <c r="E96" s="8" t="s">
        <v>5</v>
      </c>
      <c r="F96" s="8">
        <v>270</v>
      </c>
      <c r="G96" s="8">
        <v>10</v>
      </c>
      <c r="H96" s="32">
        <v>133776.390625</v>
      </c>
      <c r="I96">
        <f t="shared" si="3"/>
        <v>5.1263794742239401</v>
      </c>
    </row>
    <row r="97" spans="1:9" hidden="1" x14ac:dyDescent="0.25">
      <c r="A97" s="18">
        <v>43638</v>
      </c>
      <c r="B97" s="8">
        <f t="shared" si="4"/>
        <v>120</v>
      </c>
      <c r="C97" s="8" t="s">
        <v>7</v>
      </c>
      <c r="D97" s="8" t="s">
        <v>13</v>
      </c>
      <c r="E97" s="8" t="s">
        <v>6</v>
      </c>
      <c r="F97" s="8">
        <v>259</v>
      </c>
      <c r="G97" s="8">
        <v>10</v>
      </c>
      <c r="H97" s="32">
        <v>128326.2421875</v>
      </c>
      <c r="I97">
        <f t="shared" si="3"/>
        <v>5.1083154768881149</v>
      </c>
    </row>
    <row r="98" spans="1:9" x14ac:dyDescent="0.25">
      <c r="A98" s="18">
        <v>43638</v>
      </c>
      <c r="B98" s="8">
        <f t="shared" si="4"/>
        <v>120</v>
      </c>
      <c r="C98" s="8" t="s">
        <v>7</v>
      </c>
      <c r="D98" s="8" t="s">
        <v>14</v>
      </c>
      <c r="E98" s="8" t="s">
        <v>5</v>
      </c>
      <c r="F98" s="8">
        <v>197</v>
      </c>
      <c r="G98" s="8">
        <v>10000</v>
      </c>
      <c r="H98" s="32">
        <v>61288744</v>
      </c>
      <c r="I98">
        <f t="shared" si="3"/>
        <v>7.7873807213772617</v>
      </c>
    </row>
    <row r="99" spans="1:9" x14ac:dyDescent="0.25">
      <c r="A99" s="18">
        <v>43638</v>
      </c>
      <c r="B99" s="8">
        <f t="shared" si="4"/>
        <v>120</v>
      </c>
      <c r="C99" s="8" t="s">
        <v>7</v>
      </c>
      <c r="D99" s="8" t="s">
        <v>14</v>
      </c>
      <c r="E99" s="8" t="s">
        <v>6</v>
      </c>
      <c r="F99" s="8">
        <v>219</v>
      </c>
      <c r="G99" s="8">
        <v>10000</v>
      </c>
      <c r="H99" s="32">
        <v>68133168</v>
      </c>
      <c r="I99">
        <f t="shared" si="3"/>
        <v>7.8333585828764551</v>
      </c>
    </row>
    <row r="100" spans="1:9" hidden="1" x14ac:dyDescent="0.25">
      <c r="A100" s="18">
        <v>43638</v>
      </c>
      <c r="B100" s="8">
        <f t="shared" si="4"/>
        <v>120</v>
      </c>
      <c r="C100" s="8" t="s">
        <v>7</v>
      </c>
      <c r="D100" s="8" t="s">
        <v>15</v>
      </c>
      <c r="E100" s="8" t="s">
        <v>5</v>
      </c>
      <c r="F100" s="8">
        <v>237</v>
      </c>
      <c r="G100" s="8">
        <v>100</v>
      </c>
      <c r="H100" s="32">
        <v>1991105.875</v>
      </c>
      <c r="I100">
        <f t="shared" si="3"/>
        <v>6.2990943538022739</v>
      </c>
    </row>
    <row r="101" spans="1:9" hidden="1" x14ac:dyDescent="0.25">
      <c r="A101" s="18">
        <v>43638</v>
      </c>
      <c r="B101" s="8">
        <f t="shared" si="4"/>
        <v>120</v>
      </c>
      <c r="C101" s="8" t="s">
        <v>7</v>
      </c>
      <c r="D101" s="8" t="s">
        <v>15</v>
      </c>
      <c r="E101" s="8" t="s">
        <v>6</v>
      </c>
      <c r="F101" s="8">
        <v>283</v>
      </c>
      <c r="G101" s="8">
        <v>100</v>
      </c>
      <c r="H101" s="32">
        <v>2377565.25</v>
      </c>
      <c r="I101">
        <f t="shared" si="3"/>
        <v>6.3761324445689009</v>
      </c>
    </row>
    <row r="102" spans="1:9" hidden="1" x14ac:dyDescent="0.25">
      <c r="A102" s="18">
        <v>43639</v>
      </c>
      <c r="B102" s="8">
        <f>144+24</f>
        <v>168</v>
      </c>
      <c r="C102" s="8" t="s">
        <v>7</v>
      </c>
      <c r="D102" s="8" t="s">
        <v>12</v>
      </c>
      <c r="E102" s="8" t="s">
        <v>5</v>
      </c>
      <c r="F102" s="8">
        <v>202</v>
      </c>
      <c r="G102" s="8">
        <v>10000</v>
      </c>
      <c r="H102" s="32">
        <v>62844296</v>
      </c>
      <c r="I102">
        <f t="shared" si="3"/>
        <v>7.7982658655041979</v>
      </c>
    </row>
    <row r="103" spans="1:9" hidden="1" x14ac:dyDescent="0.25">
      <c r="A103" s="18">
        <v>43639</v>
      </c>
      <c r="B103" s="8">
        <f t="shared" ref="B103:B111" si="5">144+24</f>
        <v>168</v>
      </c>
      <c r="C103" s="8" t="s">
        <v>7</v>
      </c>
      <c r="D103" s="8" t="s">
        <v>12</v>
      </c>
      <c r="E103" s="8" t="s">
        <v>6</v>
      </c>
      <c r="F103" s="8">
        <v>204</v>
      </c>
      <c r="G103" s="8">
        <v>10000</v>
      </c>
      <c r="H103" s="32">
        <v>63466516</v>
      </c>
      <c r="I103">
        <f t="shared" si="3"/>
        <v>7.8025446583343667</v>
      </c>
    </row>
    <row r="104" spans="1:9" hidden="1" x14ac:dyDescent="0.25">
      <c r="A104" s="18">
        <v>43639</v>
      </c>
      <c r="B104" s="8">
        <f t="shared" si="5"/>
        <v>168</v>
      </c>
      <c r="C104" s="8" t="s">
        <v>7</v>
      </c>
      <c r="D104" s="8" t="s">
        <v>13</v>
      </c>
      <c r="E104" s="8" t="s">
        <v>5</v>
      </c>
      <c r="F104" s="8">
        <v>211</v>
      </c>
      <c r="G104" s="8">
        <v>100</v>
      </c>
      <c r="H104" s="32">
        <v>1045437.6875</v>
      </c>
      <c r="I104">
        <f t="shared" si="3"/>
        <v>6.0192981521404034</v>
      </c>
    </row>
    <row r="105" spans="1:9" hidden="1" x14ac:dyDescent="0.25">
      <c r="A105" s="18">
        <v>43639</v>
      </c>
      <c r="B105" s="8">
        <f t="shared" si="5"/>
        <v>168</v>
      </c>
      <c r="C105" s="8" t="s">
        <v>7</v>
      </c>
      <c r="D105" s="8" t="s">
        <v>13</v>
      </c>
      <c r="E105" s="8" t="s">
        <v>6</v>
      </c>
      <c r="F105" s="8">
        <v>179</v>
      </c>
      <c r="G105" s="8">
        <v>100</v>
      </c>
      <c r="H105" s="32">
        <v>886887.9375</v>
      </c>
      <c r="I105">
        <f t="shared" si="3"/>
        <v>5.9478687481293893</v>
      </c>
    </row>
    <row r="106" spans="1:9" x14ac:dyDescent="0.25">
      <c r="A106" s="18">
        <v>43639</v>
      </c>
      <c r="B106" s="8">
        <f t="shared" si="5"/>
        <v>168</v>
      </c>
      <c r="C106" s="8" t="s">
        <v>7</v>
      </c>
      <c r="D106" s="8" t="s">
        <v>14</v>
      </c>
      <c r="E106" s="8" t="s">
        <v>5</v>
      </c>
      <c r="F106" s="8">
        <v>53</v>
      </c>
      <c r="G106" s="8">
        <v>100000</v>
      </c>
      <c r="H106" s="32">
        <v>106376712</v>
      </c>
      <c r="I106">
        <f t="shared" si="3"/>
        <v>8.0268465625748533</v>
      </c>
    </row>
    <row r="107" spans="1:9" x14ac:dyDescent="0.25">
      <c r="A107" s="18">
        <v>43639</v>
      </c>
      <c r="B107" s="8">
        <f t="shared" si="5"/>
        <v>168</v>
      </c>
      <c r="C107" s="8" t="s">
        <v>7</v>
      </c>
      <c r="D107" s="8" t="s">
        <v>14</v>
      </c>
      <c r="E107" s="8" t="s">
        <v>6</v>
      </c>
      <c r="F107" s="8">
        <v>58</v>
      </c>
      <c r="G107" s="8">
        <v>100000</v>
      </c>
      <c r="H107" s="32">
        <v>116412256</v>
      </c>
      <c r="I107">
        <f t="shared" si="3"/>
        <v>8.0659987056830289</v>
      </c>
    </row>
    <row r="108" spans="1:9" x14ac:dyDescent="0.25">
      <c r="A108" s="18">
        <v>43639</v>
      </c>
      <c r="B108" s="8">
        <f t="shared" si="5"/>
        <v>168</v>
      </c>
      <c r="C108" s="8" t="s">
        <v>7</v>
      </c>
      <c r="D108" s="8" t="s">
        <v>14</v>
      </c>
      <c r="E108" s="8" t="s">
        <v>5</v>
      </c>
      <c r="F108" s="8">
        <v>256</v>
      </c>
      <c r="G108" s="8">
        <v>10000</v>
      </c>
      <c r="H108" s="32">
        <v>126839840</v>
      </c>
      <c r="I108">
        <f t="shared" si="3"/>
        <v>8.1032556855218676</v>
      </c>
    </row>
    <row r="109" spans="1:9" x14ac:dyDescent="0.25">
      <c r="A109" s="18">
        <v>43639</v>
      </c>
      <c r="B109" s="8">
        <f t="shared" si="5"/>
        <v>168</v>
      </c>
      <c r="C109" s="8" t="s">
        <v>7</v>
      </c>
      <c r="D109" s="8" t="s">
        <v>14</v>
      </c>
      <c r="E109" s="8" t="s">
        <v>6</v>
      </c>
      <c r="F109" s="8">
        <v>160</v>
      </c>
      <c r="G109" s="8">
        <v>10000</v>
      </c>
      <c r="H109" s="32">
        <v>134420656</v>
      </c>
      <c r="I109">
        <f t="shared" si="3"/>
        <v>8.1284660105148792</v>
      </c>
    </row>
    <row r="110" spans="1:9" hidden="1" x14ac:dyDescent="0.25">
      <c r="A110" s="18">
        <v>43639</v>
      </c>
      <c r="B110" s="8">
        <f t="shared" si="5"/>
        <v>168</v>
      </c>
      <c r="C110" s="8" t="s">
        <v>7</v>
      </c>
      <c r="D110" s="8" t="s">
        <v>15</v>
      </c>
      <c r="E110" s="8" t="s">
        <v>5</v>
      </c>
      <c r="F110" s="8">
        <v>204</v>
      </c>
      <c r="G110" s="8">
        <v>1000</v>
      </c>
      <c r="H110" s="32">
        <v>4094500</v>
      </c>
      <c r="I110">
        <f t="shared" si="3"/>
        <v>6.6122008754495791</v>
      </c>
    </row>
    <row r="111" spans="1:9" hidden="1" x14ac:dyDescent="0.25">
      <c r="A111" s="18">
        <v>43639</v>
      </c>
      <c r="B111" s="8">
        <f t="shared" si="5"/>
        <v>168</v>
      </c>
      <c r="C111" s="8" t="s">
        <v>7</v>
      </c>
      <c r="D111" s="8" t="s">
        <v>15</v>
      </c>
      <c r="E111" s="8" t="s">
        <v>6</v>
      </c>
      <c r="F111" s="8">
        <v>199</v>
      </c>
      <c r="G111" s="8">
        <v>1000</v>
      </c>
      <c r="H111" s="32">
        <v>3994144.5</v>
      </c>
      <c r="I111">
        <f t="shared" si="3"/>
        <v>6.6014237727073022</v>
      </c>
    </row>
    <row r="112" spans="1:9" hidden="1" x14ac:dyDescent="0.25">
      <c r="A112" s="18">
        <v>43640</v>
      </c>
      <c r="B112" s="8">
        <f>168+24</f>
        <v>192</v>
      </c>
      <c r="C112" s="8" t="s">
        <v>7</v>
      </c>
      <c r="D112" s="8" t="s">
        <v>12</v>
      </c>
      <c r="E112" s="8" t="s">
        <v>5</v>
      </c>
      <c r="F112" s="8">
        <v>244</v>
      </c>
      <c r="G112" s="8">
        <v>10000</v>
      </c>
      <c r="H112" s="32">
        <v>75910928</v>
      </c>
      <c r="I112">
        <f t="shared" si="3"/>
        <v>7.8803043006447719</v>
      </c>
    </row>
    <row r="113" spans="1:9" hidden="1" x14ac:dyDescent="0.25">
      <c r="A113" s="18">
        <v>43640</v>
      </c>
      <c r="B113" s="8">
        <f t="shared" ref="B113:B121" si="6">168+24</f>
        <v>192</v>
      </c>
      <c r="C113" s="8" t="s">
        <v>7</v>
      </c>
      <c r="D113" s="8" t="s">
        <v>12</v>
      </c>
      <c r="E113" s="8" t="s">
        <v>6</v>
      </c>
      <c r="F113" s="8">
        <v>170</v>
      </c>
      <c r="G113" s="8">
        <v>10000</v>
      </c>
      <c r="H113" s="32">
        <v>84229576</v>
      </c>
      <c r="I113">
        <f t="shared" si="3"/>
        <v>7.9254646145188703</v>
      </c>
    </row>
    <row r="114" spans="1:9" hidden="1" x14ac:dyDescent="0.25">
      <c r="A114" s="18">
        <v>43640</v>
      </c>
      <c r="B114" s="8">
        <f t="shared" si="6"/>
        <v>192</v>
      </c>
      <c r="C114" s="8" t="s">
        <v>7</v>
      </c>
      <c r="D114" s="8" t="s">
        <v>13</v>
      </c>
      <c r="E114" s="8" t="s">
        <v>5</v>
      </c>
      <c r="F114" s="8">
        <v>196</v>
      </c>
      <c r="G114" s="8">
        <v>1000</v>
      </c>
      <c r="H114" s="32">
        <v>6097763.5</v>
      </c>
      <c r="I114">
        <f t="shared" si="3"/>
        <v>6.785170576369679</v>
      </c>
    </row>
    <row r="115" spans="1:9" hidden="1" x14ac:dyDescent="0.25">
      <c r="A115" s="18">
        <v>43640</v>
      </c>
      <c r="B115" s="8">
        <f t="shared" si="6"/>
        <v>192</v>
      </c>
      <c r="C115" s="8" t="s">
        <v>7</v>
      </c>
      <c r="D115" s="8" t="s">
        <v>13</v>
      </c>
      <c r="E115" s="8" t="s">
        <v>6</v>
      </c>
      <c r="F115" s="8">
        <v>166</v>
      </c>
      <c r="G115" s="8">
        <v>1000</v>
      </c>
      <c r="H115" s="32">
        <v>5164432</v>
      </c>
      <c r="I115">
        <f t="shared" si="3"/>
        <v>6.7130225634489609</v>
      </c>
    </row>
    <row r="116" spans="1:9" hidden="1" x14ac:dyDescent="0.25">
      <c r="A116" s="18">
        <v>43640</v>
      </c>
      <c r="B116" s="8">
        <f t="shared" si="6"/>
        <v>192</v>
      </c>
      <c r="C116" s="8" t="s">
        <v>7</v>
      </c>
      <c r="D116" s="8" t="s">
        <v>13</v>
      </c>
      <c r="E116" s="8" t="s">
        <v>5</v>
      </c>
      <c r="F116" s="8">
        <v>260</v>
      </c>
      <c r="G116" s="8">
        <v>100</v>
      </c>
      <c r="H116" s="32">
        <v>4151409.75</v>
      </c>
      <c r="I116">
        <f t="shared" si="3"/>
        <v>6.6181956009722578</v>
      </c>
    </row>
    <row r="117" spans="1:9" hidden="1" x14ac:dyDescent="0.25">
      <c r="A117" s="18">
        <v>43640</v>
      </c>
      <c r="B117" s="8">
        <f t="shared" si="6"/>
        <v>192</v>
      </c>
      <c r="C117" s="8" t="s">
        <v>7</v>
      </c>
      <c r="D117" s="8" t="s">
        <v>13</v>
      </c>
      <c r="E117" s="8" t="s">
        <v>6</v>
      </c>
      <c r="F117" s="8">
        <v>258</v>
      </c>
      <c r="G117" s="8">
        <v>100</v>
      </c>
      <c r="H117" s="32">
        <v>4119475.75</v>
      </c>
      <c r="I117">
        <f t="shared" si="3"/>
        <v>6.6148419506523375</v>
      </c>
    </row>
    <row r="118" spans="1:9" x14ac:dyDescent="0.25">
      <c r="A118" s="18">
        <v>43640</v>
      </c>
      <c r="B118" s="8">
        <f t="shared" si="6"/>
        <v>192</v>
      </c>
      <c r="C118" s="8" t="s">
        <v>7</v>
      </c>
      <c r="D118" s="8" t="s">
        <v>14</v>
      </c>
      <c r="E118" s="8" t="s">
        <v>5</v>
      </c>
      <c r="F118" s="8">
        <v>90</v>
      </c>
      <c r="G118" s="8">
        <v>100000</v>
      </c>
      <c r="H118" s="32">
        <v>180639696</v>
      </c>
      <c r="I118">
        <f t="shared" si="3"/>
        <v>8.2568131937038238</v>
      </c>
    </row>
    <row r="119" spans="1:9" x14ac:dyDescent="0.25">
      <c r="A119" s="18">
        <v>43640</v>
      </c>
      <c r="B119" s="8">
        <f t="shared" si="6"/>
        <v>192</v>
      </c>
      <c r="C119" s="8" t="s">
        <v>7</v>
      </c>
      <c r="D119" s="8" t="s">
        <v>14</v>
      </c>
      <c r="E119" s="8" t="s">
        <v>6</v>
      </c>
      <c r="F119" s="8">
        <v>106</v>
      </c>
      <c r="G119" s="8">
        <v>100000</v>
      </c>
      <c r="H119" s="32">
        <v>212753424</v>
      </c>
      <c r="I119">
        <f t="shared" si="3"/>
        <v>8.3278765582388345</v>
      </c>
    </row>
    <row r="120" spans="1:9" hidden="1" x14ac:dyDescent="0.25">
      <c r="A120" s="18">
        <v>43640</v>
      </c>
      <c r="B120" s="8">
        <f t="shared" si="6"/>
        <v>192</v>
      </c>
      <c r="C120" s="8" t="s">
        <v>7</v>
      </c>
      <c r="D120" s="8" t="s">
        <v>15</v>
      </c>
      <c r="E120" s="8" t="s">
        <v>5</v>
      </c>
      <c r="F120" s="8">
        <v>174</v>
      </c>
      <c r="G120" s="8">
        <v>1000</v>
      </c>
      <c r="H120" s="32">
        <v>8621145</v>
      </c>
      <c r="I120">
        <f t="shared" si="3"/>
        <v>6.9355649496018064</v>
      </c>
    </row>
    <row r="121" spans="1:9" hidden="1" x14ac:dyDescent="0.25">
      <c r="A121" s="18">
        <v>43640</v>
      </c>
      <c r="B121" s="8">
        <f t="shared" si="6"/>
        <v>192</v>
      </c>
      <c r="C121" s="8" t="s">
        <v>7</v>
      </c>
      <c r="D121" s="8" t="s">
        <v>15</v>
      </c>
      <c r="E121" s="8" t="s">
        <v>6</v>
      </c>
      <c r="F121" s="8">
        <v>225</v>
      </c>
      <c r="G121" s="8">
        <v>1000</v>
      </c>
      <c r="H121" s="32">
        <v>6999983.5</v>
      </c>
      <c r="I121">
        <f t="shared" si="3"/>
        <v>6.8450970163189142</v>
      </c>
    </row>
    <row r="122" spans="1:9" hidden="1" x14ac:dyDescent="0.25">
      <c r="A122" s="18">
        <v>43641</v>
      </c>
      <c r="B122" s="8">
        <f>192+24</f>
        <v>216</v>
      </c>
      <c r="C122" s="8" t="s">
        <v>7</v>
      </c>
      <c r="D122" s="8" t="s">
        <v>12</v>
      </c>
      <c r="E122" s="8" t="s">
        <v>5</v>
      </c>
      <c r="F122" s="8">
        <v>222</v>
      </c>
      <c r="G122" s="8">
        <v>10000</v>
      </c>
      <c r="H122" s="32">
        <v>109993920</v>
      </c>
      <c r="I122">
        <f t="shared" si="3"/>
        <v>8.0413686798543456</v>
      </c>
    </row>
    <row r="123" spans="1:9" hidden="1" x14ac:dyDescent="0.25">
      <c r="A123" s="18">
        <v>43641</v>
      </c>
      <c r="B123" s="8">
        <f t="shared" ref="B123:B131" si="7">192+24</f>
        <v>216</v>
      </c>
      <c r="C123" s="8" t="s">
        <v>7</v>
      </c>
      <c r="D123" s="8" t="s">
        <v>12</v>
      </c>
      <c r="E123" s="8" t="s">
        <v>6</v>
      </c>
      <c r="F123" s="8">
        <v>209</v>
      </c>
      <c r="G123" s="8">
        <v>10000</v>
      </c>
      <c r="H123" s="32">
        <v>103552832</v>
      </c>
      <c r="I123">
        <f t="shared" si="3"/>
        <v>8.0151619806331844</v>
      </c>
    </row>
    <row r="124" spans="1:9" hidden="1" x14ac:dyDescent="0.25">
      <c r="A124" s="18">
        <v>43641</v>
      </c>
      <c r="B124" s="8">
        <f>192+24</f>
        <v>216</v>
      </c>
      <c r="C124" s="8" t="s">
        <v>7</v>
      </c>
      <c r="D124" s="8" t="s">
        <v>12</v>
      </c>
      <c r="E124" s="8" t="s">
        <v>5</v>
      </c>
      <c r="F124" s="8">
        <v>41</v>
      </c>
      <c r="G124" s="8">
        <v>100000</v>
      </c>
      <c r="H124" s="32">
        <v>82291424</v>
      </c>
      <c r="I124">
        <f t="shared" si="3"/>
        <v>7.9153545775750294</v>
      </c>
    </row>
    <row r="125" spans="1:9" hidden="1" x14ac:dyDescent="0.25">
      <c r="A125" s="18">
        <v>43641</v>
      </c>
      <c r="B125" s="8">
        <f t="shared" si="7"/>
        <v>216</v>
      </c>
      <c r="C125" s="8" t="s">
        <v>7</v>
      </c>
      <c r="D125" s="8" t="s">
        <v>12</v>
      </c>
      <c r="E125" s="8" t="s">
        <v>6</v>
      </c>
      <c r="F125" s="8">
        <v>64</v>
      </c>
      <c r="G125" s="8">
        <v>100000</v>
      </c>
      <c r="H125" s="32">
        <v>128454896</v>
      </c>
      <c r="I125">
        <f t="shared" si="3"/>
        <v>8.1087506618546907</v>
      </c>
    </row>
    <row r="126" spans="1:9" hidden="1" x14ac:dyDescent="0.25">
      <c r="A126" s="18">
        <v>43641</v>
      </c>
      <c r="B126" s="8">
        <f t="shared" si="7"/>
        <v>216</v>
      </c>
      <c r="C126" s="8" t="s">
        <v>7</v>
      </c>
      <c r="D126" s="8" t="s">
        <v>13</v>
      </c>
      <c r="E126" s="8" t="s">
        <v>5</v>
      </c>
      <c r="F126" s="8">
        <v>201</v>
      </c>
      <c r="G126" s="8">
        <v>1000</v>
      </c>
      <c r="H126" s="32">
        <v>9958909</v>
      </c>
      <c r="I126">
        <f t="shared" si="3"/>
        <v>6.9982117640028072</v>
      </c>
    </row>
    <row r="127" spans="1:9" hidden="1" x14ac:dyDescent="0.25">
      <c r="A127" s="18">
        <v>43641</v>
      </c>
      <c r="B127" s="8">
        <f t="shared" si="7"/>
        <v>216</v>
      </c>
      <c r="C127" s="8" t="s">
        <v>7</v>
      </c>
      <c r="D127" s="8" t="s">
        <v>13</v>
      </c>
      <c r="E127" s="8" t="s">
        <v>6</v>
      </c>
      <c r="F127" s="8">
        <v>203</v>
      </c>
      <c r="G127" s="8">
        <v>1000</v>
      </c>
      <c r="H127" s="32">
        <v>10058003</v>
      </c>
      <c r="I127">
        <f t="shared" si="3"/>
        <v>7.0025117608219185</v>
      </c>
    </row>
    <row r="128" spans="1:9" x14ac:dyDescent="0.25">
      <c r="A128" s="18">
        <v>43641</v>
      </c>
      <c r="B128" s="8">
        <f t="shared" si="7"/>
        <v>216</v>
      </c>
      <c r="C128" s="8" t="s">
        <v>7</v>
      </c>
      <c r="D128" s="8" t="s">
        <v>14</v>
      </c>
      <c r="E128" s="8" t="s">
        <v>5</v>
      </c>
      <c r="F128" s="8">
        <v>155</v>
      </c>
      <c r="G128" s="8">
        <v>100000</v>
      </c>
      <c r="H128" s="32">
        <v>311101696</v>
      </c>
      <c r="I128">
        <f t="shared" si="3"/>
        <v>8.492902378712154</v>
      </c>
    </row>
    <row r="129" spans="1:9" x14ac:dyDescent="0.25">
      <c r="A129" s="18">
        <v>43641</v>
      </c>
      <c r="B129" s="8">
        <f t="shared" si="7"/>
        <v>216</v>
      </c>
      <c r="C129" s="8" t="s">
        <v>7</v>
      </c>
      <c r="D129" s="8" t="s">
        <v>14</v>
      </c>
      <c r="E129" s="8" t="s">
        <v>6</v>
      </c>
      <c r="F129" s="8">
        <v>171</v>
      </c>
      <c r="G129" s="8">
        <v>100000</v>
      </c>
      <c r="H129" s="32">
        <v>343215424</v>
      </c>
      <c r="I129">
        <f t="shared" si="3"/>
        <v>8.5355667966812447</v>
      </c>
    </row>
    <row r="130" spans="1:9" hidden="1" x14ac:dyDescent="0.25">
      <c r="A130" s="18">
        <v>43641</v>
      </c>
      <c r="B130" s="8">
        <f t="shared" si="7"/>
        <v>216</v>
      </c>
      <c r="C130" s="8" t="s">
        <v>7</v>
      </c>
      <c r="D130" s="8" t="s">
        <v>15</v>
      </c>
      <c r="E130" s="8" t="s">
        <v>5</v>
      </c>
      <c r="F130" s="8">
        <v>194</v>
      </c>
      <c r="G130" s="8">
        <v>1000</v>
      </c>
      <c r="H130" s="32">
        <v>9612081</v>
      </c>
      <c r="I130">
        <f t="shared" si="3"/>
        <v>6.9828174219014016</v>
      </c>
    </row>
    <row r="131" spans="1:9" hidden="1" x14ac:dyDescent="0.25">
      <c r="A131" s="18">
        <v>43641</v>
      </c>
      <c r="B131" s="8">
        <f t="shared" si="7"/>
        <v>216</v>
      </c>
      <c r="C131" s="8" t="s">
        <v>7</v>
      </c>
      <c r="D131" s="8" t="s">
        <v>15</v>
      </c>
      <c r="E131" s="8" t="s">
        <v>6</v>
      </c>
      <c r="F131" s="8">
        <v>234</v>
      </c>
      <c r="G131" s="8">
        <v>1000</v>
      </c>
      <c r="H131" s="32">
        <v>11593954</v>
      </c>
      <c r="I131">
        <f t="shared" si="3"/>
        <v>7.0642315729378238</v>
      </c>
    </row>
    <row r="132" spans="1:9" hidden="1" x14ac:dyDescent="0.25">
      <c r="A132" s="18">
        <v>43642</v>
      </c>
      <c r="B132" s="8">
        <f>216+24</f>
        <v>240</v>
      </c>
      <c r="C132" s="8" t="s">
        <v>7</v>
      </c>
      <c r="D132" s="8" t="s">
        <v>12</v>
      </c>
      <c r="E132" s="8" t="s">
        <v>5</v>
      </c>
      <c r="F132" s="8">
        <v>76</v>
      </c>
      <c r="G132" s="8">
        <v>100000</v>
      </c>
      <c r="H132" s="32">
        <v>152540192</v>
      </c>
      <c r="I132">
        <f t="shared" si="3"/>
        <v>8.1833842886928423</v>
      </c>
    </row>
    <row r="133" spans="1:9" hidden="1" x14ac:dyDescent="0.25">
      <c r="A133" s="18">
        <v>43642</v>
      </c>
      <c r="B133" s="8">
        <f t="shared" ref="B133:B139" si="8">216+24</f>
        <v>240</v>
      </c>
      <c r="C133" s="8" t="s">
        <v>7</v>
      </c>
      <c r="D133" s="8" t="s">
        <v>12</v>
      </c>
      <c r="E133" s="8" t="s">
        <v>6</v>
      </c>
      <c r="F133" s="8">
        <v>120</v>
      </c>
      <c r="G133" s="8">
        <v>100000</v>
      </c>
      <c r="H133" s="32">
        <v>240852944</v>
      </c>
      <c r="I133">
        <f t="shared" si="3"/>
        <v>8.3817519591625587</v>
      </c>
    </row>
    <row r="134" spans="1:9" hidden="1" x14ac:dyDescent="0.25">
      <c r="A134" s="18">
        <v>43642</v>
      </c>
      <c r="B134" s="8">
        <f t="shared" si="8"/>
        <v>240</v>
      </c>
      <c r="C134" s="8" t="s">
        <v>7</v>
      </c>
      <c r="D134" s="8" t="s">
        <v>13</v>
      </c>
      <c r="E134" s="8" t="s">
        <v>5</v>
      </c>
      <c r="F134" s="8">
        <v>253</v>
      </c>
      <c r="G134" s="8">
        <v>1000</v>
      </c>
      <c r="H134" s="32">
        <v>21255266</v>
      </c>
      <c r="I134">
        <f t="shared" si="3"/>
        <v>7.327466544335338</v>
      </c>
    </row>
    <row r="135" spans="1:9" hidden="1" x14ac:dyDescent="0.25">
      <c r="A135" s="18">
        <v>43642</v>
      </c>
      <c r="B135" s="8">
        <f t="shared" si="8"/>
        <v>240</v>
      </c>
      <c r="C135" s="8" t="s">
        <v>7</v>
      </c>
      <c r="D135" s="8" t="s">
        <v>13</v>
      </c>
      <c r="E135" s="8" t="s">
        <v>6</v>
      </c>
      <c r="F135" s="8">
        <v>260</v>
      </c>
      <c r="G135" s="8">
        <v>1000</v>
      </c>
      <c r="H135" s="32">
        <v>21843356</v>
      </c>
      <c r="I135">
        <f t="shared" si="3"/>
        <v>7.3393193639004384</v>
      </c>
    </row>
    <row r="136" spans="1:9" x14ac:dyDescent="0.25">
      <c r="A136" s="18">
        <v>43642</v>
      </c>
      <c r="B136" s="8">
        <f t="shared" si="8"/>
        <v>240</v>
      </c>
      <c r="C136" s="8" t="s">
        <v>7</v>
      </c>
      <c r="D136" s="8" t="s">
        <v>14</v>
      </c>
      <c r="E136" s="8" t="s">
        <v>5</v>
      </c>
      <c r="F136" s="8">
        <v>187</v>
      </c>
      <c r="G136" s="8">
        <v>100000</v>
      </c>
      <c r="H136" s="32">
        <v>581776384</v>
      </c>
      <c r="I136">
        <f t="shared" si="3"/>
        <v>8.7647560879893351</v>
      </c>
    </row>
    <row r="137" spans="1:9" x14ac:dyDescent="0.25">
      <c r="A137" s="18">
        <v>43642</v>
      </c>
      <c r="B137" s="8">
        <f t="shared" si="8"/>
        <v>240</v>
      </c>
      <c r="C137" s="8" t="s">
        <v>7</v>
      </c>
      <c r="D137" s="8" t="s">
        <v>14</v>
      </c>
      <c r="E137" s="8" t="s">
        <v>6</v>
      </c>
      <c r="F137" s="8">
        <v>197</v>
      </c>
      <c r="G137" s="8">
        <v>100000</v>
      </c>
      <c r="H137" s="32">
        <v>612887424</v>
      </c>
      <c r="I137">
        <f t="shared" si="3"/>
        <v>8.7873807100395975</v>
      </c>
    </row>
    <row r="138" spans="1:9" hidden="1" x14ac:dyDescent="0.25">
      <c r="A138" s="18">
        <v>43642</v>
      </c>
      <c r="B138" s="8">
        <f t="shared" si="8"/>
        <v>240</v>
      </c>
      <c r="C138" s="8" t="s">
        <v>7</v>
      </c>
      <c r="D138" s="8" t="s">
        <v>15</v>
      </c>
      <c r="E138" s="8" t="s">
        <v>5</v>
      </c>
      <c r="F138" s="8">
        <v>278</v>
      </c>
      <c r="G138" s="8">
        <v>1000</v>
      </c>
      <c r="H138" s="32">
        <v>13774013</v>
      </c>
      <c r="I138">
        <f t="shared" si="3"/>
        <v>7.1390604885393554</v>
      </c>
    </row>
    <row r="139" spans="1:9" hidden="1" x14ac:dyDescent="0.25">
      <c r="A139" s="18">
        <v>43642</v>
      </c>
      <c r="B139" s="8">
        <f t="shared" si="8"/>
        <v>240</v>
      </c>
      <c r="C139" s="8" t="s">
        <v>7</v>
      </c>
      <c r="D139" s="8" t="s">
        <v>15</v>
      </c>
      <c r="E139" s="8" t="s">
        <v>6</v>
      </c>
      <c r="F139" s="8">
        <v>270</v>
      </c>
      <c r="G139" s="8">
        <v>1000</v>
      </c>
      <c r="H139" s="32">
        <v>13377639</v>
      </c>
      <c r="I139">
        <f t="shared" si="3"/>
        <v>7.1263794721949276</v>
      </c>
    </row>
    <row r="140" spans="1:9" hidden="1" x14ac:dyDescent="0.25">
      <c r="A140" s="18">
        <v>43643</v>
      </c>
      <c r="B140" s="8">
        <f>240+24</f>
        <v>264</v>
      </c>
      <c r="C140" s="8" t="s">
        <v>7</v>
      </c>
      <c r="D140" s="8" t="s">
        <v>12</v>
      </c>
      <c r="E140" s="8" t="s">
        <v>5</v>
      </c>
      <c r="F140" s="8">
        <v>124</v>
      </c>
      <c r="G140" s="8">
        <v>100000</v>
      </c>
      <c r="H140" s="32">
        <v>248881376</v>
      </c>
      <c r="I140">
        <f t="shared" si="3"/>
        <v>8.3959923992078274</v>
      </c>
    </row>
    <row r="141" spans="1:9" hidden="1" x14ac:dyDescent="0.25">
      <c r="A141" s="18">
        <v>43643</v>
      </c>
      <c r="B141" s="8">
        <f t="shared" ref="B141:B147" si="9">240+24</f>
        <v>264</v>
      </c>
      <c r="C141" s="8" t="s">
        <v>7</v>
      </c>
      <c r="D141" s="8" t="s">
        <v>12</v>
      </c>
      <c r="E141" s="8" t="s">
        <v>6</v>
      </c>
      <c r="F141" s="8">
        <v>115</v>
      </c>
      <c r="G141" s="8">
        <v>100000</v>
      </c>
      <c r="H141" s="32">
        <v>230817392</v>
      </c>
      <c r="I141">
        <f t="shared" si="3"/>
        <v>8.3632685296355778</v>
      </c>
    </row>
    <row r="142" spans="1:9" hidden="1" x14ac:dyDescent="0.25">
      <c r="A142" s="18">
        <v>43643</v>
      </c>
      <c r="B142" s="8">
        <f t="shared" si="9"/>
        <v>264</v>
      </c>
      <c r="C142" s="8" t="s">
        <v>7</v>
      </c>
      <c r="D142" s="8" t="s">
        <v>13</v>
      </c>
      <c r="E142" s="8" t="s">
        <v>5</v>
      </c>
      <c r="F142" s="8">
        <v>158</v>
      </c>
      <c r="G142" s="8">
        <v>10000</v>
      </c>
      <c r="H142" s="32">
        <v>31712304</v>
      </c>
      <c r="I142">
        <f t="shared" si="3"/>
        <v>7.5012277960522074</v>
      </c>
    </row>
    <row r="143" spans="1:9" hidden="1" x14ac:dyDescent="0.25">
      <c r="A143" s="18">
        <v>43643</v>
      </c>
      <c r="B143" s="8">
        <f t="shared" si="9"/>
        <v>264</v>
      </c>
      <c r="C143" s="8" t="s">
        <v>7</v>
      </c>
      <c r="D143" s="8" t="s">
        <v>13</v>
      </c>
      <c r="E143" s="8" t="s">
        <v>6</v>
      </c>
      <c r="F143" s="8">
        <v>191</v>
      </c>
      <c r="G143" s="8">
        <v>10000</v>
      </c>
      <c r="H143" s="32">
        <v>38335760</v>
      </c>
      <c r="I143">
        <f t="shared" si="3"/>
        <v>7.5836040774927227</v>
      </c>
    </row>
    <row r="144" spans="1:9" x14ac:dyDescent="0.25">
      <c r="A144" s="18">
        <v>43643</v>
      </c>
      <c r="B144" s="8">
        <f t="shared" si="9"/>
        <v>264</v>
      </c>
      <c r="C144" s="8" t="s">
        <v>7</v>
      </c>
      <c r="D144" s="8" t="s">
        <v>14</v>
      </c>
      <c r="E144" s="8" t="s">
        <v>5</v>
      </c>
      <c r="F144" s="8">
        <v>196</v>
      </c>
      <c r="G144" s="8">
        <v>100000</v>
      </c>
      <c r="H144" s="32">
        <v>971117504</v>
      </c>
      <c r="I144">
        <f t="shared" si="3"/>
        <v>8.9872717821750623</v>
      </c>
    </row>
    <row r="145" spans="1:9" x14ac:dyDescent="0.25">
      <c r="A145" s="18">
        <v>43643</v>
      </c>
      <c r="B145" s="8">
        <f t="shared" si="9"/>
        <v>264</v>
      </c>
      <c r="C145" s="8" t="s">
        <v>7</v>
      </c>
      <c r="D145" s="8" t="s">
        <v>14</v>
      </c>
      <c r="E145" s="8" t="s">
        <v>6</v>
      </c>
      <c r="F145" s="8">
        <v>254</v>
      </c>
      <c r="G145" s="8">
        <v>100000</v>
      </c>
      <c r="H145" s="32">
        <v>790220352</v>
      </c>
      <c r="I145">
        <f t="shared" si="3"/>
        <v>8.8977482106750578</v>
      </c>
    </row>
    <row r="146" spans="1:9" hidden="1" x14ac:dyDescent="0.25">
      <c r="A146" s="18">
        <v>43643</v>
      </c>
      <c r="B146" s="8">
        <f t="shared" si="9"/>
        <v>264</v>
      </c>
      <c r="C146" s="8" t="s">
        <v>7</v>
      </c>
      <c r="D146" s="8" t="s">
        <v>15</v>
      </c>
      <c r="E146" s="8" t="s">
        <v>5</v>
      </c>
      <c r="F146" s="8">
        <v>196</v>
      </c>
      <c r="G146" s="8">
        <v>1000</v>
      </c>
      <c r="H146" s="32">
        <v>16466530</v>
      </c>
      <c r="I146">
        <f t="shared" si="3"/>
        <v>7.2166020897206549</v>
      </c>
    </row>
    <row r="147" spans="1:9" hidden="1" x14ac:dyDescent="0.25">
      <c r="A147" s="18">
        <v>43643</v>
      </c>
      <c r="B147" s="8">
        <f t="shared" si="9"/>
        <v>264</v>
      </c>
      <c r="C147" s="8" t="s">
        <v>7</v>
      </c>
      <c r="D147" s="8" t="s">
        <v>15</v>
      </c>
      <c r="E147" s="8" t="s">
        <v>6</v>
      </c>
      <c r="F147" s="8">
        <v>175</v>
      </c>
      <c r="G147" s="8">
        <v>1000</v>
      </c>
      <c r="H147" s="32">
        <v>14702259</v>
      </c>
      <c r="I147">
        <f t="shared" si="3"/>
        <v>7.1673840691604234</v>
      </c>
    </row>
    <row r="148" spans="1:9" hidden="1" x14ac:dyDescent="0.25">
      <c r="A148" s="18">
        <v>43644</v>
      </c>
      <c r="B148" s="8">
        <f>264+24</f>
        <v>288</v>
      </c>
      <c r="C148" s="8" t="s">
        <v>7</v>
      </c>
      <c r="D148" s="8" t="s">
        <v>12</v>
      </c>
      <c r="E148" s="8" t="s">
        <v>5</v>
      </c>
      <c r="F148" s="8">
        <v>170</v>
      </c>
      <c r="G148" s="8">
        <v>100000</v>
      </c>
      <c r="H148" s="32">
        <v>341208320</v>
      </c>
      <c r="I148">
        <f t="shared" si="3"/>
        <v>8.5330196124311115</v>
      </c>
    </row>
    <row r="149" spans="1:9" hidden="1" x14ac:dyDescent="0.25">
      <c r="A149" s="18">
        <v>43644</v>
      </c>
      <c r="B149" s="8">
        <f t="shared" ref="B149:B155" si="10">264+24</f>
        <v>288</v>
      </c>
      <c r="C149" s="8" t="s">
        <v>7</v>
      </c>
      <c r="D149" s="8" t="s">
        <v>12</v>
      </c>
      <c r="E149" s="8" t="s">
        <v>6</v>
      </c>
      <c r="F149" s="8">
        <v>203</v>
      </c>
      <c r="G149" s="8">
        <v>100000</v>
      </c>
      <c r="H149" s="32">
        <v>407442880</v>
      </c>
      <c r="I149">
        <f t="shared" ref="I149:I169" si="11">LOG10(H149)</f>
        <v>8.6100667329788596</v>
      </c>
    </row>
    <row r="150" spans="1:9" hidden="1" x14ac:dyDescent="0.25">
      <c r="A150" s="18">
        <v>43644</v>
      </c>
      <c r="B150" s="8">
        <f t="shared" si="10"/>
        <v>288</v>
      </c>
      <c r="C150" s="8" t="s">
        <v>7</v>
      </c>
      <c r="D150" s="8" t="s">
        <v>13</v>
      </c>
      <c r="E150" s="8" t="s">
        <v>5</v>
      </c>
      <c r="F150" s="8">
        <v>187</v>
      </c>
      <c r="G150" s="8">
        <v>10000</v>
      </c>
      <c r="H150" s="32">
        <v>58177640</v>
      </c>
      <c r="I150">
        <f t="shared" si="11"/>
        <v>7.7647560999332912</v>
      </c>
    </row>
    <row r="151" spans="1:9" hidden="1" x14ac:dyDescent="0.25">
      <c r="A151" s="18">
        <v>43644</v>
      </c>
      <c r="B151" s="8">
        <f t="shared" si="10"/>
        <v>288</v>
      </c>
      <c r="C151" s="8" t="s">
        <v>7</v>
      </c>
      <c r="D151" s="8" t="s">
        <v>13</v>
      </c>
      <c r="E151" s="8" t="s">
        <v>6</v>
      </c>
      <c r="F151" s="8">
        <v>182</v>
      </c>
      <c r="G151" s="8">
        <v>10000</v>
      </c>
      <c r="H151" s="32">
        <v>56622088</v>
      </c>
      <c r="I151">
        <f t="shared" si="11"/>
        <v>7.7529858803974747</v>
      </c>
    </row>
    <row r="152" spans="1:9" x14ac:dyDescent="0.25">
      <c r="A152" s="18">
        <v>43644</v>
      </c>
      <c r="B152" s="8">
        <f t="shared" si="10"/>
        <v>288</v>
      </c>
      <c r="C152" s="8" t="s">
        <v>7</v>
      </c>
      <c r="D152" s="8" t="s">
        <v>14</v>
      </c>
      <c r="E152" s="8" t="s">
        <v>5</v>
      </c>
      <c r="F152" s="8">
        <v>247</v>
      </c>
      <c r="G152" s="8">
        <v>100000</v>
      </c>
      <c r="H152" s="32">
        <v>1223806208</v>
      </c>
      <c r="I152">
        <f t="shared" si="11"/>
        <v>9.0877126519112146</v>
      </c>
    </row>
    <row r="153" spans="1:9" x14ac:dyDescent="0.25">
      <c r="A153" s="18">
        <v>43644</v>
      </c>
      <c r="B153" s="8">
        <f t="shared" si="10"/>
        <v>288</v>
      </c>
      <c r="C153" s="8" t="s">
        <v>7</v>
      </c>
      <c r="D153" s="8" t="s">
        <v>14</v>
      </c>
      <c r="E153" s="8" t="s">
        <v>6</v>
      </c>
      <c r="F153" s="8">
        <v>218</v>
      </c>
      <c r="G153" s="8">
        <v>100000</v>
      </c>
      <c r="H153" s="32">
        <v>1080120448</v>
      </c>
      <c r="I153">
        <f t="shared" si="11"/>
        <v>9.0334721878804842</v>
      </c>
    </row>
    <row r="154" spans="1:9" hidden="1" x14ac:dyDescent="0.25">
      <c r="A154" s="18">
        <v>43644</v>
      </c>
      <c r="B154" s="8">
        <f t="shared" si="10"/>
        <v>288</v>
      </c>
      <c r="C154" s="8" t="s">
        <v>7</v>
      </c>
      <c r="D154" s="8" t="s">
        <v>15</v>
      </c>
      <c r="E154" s="8" t="s">
        <v>5</v>
      </c>
      <c r="F154" s="8">
        <v>94</v>
      </c>
      <c r="G154" s="8">
        <v>10000</v>
      </c>
      <c r="H154" s="32">
        <v>18866814</v>
      </c>
      <c r="I154">
        <f t="shared" si="11"/>
        <v>7.2756985679423103</v>
      </c>
    </row>
    <row r="155" spans="1:9" hidden="1" x14ac:dyDescent="0.25">
      <c r="A155" s="18">
        <v>43644</v>
      </c>
      <c r="B155" s="8">
        <f t="shared" si="10"/>
        <v>288</v>
      </c>
      <c r="C155" s="8" t="s">
        <v>7</v>
      </c>
      <c r="D155" s="8" t="s">
        <v>15</v>
      </c>
      <c r="E155" s="8" t="s">
        <v>6</v>
      </c>
      <c r="F155" s="8">
        <v>103</v>
      </c>
      <c r="G155" s="8">
        <v>10000</v>
      </c>
      <c r="H155" s="32">
        <v>20673210</v>
      </c>
      <c r="I155">
        <f t="shared" si="11"/>
        <v>7.3154079162523056</v>
      </c>
    </row>
    <row r="156" spans="1:9" hidden="1" x14ac:dyDescent="0.25">
      <c r="A156" s="18">
        <v>43647</v>
      </c>
      <c r="B156" s="8">
        <f>288+24+24+24</f>
        <v>360</v>
      </c>
      <c r="C156" s="8" t="s">
        <v>7</v>
      </c>
      <c r="D156" s="8" t="s">
        <v>12</v>
      </c>
      <c r="E156" s="8" t="s">
        <v>5</v>
      </c>
      <c r="F156" s="8">
        <v>224</v>
      </c>
      <c r="G156" s="8">
        <v>100000</v>
      </c>
      <c r="H156" s="34">
        <v>449592160</v>
      </c>
      <c r="I156">
        <f t="shared" si="11"/>
        <v>8.6528187293883505</v>
      </c>
    </row>
    <row r="157" spans="1:9" hidden="1" x14ac:dyDescent="0.25">
      <c r="A157" s="18">
        <v>43647</v>
      </c>
      <c r="B157" s="8">
        <f t="shared" ref="B157:B163" si="12">288+24+24+24</f>
        <v>360</v>
      </c>
      <c r="C157" s="8" t="s">
        <v>7</v>
      </c>
      <c r="D157" s="8" t="s">
        <v>12</v>
      </c>
      <c r="E157" s="8" t="s">
        <v>6</v>
      </c>
      <c r="F157" s="8">
        <v>182</v>
      </c>
      <c r="G157" s="8">
        <v>100000</v>
      </c>
      <c r="H157" s="34">
        <v>566220864</v>
      </c>
      <c r="I157">
        <f t="shared" si="11"/>
        <v>8.7529858681253874</v>
      </c>
    </row>
    <row r="158" spans="1:9" hidden="1" x14ac:dyDescent="0.25">
      <c r="A158" s="18">
        <v>43647</v>
      </c>
      <c r="B158" s="8">
        <f t="shared" si="12"/>
        <v>360</v>
      </c>
      <c r="C158" s="8" t="s">
        <v>7</v>
      </c>
      <c r="D158" s="8" t="s">
        <v>13</v>
      </c>
      <c r="E158" s="8" t="s">
        <v>5</v>
      </c>
      <c r="F158" s="8">
        <v>52</v>
      </c>
      <c r="G158" s="8">
        <v>100000</v>
      </c>
      <c r="H158" s="34">
        <v>104369608</v>
      </c>
      <c r="I158">
        <f t="shared" si="11"/>
        <v>8.0185740523112052</v>
      </c>
    </row>
    <row r="159" spans="1:9" hidden="1" x14ac:dyDescent="0.25">
      <c r="A159" s="18">
        <v>43647</v>
      </c>
      <c r="B159" s="8">
        <f t="shared" si="12"/>
        <v>360</v>
      </c>
      <c r="C159" s="8" t="s">
        <v>7</v>
      </c>
      <c r="D159" s="8" t="s">
        <v>13</v>
      </c>
      <c r="E159" s="8" t="s">
        <v>6</v>
      </c>
      <c r="F159" s="8">
        <v>57</v>
      </c>
      <c r="G159" s="8">
        <v>100000</v>
      </c>
      <c r="H159" s="34">
        <v>114405144</v>
      </c>
      <c r="I159">
        <f t="shared" si="11"/>
        <v>8.0584455520845424</v>
      </c>
    </row>
    <row r="160" spans="1:9" x14ac:dyDescent="0.25">
      <c r="A160" s="18">
        <v>43647</v>
      </c>
      <c r="B160" s="8">
        <f t="shared" si="12"/>
        <v>360</v>
      </c>
      <c r="C160" s="8" t="s">
        <v>7</v>
      </c>
      <c r="D160" s="8" t="s">
        <v>14</v>
      </c>
      <c r="E160" s="8" t="s">
        <v>5</v>
      </c>
      <c r="F160" s="8">
        <v>73</v>
      </c>
      <c r="G160" s="8">
        <v>1000000</v>
      </c>
      <c r="H160" s="34">
        <v>1465188736</v>
      </c>
      <c r="I160">
        <f t="shared" si="11"/>
        <v>9.1658935712593319</v>
      </c>
    </row>
    <row r="161" spans="1:9" x14ac:dyDescent="0.25">
      <c r="A161" s="18">
        <v>43647</v>
      </c>
      <c r="B161" s="8">
        <f t="shared" si="12"/>
        <v>360</v>
      </c>
      <c r="C161" s="8" t="s">
        <v>7</v>
      </c>
      <c r="D161" s="8" t="s">
        <v>14</v>
      </c>
      <c r="E161" s="8" t="s">
        <v>6</v>
      </c>
      <c r="F161" s="8">
        <v>73</v>
      </c>
      <c r="G161" s="8">
        <v>1000000</v>
      </c>
      <c r="H161" s="34">
        <v>1465188736</v>
      </c>
      <c r="I161">
        <f t="shared" si="11"/>
        <v>9.1658935712593319</v>
      </c>
    </row>
    <row r="162" spans="1:9" hidden="1" x14ac:dyDescent="0.25">
      <c r="A162" s="18">
        <v>43647</v>
      </c>
      <c r="B162" s="8">
        <f t="shared" si="12"/>
        <v>360</v>
      </c>
      <c r="C162" s="8" t="s">
        <v>7</v>
      </c>
      <c r="D162" s="8" t="s">
        <v>15</v>
      </c>
      <c r="E162" s="8" t="s">
        <v>5</v>
      </c>
      <c r="F162" s="8">
        <v>124</v>
      </c>
      <c r="G162" s="8">
        <v>10000</v>
      </c>
      <c r="H162" s="34">
        <v>24888136</v>
      </c>
      <c r="I162">
        <f t="shared" si="11"/>
        <v>7.3959923712880533</v>
      </c>
    </row>
    <row r="163" spans="1:9" hidden="1" x14ac:dyDescent="0.25">
      <c r="A163" s="18">
        <v>43647</v>
      </c>
      <c r="B163" s="8">
        <f t="shared" si="12"/>
        <v>360</v>
      </c>
      <c r="C163" s="8" t="s">
        <v>7</v>
      </c>
      <c r="D163" s="8" t="s">
        <v>15</v>
      </c>
      <c r="E163" s="8" t="s">
        <v>6</v>
      </c>
      <c r="F163" s="8">
        <v>152</v>
      </c>
      <c r="G163" s="8">
        <v>10000</v>
      </c>
      <c r="H163" s="34">
        <v>30508038</v>
      </c>
      <c r="I163">
        <f t="shared" si="11"/>
        <v>7.4844142786626593</v>
      </c>
    </row>
    <row r="164" spans="1:9" hidden="1" x14ac:dyDescent="0.25">
      <c r="A164" s="18">
        <v>43648</v>
      </c>
      <c r="B164" s="8">
        <f>360+24</f>
        <v>384</v>
      </c>
      <c r="C164" s="8" t="s">
        <v>7</v>
      </c>
      <c r="D164" s="8" t="s">
        <v>13</v>
      </c>
      <c r="E164" s="8" t="s">
        <v>5</v>
      </c>
      <c r="F164" s="8">
        <v>77</v>
      </c>
      <c r="G164" s="8">
        <v>100000</v>
      </c>
      <c r="H164" s="34">
        <v>154547296</v>
      </c>
      <c r="I164">
        <f t="shared" si="11"/>
        <v>8.1890614109357056</v>
      </c>
    </row>
    <row r="165" spans="1:9" hidden="1" x14ac:dyDescent="0.25">
      <c r="A165" s="18">
        <v>43648</v>
      </c>
      <c r="B165" s="8">
        <f t="shared" ref="B165:B169" si="13">360+24</f>
        <v>384</v>
      </c>
      <c r="C165" s="8" t="s">
        <v>7</v>
      </c>
      <c r="D165" s="8" t="s">
        <v>13</v>
      </c>
      <c r="E165" s="8" t="s">
        <v>6</v>
      </c>
      <c r="F165" s="8">
        <v>73</v>
      </c>
      <c r="G165" s="8">
        <v>100000</v>
      </c>
      <c r="H165" s="34">
        <v>146518864</v>
      </c>
      <c r="I165">
        <f t="shared" si="11"/>
        <v>8.1658935428041097</v>
      </c>
    </row>
    <row r="166" spans="1:9" x14ac:dyDescent="0.25">
      <c r="A166" s="18">
        <v>43648</v>
      </c>
      <c r="B166" s="8">
        <f t="shared" si="13"/>
        <v>384</v>
      </c>
      <c r="C166" s="8" t="s">
        <v>7</v>
      </c>
      <c r="D166" s="8" t="s">
        <v>14</v>
      </c>
      <c r="E166" s="8" t="s">
        <v>5</v>
      </c>
      <c r="F166" s="8">
        <v>78</v>
      </c>
      <c r="G166" s="8">
        <v>1000000</v>
      </c>
      <c r="H166" s="34">
        <v>1565544064</v>
      </c>
      <c r="I166">
        <f t="shared" si="11"/>
        <v>9.1946652958320367</v>
      </c>
    </row>
    <row r="167" spans="1:9" x14ac:dyDescent="0.25">
      <c r="A167" s="18">
        <v>43648</v>
      </c>
      <c r="B167" s="8">
        <f t="shared" si="13"/>
        <v>384</v>
      </c>
      <c r="C167" s="8" t="s">
        <v>7</v>
      </c>
      <c r="D167" s="8" t="s">
        <v>14</v>
      </c>
      <c r="E167" s="8" t="s">
        <v>6</v>
      </c>
      <c r="F167" s="8">
        <v>86</v>
      </c>
      <c r="G167" s="8">
        <v>1000000</v>
      </c>
      <c r="H167" s="34">
        <v>1726112768</v>
      </c>
      <c r="I167">
        <f t="shared" si="11"/>
        <v>9.2370691650294408</v>
      </c>
    </row>
    <row r="168" spans="1:9" hidden="1" x14ac:dyDescent="0.25">
      <c r="A168" s="18">
        <v>43648</v>
      </c>
      <c r="B168" s="8">
        <f t="shared" si="13"/>
        <v>384</v>
      </c>
      <c r="C168" s="8" t="s">
        <v>7</v>
      </c>
      <c r="D168" s="8" t="s">
        <v>15</v>
      </c>
      <c r="E168" s="8" t="s">
        <v>5</v>
      </c>
      <c r="F168" s="8">
        <v>155</v>
      </c>
      <c r="G168" s="8">
        <v>10000</v>
      </c>
      <c r="H168" s="34">
        <v>31110172</v>
      </c>
      <c r="I168">
        <f t="shared" si="11"/>
        <v>7.4929024122158845</v>
      </c>
    </row>
    <row r="169" spans="1:9" hidden="1" x14ac:dyDescent="0.25">
      <c r="A169" s="18">
        <v>43648</v>
      </c>
      <c r="B169" s="8">
        <f t="shared" si="13"/>
        <v>384</v>
      </c>
      <c r="C169" s="8" t="s">
        <v>7</v>
      </c>
      <c r="D169" s="8" t="s">
        <v>15</v>
      </c>
      <c r="E169" s="8" t="s">
        <v>6</v>
      </c>
      <c r="F169" s="8">
        <v>140</v>
      </c>
      <c r="G169" s="8">
        <v>10000</v>
      </c>
      <c r="H169" s="34">
        <v>28099510</v>
      </c>
      <c r="I169">
        <f t="shared" si="11"/>
        <v>7.4486987467324264</v>
      </c>
    </row>
  </sheetData>
  <autoFilter ref="A1:I169" xr:uid="{00000000-0009-0000-0000-000012000000}">
    <filterColumn colId="2">
      <filters>
        <filter val="SMB"/>
      </filters>
    </filterColumn>
    <filterColumn colId="3">
      <filters>
        <filter val="FSL R10-3286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6"/>
  <sheetViews>
    <sheetView workbookViewId="0">
      <selection activeCell="C15" sqref="C15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28515625" bestFit="1" customWidth="1"/>
    <col min="6" max="6" width="16.85546875" bestFit="1" customWidth="1"/>
    <col min="7" max="7" width="14.140625" bestFit="1" customWidth="1"/>
    <col min="8" max="8" width="13.7109375" style="3" bestFit="1" customWidth="1"/>
    <col min="9" max="9" width="18.28515625" style="3" bestFit="1" customWidth="1"/>
  </cols>
  <sheetData>
    <row r="1" spans="1:9" s="1" customFormat="1" x14ac:dyDescent="0.25">
      <c r="A1" s="6" t="s">
        <v>16</v>
      </c>
      <c r="B1" s="6" t="s">
        <v>11</v>
      </c>
      <c r="C1" s="6" t="s">
        <v>0</v>
      </c>
      <c r="D1" s="6" t="s">
        <v>8</v>
      </c>
      <c r="E1" s="6" t="s">
        <v>9</v>
      </c>
      <c r="F1" s="6" t="s">
        <v>1</v>
      </c>
      <c r="G1" s="6" t="s">
        <v>2</v>
      </c>
      <c r="H1" s="7" t="s">
        <v>3</v>
      </c>
      <c r="I1" s="7" t="s">
        <v>4</v>
      </c>
    </row>
    <row r="2" spans="1:9" x14ac:dyDescent="0.25">
      <c r="A2" s="10">
        <v>43632</v>
      </c>
      <c r="B2" s="11">
        <v>0</v>
      </c>
      <c r="C2" s="11" t="s">
        <v>29</v>
      </c>
      <c r="D2" s="11" t="s">
        <v>12</v>
      </c>
      <c r="E2" s="11" t="s">
        <v>5</v>
      </c>
      <c r="F2" s="11">
        <v>36</v>
      </c>
      <c r="G2" s="11">
        <v>100000</v>
      </c>
      <c r="H2" s="12">
        <v>72255880</v>
      </c>
      <c r="I2" s="12">
        <f>AVERAGE(H2:H5)</f>
        <v>71192617</v>
      </c>
    </row>
    <row r="3" spans="1:9" x14ac:dyDescent="0.25">
      <c r="A3" s="11"/>
      <c r="B3" s="11">
        <v>0</v>
      </c>
      <c r="C3" s="11" t="s">
        <v>29</v>
      </c>
      <c r="D3" s="11" t="s">
        <v>12</v>
      </c>
      <c r="E3" s="11" t="s">
        <v>6</v>
      </c>
      <c r="F3" s="11">
        <v>172</v>
      </c>
      <c r="G3" s="11">
        <v>10000</v>
      </c>
      <c r="H3" s="12">
        <v>85220512</v>
      </c>
      <c r="I3" s="12"/>
    </row>
    <row r="4" spans="1:9" x14ac:dyDescent="0.25">
      <c r="A4" s="10"/>
      <c r="B4" s="11">
        <v>0</v>
      </c>
      <c r="C4" s="11" t="s">
        <v>29</v>
      </c>
      <c r="D4" s="11" t="s">
        <v>12</v>
      </c>
      <c r="E4" s="11" t="s">
        <v>5</v>
      </c>
      <c r="F4" s="11">
        <v>18</v>
      </c>
      <c r="G4" s="11">
        <v>100000</v>
      </c>
      <c r="H4" s="12">
        <v>36127940</v>
      </c>
      <c r="I4" s="12"/>
    </row>
    <row r="5" spans="1:9" x14ac:dyDescent="0.25">
      <c r="A5" s="11"/>
      <c r="B5" s="11">
        <v>0</v>
      </c>
      <c r="C5" s="11" t="s">
        <v>29</v>
      </c>
      <c r="D5" s="11" t="s">
        <v>12</v>
      </c>
      <c r="E5" s="11" t="s">
        <v>6</v>
      </c>
      <c r="F5" s="11">
        <v>184</v>
      </c>
      <c r="G5" s="11">
        <v>10000</v>
      </c>
      <c r="H5" s="12">
        <v>91166136</v>
      </c>
      <c r="I5" s="12"/>
    </row>
    <row r="6" spans="1:9" x14ac:dyDescent="0.25">
      <c r="A6" s="8"/>
      <c r="B6" s="8">
        <v>0</v>
      </c>
      <c r="C6" s="8" t="s">
        <v>29</v>
      </c>
      <c r="D6" s="8" t="s">
        <v>13</v>
      </c>
      <c r="E6" s="8" t="s">
        <v>5</v>
      </c>
      <c r="F6" s="8">
        <v>193</v>
      </c>
      <c r="G6" s="8">
        <v>100000</v>
      </c>
      <c r="H6" s="9">
        <v>387371808</v>
      </c>
      <c r="I6" s="9">
        <f>AVERAGE(H6:H7)</f>
        <v>461240832</v>
      </c>
    </row>
    <row r="7" spans="1:9" x14ac:dyDescent="0.25">
      <c r="A7" s="8"/>
      <c r="B7" s="8">
        <v>0</v>
      </c>
      <c r="C7" s="8" t="s">
        <v>29</v>
      </c>
      <c r="D7" s="8" t="s">
        <v>13</v>
      </c>
      <c r="E7" s="8" t="s">
        <v>6</v>
      </c>
      <c r="F7" s="8">
        <v>172</v>
      </c>
      <c r="G7" s="8">
        <v>100000</v>
      </c>
      <c r="H7" s="9">
        <v>535109856</v>
      </c>
      <c r="I7" s="9"/>
    </row>
    <row r="8" spans="1:9" x14ac:dyDescent="0.25">
      <c r="A8" s="8"/>
      <c r="B8" s="8">
        <v>0</v>
      </c>
      <c r="C8" s="8" t="s">
        <v>29</v>
      </c>
      <c r="D8" s="8" t="s">
        <v>14</v>
      </c>
      <c r="E8" s="8" t="s">
        <v>5</v>
      </c>
      <c r="F8" s="8">
        <v>239</v>
      </c>
      <c r="G8" s="8">
        <v>100000</v>
      </c>
      <c r="H8" s="9">
        <v>743553792</v>
      </c>
      <c r="I8" s="9">
        <f>AVERAGE(H8:H9)</f>
        <v>765331520</v>
      </c>
    </row>
    <row r="9" spans="1:9" x14ac:dyDescent="0.25">
      <c r="A9" s="8"/>
      <c r="B9" s="8">
        <v>0</v>
      </c>
      <c r="C9" s="8" t="s">
        <v>29</v>
      </c>
      <c r="D9" s="8" t="s">
        <v>14</v>
      </c>
      <c r="E9" s="8" t="s">
        <v>6</v>
      </c>
      <c r="F9" s="8">
        <v>253</v>
      </c>
      <c r="G9" s="8">
        <v>100000</v>
      </c>
      <c r="H9" s="9">
        <v>787109248</v>
      </c>
      <c r="I9" s="9"/>
    </row>
    <row r="10" spans="1:9" x14ac:dyDescent="0.25">
      <c r="A10" s="8"/>
      <c r="B10" s="8">
        <v>0</v>
      </c>
      <c r="C10" s="8" t="s">
        <v>29</v>
      </c>
      <c r="D10" s="8" t="s">
        <v>15</v>
      </c>
      <c r="E10" s="8" t="s">
        <v>5</v>
      </c>
      <c r="F10" s="8">
        <v>207</v>
      </c>
      <c r="G10" s="8">
        <v>10000</v>
      </c>
      <c r="H10" s="9">
        <v>64399848</v>
      </c>
      <c r="I10" s="9">
        <f>AVERAGE(H10:H11)</f>
        <v>61444300</v>
      </c>
    </row>
    <row r="11" spans="1:9" x14ac:dyDescent="0.25">
      <c r="A11" s="8"/>
      <c r="B11" s="8">
        <v>0</v>
      </c>
      <c r="C11" s="8" t="s">
        <v>29</v>
      </c>
      <c r="D11" s="8" t="s">
        <v>15</v>
      </c>
      <c r="E11" s="8" t="s">
        <v>6</v>
      </c>
      <c r="F11" s="8">
        <v>188</v>
      </c>
      <c r="G11" s="8">
        <v>10000</v>
      </c>
      <c r="H11" s="9">
        <v>58488752</v>
      </c>
      <c r="I11" s="9"/>
    </row>
    <row r="12" spans="1:9" x14ac:dyDescent="0.25">
      <c r="H12"/>
    </row>
    <row r="13" spans="1:9" x14ac:dyDescent="0.25">
      <c r="H13"/>
    </row>
    <row r="14" spans="1:9" x14ac:dyDescent="0.25">
      <c r="H14"/>
    </row>
    <row r="15" spans="1:9" x14ac:dyDescent="0.25">
      <c r="H15"/>
    </row>
    <row r="16" spans="1:9" x14ac:dyDescent="0.25">
      <c r="H16"/>
    </row>
  </sheetData>
  <printOptions gridLines="1"/>
  <pageMargins left="0.7" right="0.7" top="0.75" bottom="0.75" header="0.3" footer="0.3"/>
  <pageSetup scale="74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tabSelected="1" topLeftCell="A12" workbookViewId="0">
      <selection activeCell="J17" sqref="J17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9"/>
  <sheetViews>
    <sheetView workbookViewId="0">
      <selection activeCell="J10" sqref="A1:J11"/>
    </sheetView>
  </sheetViews>
  <sheetFormatPr defaultRowHeight="15" x14ac:dyDescent="0.25"/>
  <cols>
    <col min="3" max="3" width="12.140625" bestFit="1" customWidth="1"/>
    <col min="4" max="4" width="11.140625" customWidth="1"/>
    <col min="5" max="5" width="14.42578125" customWidth="1"/>
    <col min="6" max="6" width="19.42578125" customWidth="1"/>
    <col min="7" max="7" width="17.7109375" style="14" customWidth="1"/>
    <col min="8" max="8" width="14.140625" customWidth="1"/>
    <col min="9" max="9" width="17.28515625" customWidth="1"/>
    <col min="10" max="10" width="20.7109375" customWidth="1"/>
  </cols>
  <sheetData>
    <row r="1" spans="1:10" s="1" customFormat="1" ht="57" customHeight="1" x14ac:dyDescent="0.25">
      <c r="A1" s="6" t="s">
        <v>11</v>
      </c>
      <c r="B1" s="6" t="s">
        <v>0</v>
      </c>
      <c r="C1" s="6" t="s">
        <v>8</v>
      </c>
      <c r="D1" s="19" t="s">
        <v>9</v>
      </c>
      <c r="E1" s="16" t="s">
        <v>30</v>
      </c>
      <c r="F1" s="16" t="s">
        <v>34</v>
      </c>
      <c r="G1" s="17" t="s">
        <v>33</v>
      </c>
      <c r="H1" s="19" t="s">
        <v>31</v>
      </c>
      <c r="I1" s="16" t="s">
        <v>32</v>
      </c>
      <c r="J1" s="17" t="s">
        <v>35</v>
      </c>
    </row>
    <row r="2" spans="1:10" x14ac:dyDescent="0.25">
      <c r="A2" s="11">
        <v>0</v>
      </c>
      <c r="B2" s="11" t="s">
        <v>29</v>
      </c>
      <c r="C2" s="11" t="s">
        <v>12</v>
      </c>
      <c r="D2" s="11" t="s">
        <v>5</v>
      </c>
      <c r="E2" s="12">
        <v>72255880</v>
      </c>
      <c r="F2" s="36">
        <f>AVERAGE(E2:E5)</f>
        <v>71192617</v>
      </c>
      <c r="G2" s="37">
        <f>LOG10(F2)</f>
        <v>7.8524349576479082</v>
      </c>
      <c r="H2" s="12">
        <v>61288744</v>
      </c>
      <c r="I2" s="36">
        <f>AVERAGE(H2:H3)</f>
        <v>61910964</v>
      </c>
      <c r="J2" s="37">
        <f>LOG10(I2)</f>
        <v>7.7917675663553556</v>
      </c>
    </row>
    <row r="3" spans="1:10" x14ac:dyDescent="0.25">
      <c r="A3" s="11">
        <v>0</v>
      </c>
      <c r="B3" s="11" t="s">
        <v>29</v>
      </c>
      <c r="C3" s="11" t="s">
        <v>12</v>
      </c>
      <c r="D3" s="11" t="s">
        <v>6</v>
      </c>
      <c r="E3" s="12">
        <v>85220512</v>
      </c>
      <c r="F3" s="36"/>
      <c r="G3" s="37"/>
      <c r="H3" s="12">
        <v>62533184</v>
      </c>
      <c r="I3" s="36"/>
      <c r="J3" s="37"/>
    </row>
    <row r="4" spans="1:10" x14ac:dyDescent="0.25">
      <c r="A4" s="11">
        <v>0</v>
      </c>
      <c r="B4" s="11" t="s">
        <v>29</v>
      </c>
      <c r="C4" s="11" t="s">
        <v>12</v>
      </c>
      <c r="D4" s="11" t="s">
        <v>5</v>
      </c>
      <c r="E4" s="12">
        <v>36127940</v>
      </c>
      <c r="F4" s="36"/>
      <c r="G4" s="37"/>
      <c r="H4" s="11"/>
      <c r="I4" s="11"/>
      <c r="J4" s="15"/>
    </row>
    <row r="5" spans="1:10" x14ac:dyDescent="0.25">
      <c r="A5" s="11">
        <v>0</v>
      </c>
      <c r="B5" s="11" t="s">
        <v>29</v>
      </c>
      <c r="C5" s="11" t="s">
        <v>12</v>
      </c>
      <c r="D5" s="11" t="s">
        <v>6</v>
      </c>
      <c r="E5" s="12">
        <v>91166136</v>
      </c>
      <c r="F5" s="36"/>
      <c r="G5" s="37"/>
      <c r="H5" s="11"/>
      <c r="I5" s="11"/>
      <c r="J5" s="15"/>
    </row>
    <row r="6" spans="1:10" x14ac:dyDescent="0.25">
      <c r="A6" s="8">
        <v>0</v>
      </c>
      <c r="B6" s="8" t="s">
        <v>29</v>
      </c>
      <c r="C6" s="8" t="s">
        <v>13</v>
      </c>
      <c r="D6" s="8" t="s">
        <v>5</v>
      </c>
      <c r="E6" s="9">
        <v>387371808</v>
      </c>
      <c r="F6" s="36">
        <f>AVERAGE(E6:E7)</f>
        <v>461240832</v>
      </c>
      <c r="G6" s="37">
        <f>LOG10(F6)</f>
        <v>8.6639277468606011</v>
      </c>
      <c r="H6" s="12">
        <v>104369608</v>
      </c>
      <c r="I6" s="36">
        <f>AVERAGE(H6:H7)</f>
        <v>113401592</v>
      </c>
      <c r="J6" s="37">
        <f>LOG10(I6)</f>
        <v>8.0546191514877705</v>
      </c>
    </row>
    <row r="7" spans="1:10" x14ac:dyDescent="0.25">
      <c r="A7" s="8">
        <v>0</v>
      </c>
      <c r="B7" s="8" t="s">
        <v>29</v>
      </c>
      <c r="C7" s="8" t="s">
        <v>13</v>
      </c>
      <c r="D7" s="8" t="s">
        <v>6</v>
      </c>
      <c r="E7" s="9">
        <v>535109856</v>
      </c>
      <c r="F7" s="36"/>
      <c r="G7" s="37"/>
      <c r="H7" s="12">
        <v>122433576</v>
      </c>
      <c r="I7" s="36"/>
      <c r="J7" s="37"/>
    </row>
    <row r="8" spans="1:10" x14ac:dyDescent="0.25">
      <c r="A8" s="8">
        <v>0</v>
      </c>
      <c r="B8" s="8" t="s">
        <v>29</v>
      </c>
      <c r="C8" s="8" t="s">
        <v>14</v>
      </c>
      <c r="D8" s="8" t="s">
        <v>5</v>
      </c>
      <c r="E8" s="9">
        <v>743553792</v>
      </c>
      <c r="F8" s="36">
        <f>AVERAGE(E8:E9)</f>
        <v>765331520</v>
      </c>
      <c r="G8" s="37">
        <f>LOG10(F8)</f>
        <v>8.8838496000146439</v>
      </c>
      <c r="H8" s="12">
        <v>768442624</v>
      </c>
      <c r="I8" s="36">
        <f>AVERAGE(H8:H9)</f>
        <v>820233248</v>
      </c>
      <c r="J8" s="37">
        <f>LOG10(I8)</f>
        <v>8.9139373693531745</v>
      </c>
    </row>
    <row r="9" spans="1:10" x14ac:dyDescent="0.25">
      <c r="A9" s="8">
        <v>0</v>
      </c>
      <c r="B9" s="8" t="s">
        <v>29</v>
      </c>
      <c r="C9" s="8" t="s">
        <v>14</v>
      </c>
      <c r="D9" s="8" t="s">
        <v>6</v>
      </c>
      <c r="E9" s="9">
        <v>787109248</v>
      </c>
      <c r="F9" s="36"/>
      <c r="G9" s="37"/>
      <c r="H9" s="12">
        <v>872023872</v>
      </c>
      <c r="I9" s="36"/>
      <c r="J9" s="37"/>
    </row>
    <row r="10" spans="1:10" x14ac:dyDescent="0.25">
      <c r="A10" s="8">
        <v>0</v>
      </c>
      <c r="B10" s="8" t="s">
        <v>29</v>
      </c>
      <c r="C10" s="8" t="s">
        <v>15</v>
      </c>
      <c r="D10" s="8" t="s">
        <v>5</v>
      </c>
      <c r="E10" s="9">
        <v>64399848</v>
      </c>
      <c r="F10" s="36">
        <f>AVERAGE(E10:E11)</f>
        <v>61444300</v>
      </c>
      <c r="G10" s="37">
        <f>LOG10(F10)</f>
        <v>7.788481600918737</v>
      </c>
      <c r="H10" s="12">
        <v>77466480</v>
      </c>
      <c r="I10" s="36">
        <f>AVERAGE(H10:H11)</f>
        <v>72799824</v>
      </c>
      <c r="J10" s="37">
        <f>LOG10(I10)</f>
        <v>7.8621303293690641</v>
      </c>
    </row>
    <row r="11" spans="1:10" x14ac:dyDescent="0.25">
      <c r="A11" s="8">
        <v>0</v>
      </c>
      <c r="B11" s="8" t="s">
        <v>29</v>
      </c>
      <c r="C11" s="8" t="s">
        <v>15</v>
      </c>
      <c r="D11" s="8" t="s">
        <v>6</v>
      </c>
      <c r="E11" s="9">
        <v>58488752</v>
      </c>
      <c r="F11" s="36"/>
      <c r="G11" s="37"/>
      <c r="H11" s="12">
        <v>68133168</v>
      </c>
      <c r="I11" s="36"/>
      <c r="J11" s="37"/>
    </row>
    <row r="12" spans="1:10" x14ac:dyDescent="0.25">
      <c r="C12" s="8"/>
      <c r="F12" s="2"/>
      <c r="G12" s="13"/>
    </row>
    <row r="13" spans="1:10" x14ac:dyDescent="0.25">
      <c r="C13" s="8"/>
      <c r="F13" s="2"/>
      <c r="G13" s="13"/>
    </row>
    <row r="14" spans="1:10" x14ac:dyDescent="0.25">
      <c r="C14" s="8"/>
      <c r="F14" s="2"/>
      <c r="G14" s="13"/>
    </row>
    <row r="15" spans="1:10" x14ac:dyDescent="0.25">
      <c r="C15" s="8"/>
      <c r="F15" s="2"/>
      <c r="G15" s="13"/>
    </row>
    <row r="16" spans="1:10" x14ac:dyDescent="0.25">
      <c r="C16" s="8"/>
      <c r="F16" s="2"/>
      <c r="G16" s="13"/>
    </row>
    <row r="17" spans="3:7" x14ac:dyDescent="0.25">
      <c r="C17" s="8"/>
      <c r="F17" s="2"/>
      <c r="G17" s="13"/>
    </row>
    <row r="18" spans="3:7" x14ac:dyDescent="0.25">
      <c r="C18" s="8"/>
      <c r="F18" s="2"/>
      <c r="G18" s="13"/>
    </row>
    <row r="19" spans="3:7" x14ac:dyDescent="0.25">
      <c r="C19" s="8"/>
      <c r="F19" s="2"/>
      <c r="G19" s="13"/>
    </row>
  </sheetData>
  <mergeCells count="16">
    <mergeCell ref="F2:F5"/>
    <mergeCell ref="F6:F7"/>
    <mergeCell ref="F8:F9"/>
    <mergeCell ref="F10:F11"/>
    <mergeCell ref="G2:G5"/>
    <mergeCell ref="G6:G7"/>
    <mergeCell ref="G8:G9"/>
    <mergeCell ref="G10:G11"/>
    <mergeCell ref="I2:I3"/>
    <mergeCell ref="I6:I7"/>
    <mergeCell ref="I8:I9"/>
    <mergeCell ref="I10:I11"/>
    <mergeCell ref="J2:J3"/>
    <mergeCell ref="J6:J7"/>
    <mergeCell ref="J8:J9"/>
    <mergeCell ref="J10:J11"/>
  </mergeCells>
  <printOptions gridLines="1"/>
  <pageMargins left="0.7" right="0.7" top="0.75" bottom="0.75" header="0.3" footer="0.3"/>
  <pageSetup scale="6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2"/>
  <sheetViews>
    <sheetView topLeftCell="A13" workbookViewId="0">
      <selection activeCell="H10" sqref="H10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6" max="6" width="16.85546875" bestFit="1" customWidth="1"/>
    <col min="7" max="7" width="14.140625" style="3" bestFit="1" customWidth="1"/>
    <col min="8" max="8" width="13.7109375" style="3" bestFit="1" customWidth="1"/>
    <col min="9" max="9" width="18.28515625" style="21" bestFit="1" customWidth="1"/>
  </cols>
  <sheetData>
    <row r="1" spans="1:9" s="1" customFormat="1" ht="17.25" customHeight="1" x14ac:dyDescent="0.25">
      <c r="A1" s="6" t="s">
        <v>16</v>
      </c>
      <c r="B1" s="6" t="s">
        <v>10</v>
      </c>
      <c r="C1" s="6" t="s">
        <v>0</v>
      </c>
      <c r="D1" s="6" t="s">
        <v>8</v>
      </c>
      <c r="E1" s="6" t="s">
        <v>9</v>
      </c>
      <c r="F1" s="6" t="s">
        <v>1</v>
      </c>
      <c r="G1" s="6" t="s">
        <v>2</v>
      </c>
      <c r="H1" s="7" t="s">
        <v>3</v>
      </c>
      <c r="I1" s="7" t="s">
        <v>4</v>
      </c>
    </row>
    <row r="2" spans="1:9" s="1" customFormat="1" x14ac:dyDescent="0.25">
      <c r="A2" s="18">
        <v>43633</v>
      </c>
      <c r="B2" s="8">
        <v>0</v>
      </c>
      <c r="C2" s="8" t="s">
        <v>29</v>
      </c>
      <c r="D2" s="8" t="s">
        <v>12</v>
      </c>
      <c r="E2" s="8" t="s">
        <v>5</v>
      </c>
      <c r="F2" s="8">
        <v>197</v>
      </c>
      <c r="G2" s="8">
        <v>10000</v>
      </c>
      <c r="H2" s="9">
        <v>61288744</v>
      </c>
      <c r="I2" s="22">
        <f>AVERAGE(H2:H3)</f>
        <v>61910964</v>
      </c>
    </row>
    <row r="3" spans="1:9" s="1" customFormat="1" x14ac:dyDescent="0.25">
      <c r="A3" s="6"/>
      <c r="B3" s="8">
        <v>0</v>
      </c>
      <c r="C3" s="8" t="s">
        <v>29</v>
      </c>
      <c r="D3" s="8" t="s">
        <v>12</v>
      </c>
      <c r="E3" s="8" t="s">
        <v>6</v>
      </c>
      <c r="F3" s="8">
        <v>201</v>
      </c>
      <c r="G3" s="8">
        <v>10000</v>
      </c>
      <c r="H3" s="9">
        <v>62533184</v>
      </c>
      <c r="I3" s="22"/>
    </row>
    <row r="4" spans="1:9" s="1" customFormat="1" x14ac:dyDescent="0.25">
      <c r="A4" s="6"/>
      <c r="B4" s="8">
        <v>0</v>
      </c>
      <c r="C4" s="8" t="s">
        <v>29</v>
      </c>
      <c r="D4" s="8" t="s">
        <v>13</v>
      </c>
      <c r="E4" s="8" t="s">
        <v>5</v>
      </c>
      <c r="F4" s="8">
        <v>52</v>
      </c>
      <c r="G4" s="8">
        <v>100000</v>
      </c>
      <c r="H4" s="9">
        <v>104369608</v>
      </c>
      <c r="I4" s="22">
        <f>AVERAGE(H4:H5)</f>
        <v>113401592</v>
      </c>
    </row>
    <row r="5" spans="1:9" s="1" customFormat="1" x14ac:dyDescent="0.25">
      <c r="A5" s="6"/>
      <c r="B5" s="8">
        <v>0</v>
      </c>
      <c r="C5" s="8" t="s">
        <v>29</v>
      </c>
      <c r="D5" s="8" t="s">
        <v>13</v>
      </c>
      <c r="E5" s="8" t="s">
        <v>6</v>
      </c>
      <c r="F5" s="8">
        <v>61</v>
      </c>
      <c r="G5" s="8">
        <v>100000</v>
      </c>
      <c r="H5" s="9">
        <v>122433576</v>
      </c>
      <c r="I5" s="22"/>
    </row>
    <row r="6" spans="1:9" s="1" customFormat="1" x14ac:dyDescent="0.25">
      <c r="A6" s="6"/>
      <c r="B6" s="8">
        <v>0</v>
      </c>
      <c r="C6" s="8" t="s">
        <v>29</v>
      </c>
      <c r="D6" s="8" t="s">
        <v>14</v>
      </c>
      <c r="E6" s="8" t="s">
        <v>5</v>
      </c>
      <c r="F6" s="8">
        <v>247</v>
      </c>
      <c r="G6" s="8">
        <v>100000</v>
      </c>
      <c r="H6" s="9">
        <v>768442624</v>
      </c>
      <c r="I6" s="22">
        <f>AVERAGE(H6:H7)</f>
        <v>820233248</v>
      </c>
    </row>
    <row r="7" spans="1:9" s="1" customFormat="1" x14ac:dyDescent="0.25">
      <c r="A7" s="6"/>
      <c r="B7" s="8">
        <v>0</v>
      </c>
      <c r="C7" s="8" t="s">
        <v>29</v>
      </c>
      <c r="D7" s="8" t="s">
        <v>14</v>
      </c>
      <c r="E7" s="8" t="s">
        <v>6</v>
      </c>
      <c r="F7" s="8">
        <v>176</v>
      </c>
      <c r="G7" s="8">
        <v>100000</v>
      </c>
      <c r="H7" s="9">
        <v>872023872</v>
      </c>
      <c r="I7" s="22"/>
    </row>
    <row r="8" spans="1:9" s="1" customFormat="1" x14ac:dyDescent="0.25">
      <c r="A8" s="6"/>
      <c r="B8" s="8">
        <v>0</v>
      </c>
      <c r="C8" s="8" t="s">
        <v>29</v>
      </c>
      <c r="D8" s="8" t="s">
        <v>15</v>
      </c>
      <c r="E8" s="8" t="s">
        <v>5</v>
      </c>
      <c r="F8" s="8">
        <v>249</v>
      </c>
      <c r="G8" s="8">
        <v>10000</v>
      </c>
      <c r="H8" s="9">
        <v>77466480</v>
      </c>
      <c r="I8" s="22">
        <f>AVERAGE(H8:H9)</f>
        <v>72799824</v>
      </c>
    </row>
    <row r="9" spans="1:9" s="1" customFormat="1" x14ac:dyDescent="0.25">
      <c r="A9" s="6"/>
      <c r="B9" s="8">
        <v>0</v>
      </c>
      <c r="C9" s="8" t="s">
        <v>29</v>
      </c>
      <c r="D9" s="8" t="s">
        <v>15</v>
      </c>
      <c r="E9" s="8" t="s">
        <v>6</v>
      </c>
      <c r="F9" s="8">
        <v>219</v>
      </c>
      <c r="G9" s="8">
        <v>10000</v>
      </c>
      <c r="H9" s="9">
        <v>68133168</v>
      </c>
      <c r="I9" s="22"/>
    </row>
    <row r="10" spans="1:9" x14ac:dyDescent="0.25">
      <c r="A10" s="8"/>
      <c r="B10" s="8">
        <v>0</v>
      </c>
      <c r="C10" s="8" t="s">
        <v>7</v>
      </c>
      <c r="D10" s="8" t="s">
        <v>12</v>
      </c>
      <c r="E10" s="8" t="s">
        <v>5</v>
      </c>
      <c r="F10" s="8">
        <v>225</v>
      </c>
      <c r="G10" s="8">
        <v>1</v>
      </c>
      <c r="H10" s="9">
        <v>11148.0322265625</v>
      </c>
      <c r="I10" s="22">
        <f>AVERAGE(H10:H11)</f>
        <v>11222.3525390625</v>
      </c>
    </row>
    <row r="11" spans="1:9" x14ac:dyDescent="0.25">
      <c r="A11" s="8"/>
      <c r="B11" s="8">
        <v>0</v>
      </c>
      <c r="C11" s="8" t="s">
        <v>7</v>
      </c>
      <c r="D11" s="8" t="s">
        <v>12</v>
      </c>
      <c r="E11" s="8" t="s">
        <v>6</v>
      </c>
      <c r="F11" s="8">
        <v>228</v>
      </c>
      <c r="G11" s="8">
        <v>1</v>
      </c>
      <c r="H11" s="9">
        <v>11296.6728515625</v>
      </c>
      <c r="I11" s="22"/>
    </row>
    <row r="12" spans="1:9" x14ac:dyDescent="0.25">
      <c r="A12" s="8"/>
      <c r="B12" s="8">
        <v>0</v>
      </c>
      <c r="C12" s="8" t="s">
        <v>7</v>
      </c>
      <c r="D12" s="8" t="s">
        <v>13</v>
      </c>
      <c r="E12" s="8" t="s">
        <v>5</v>
      </c>
      <c r="F12" s="8">
        <v>78</v>
      </c>
      <c r="G12" s="8">
        <v>1</v>
      </c>
      <c r="H12" s="9">
        <v>1565.54406738281</v>
      </c>
      <c r="I12" s="22">
        <f>AVERAGE(H12:H13)</f>
        <v>1495.295288085935</v>
      </c>
    </row>
    <row r="13" spans="1:9" x14ac:dyDescent="0.25">
      <c r="A13" s="8"/>
      <c r="B13" s="8">
        <v>0</v>
      </c>
      <c r="C13" s="8" t="s">
        <v>7</v>
      </c>
      <c r="D13" s="8" t="s">
        <v>13</v>
      </c>
      <c r="E13" s="8" t="s">
        <v>6</v>
      </c>
      <c r="F13" s="8">
        <v>71</v>
      </c>
      <c r="G13" s="8">
        <v>1</v>
      </c>
      <c r="H13" s="9">
        <v>1425.04650878906</v>
      </c>
      <c r="I13" s="22"/>
    </row>
    <row r="14" spans="1:9" x14ac:dyDescent="0.25">
      <c r="A14" s="8"/>
      <c r="B14" s="8">
        <v>0</v>
      </c>
      <c r="C14" s="8" t="s">
        <v>7</v>
      </c>
      <c r="D14" s="8" t="s">
        <v>14</v>
      </c>
      <c r="E14" s="8" t="s">
        <v>5</v>
      </c>
      <c r="F14" s="8">
        <v>246</v>
      </c>
      <c r="G14" s="8">
        <v>1</v>
      </c>
      <c r="H14" s="9">
        <v>7653.31494140625</v>
      </c>
      <c r="I14" s="22">
        <f>AVERAGE(H14:H15)</f>
        <v>7839.981201171875</v>
      </c>
    </row>
    <row r="15" spans="1:9" x14ac:dyDescent="0.25">
      <c r="A15" s="8"/>
      <c r="B15" s="8">
        <v>0</v>
      </c>
      <c r="C15" s="8" t="s">
        <v>7</v>
      </c>
      <c r="D15" s="8" t="s">
        <v>14</v>
      </c>
      <c r="E15" s="8" t="s">
        <v>6</v>
      </c>
      <c r="F15" s="8">
        <v>258</v>
      </c>
      <c r="G15" s="8">
        <v>1</v>
      </c>
      <c r="H15" s="9">
        <v>8026.6474609375</v>
      </c>
      <c r="I15" s="22"/>
    </row>
    <row r="16" spans="1:9" x14ac:dyDescent="0.25">
      <c r="A16" s="8"/>
      <c r="B16" s="8">
        <v>0</v>
      </c>
      <c r="C16" s="8" t="s">
        <v>7</v>
      </c>
      <c r="D16" s="8" t="s">
        <v>15</v>
      </c>
      <c r="E16" s="8" t="s">
        <v>5</v>
      </c>
      <c r="F16" s="8">
        <v>232</v>
      </c>
      <c r="G16" s="8">
        <v>1</v>
      </c>
      <c r="H16" s="9">
        <v>7217.7607421875</v>
      </c>
      <c r="I16" s="22">
        <f>AVERAGE(H16:H17)</f>
        <v>6875.539306640625</v>
      </c>
    </row>
    <row r="17" spans="1:9" x14ac:dyDescent="0.25">
      <c r="A17" s="8"/>
      <c r="B17" s="8">
        <v>0</v>
      </c>
      <c r="C17" s="8" t="s">
        <v>7</v>
      </c>
      <c r="D17" s="8" t="s">
        <v>15</v>
      </c>
      <c r="E17" s="8" t="s">
        <v>6</v>
      </c>
      <c r="F17" s="8">
        <v>210</v>
      </c>
      <c r="G17" s="8">
        <v>1</v>
      </c>
      <c r="H17" s="9">
        <v>6533.31787109375</v>
      </c>
      <c r="I17" s="23"/>
    </row>
    <row r="18" spans="1:9" x14ac:dyDescent="0.25">
      <c r="A18" s="8"/>
      <c r="B18" s="8">
        <v>4</v>
      </c>
      <c r="C18" s="8" t="s">
        <v>7</v>
      </c>
      <c r="D18" s="8" t="s">
        <v>12</v>
      </c>
      <c r="E18" s="8" t="s">
        <v>5</v>
      </c>
      <c r="F18" s="8">
        <v>234</v>
      </c>
      <c r="G18" s="8">
        <v>1</v>
      </c>
      <c r="H18" s="9">
        <v>11593.9541015625</v>
      </c>
      <c r="I18" s="22">
        <f>AVERAGE(H18:H19)</f>
        <v>11767.36767578125</v>
      </c>
    </row>
    <row r="19" spans="1:9" x14ac:dyDescent="0.25">
      <c r="A19" s="8"/>
      <c r="B19" s="8">
        <v>4</v>
      </c>
      <c r="C19" s="8" t="s">
        <v>7</v>
      </c>
      <c r="D19" s="8" t="s">
        <v>12</v>
      </c>
      <c r="E19" s="8" t="s">
        <v>6</v>
      </c>
      <c r="F19" s="8">
        <v>241</v>
      </c>
      <c r="G19" s="8">
        <v>1</v>
      </c>
      <c r="H19" s="9">
        <v>11940.78125</v>
      </c>
      <c r="I19" s="23"/>
    </row>
    <row r="20" spans="1:9" x14ac:dyDescent="0.25">
      <c r="A20" s="8"/>
      <c r="B20" s="8">
        <v>4</v>
      </c>
      <c r="C20" s="8" t="s">
        <v>7</v>
      </c>
      <c r="D20" s="8" t="s">
        <v>13</v>
      </c>
      <c r="E20" s="8" t="s">
        <v>5</v>
      </c>
      <c r="F20" s="8">
        <v>51</v>
      </c>
      <c r="G20" s="8">
        <v>1</v>
      </c>
      <c r="H20" s="9">
        <v>1023.625</v>
      </c>
      <c r="I20" s="22">
        <f>AVERAGE(H20:H21)</f>
        <v>1063.7671508789049</v>
      </c>
    </row>
    <row r="21" spans="1:9" x14ac:dyDescent="0.25">
      <c r="A21" s="8"/>
      <c r="B21" s="8">
        <v>4</v>
      </c>
      <c r="C21" s="8" t="s">
        <v>7</v>
      </c>
      <c r="D21" s="8" t="s">
        <v>13</v>
      </c>
      <c r="E21" s="8" t="s">
        <v>6</v>
      </c>
      <c r="F21" s="8">
        <v>55</v>
      </c>
      <c r="G21" s="8">
        <v>1</v>
      </c>
      <c r="H21" s="9">
        <v>1103.90930175781</v>
      </c>
      <c r="I21" s="22"/>
    </row>
    <row r="22" spans="1:9" x14ac:dyDescent="0.25">
      <c r="A22" s="8"/>
      <c r="B22" s="8">
        <v>4</v>
      </c>
      <c r="C22" s="8" t="s">
        <v>7</v>
      </c>
      <c r="D22" s="8" t="s">
        <v>14</v>
      </c>
      <c r="E22" s="8" t="s">
        <v>5</v>
      </c>
      <c r="F22" s="8">
        <v>214</v>
      </c>
      <c r="G22" s="8">
        <v>1</v>
      </c>
      <c r="H22" s="9">
        <v>6657.76220703125</v>
      </c>
      <c r="I22" s="22">
        <f>AVERAGE(H22:H23)</f>
        <v>7614.680419921875</v>
      </c>
    </row>
    <row r="23" spans="1:9" x14ac:dyDescent="0.25">
      <c r="A23" s="8"/>
      <c r="B23" s="8">
        <v>4</v>
      </c>
      <c r="C23" s="8" t="s">
        <v>7</v>
      </c>
      <c r="D23" s="8" t="s">
        <v>14</v>
      </c>
      <c r="E23" s="8" t="s">
        <v>6</v>
      </c>
      <c r="F23" s="8">
        <v>173</v>
      </c>
      <c r="G23" s="8">
        <v>1</v>
      </c>
      <c r="H23" s="9">
        <v>8571.5986328125</v>
      </c>
      <c r="I23" s="23"/>
    </row>
    <row r="24" spans="1:9" x14ac:dyDescent="0.25">
      <c r="A24" s="8"/>
      <c r="B24" s="8">
        <v>4</v>
      </c>
      <c r="C24" s="8" t="s">
        <v>7</v>
      </c>
      <c r="D24" s="8" t="s">
        <v>15</v>
      </c>
      <c r="E24" s="8" t="s">
        <v>5</v>
      </c>
      <c r="F24" s="8">
        <v>224</v>
      </c>
      <c r="G24" s="8">
        <v>1</v>
      </c>
      <c r="H24" s="9">
        <v>6968.87255859375</v>
      </c>
      <c r="I24" s="22">
        <f>AVERAGE(H24:H25)</f>
        <v>6517.762451171875</v>
      </c>
    </row>
    <row r="25" spans="1:9" x14ac:dyDescent="0.25">
      <c r="A25" s="8"/>
      <c r="B25" s="8">
        <v>4</v>
      </c>
      <c r="C25" s="8" t="s">
        <v>7</v>
      </c>
      <c r="D25" s="8" t="s">
        <v>15</v>
      </c>
      <c r="E25" s="8" t="s">
        <v>6</v>
      </c>
      <c r="F25" s="8">
        <v>195</v>
      </c>
      <c r="G25" s="8">
        <v>1</v>
      </c>
      <c r="H25" s="9">
        <v>6066.65234375</v>
      </c>
      <c r="I25" s="23"/>
    </row>
    <row r="26" spans="1:9" x14ac:dyDescent="0.25">
      <c r="A26" s="8"/>
      <c r="B26" s="8">
        <v>8</v>
      </c>
      <c r="C26" s="8" t="s">
        <v>7</v>
      </c>
      <c r="D26" s="8" t="s">
        <v>12</v>
      </c>
      <c r="E26" s="8" t="s">
        <v>5</v>
      </c>
      <c r="F26" s="8">
        <v>226</v>
      </c>
      <c r="G26" s="8">
        <v>1</v>
      </c>
      <c r="H26" s="9">
        <v>18986.916015625</v>
      </c>
      <c r="I26" s="22">
        <f>AVERAGE(H26:H27)</f>
        <v>18230.80078125</v>
      </c>
    </row>
    <row r="27" spans="1:9" x14ac:dyDescent="0.25">
      <c r="A27" s="8"/>
      <c r="B27" s="8">
        <v>8</v>
      </c>
      <c r="C27" s="8" t="s">
        <v>7</v>
      </c>
      <c r="D27" s="8" t="s">
        <v>12</v>
      </c>
      <c r="E27" s="8" t="s">
        <v>6</v>
      </c>
      <c r="F27" s="8">
        <v>208</v>
      </c>
      <c r="G27" s="8">
        <v>1</v>
      </c>
      <c r="H27" s="9">
        <v>17474.685546875</v>
      </c>
      <c r="I27" s="23"/>
    </row>
    <row r="28" spans="1:9" x14ac:dyDescent="0.25">
      <c r="A28" s="8"/>
      <c r="B28" s="8">
        <v>8</v>
      </c>
      <c r="C28" s="8" t="s">
        <v>7</v>
      </c>
      <c r="D28" s="8" t="s">
        <v>13</v>
      </c>
      <c r="E28" s="8" t="s">
        <v>5</v>
      </c>
      <c r="F28" s="8">
        <v>64</v>
      </c>
      <c r="G28" s="8">
        <v>1</v>
      </c>
      <c r="H28" s="9">
        <v>1284.54895019531</v>
      </c>
      <c r="I28" s="22">
        <f>AVERAGE(H28:H29)</f>
        <v>1415.010986328125</v>
      </c>
    </row>
    <row r="29" spans="1:9" x14ac:dyDescent="0.25">
      <c r="A29" s="8"/>
      <c r="B29" s="8">
        <v>8</v>
      </c>
      <c r="C29" s="8" t="s">
        <v>7</v>
      </c>
      <c r="D29" s="8" t="s">
        <v>13</v>
      </c>
      <c r="E29" s="8" t="s">
        <v>6</v>
      </c>
      <c r="F29" s="8">
        <v>77</v>
      </c>
      <c r="G29" s="8">
        <v>1</v>
      </c>
      <c r="H29" s="9">
        <v>1545.47302246094</v>
      </c>
      <c r="I29" s="23"/>
    </row>
    <row r="30" spans="1:9" x14ac:dyDescent="0.25">
      <c r="A30" s="8"/>
      <c r="B30" s="8">
        <v>8</v>
      </c>
      <c r="C30" s="8" t="s">
        <v>7</v>
      </c>
      <c r="D30" s="8" t="s">
        <v>14</v>
      </c>
      <c r="E30" s="8" t="s">
        <v>5</v>
      </c>
      <c r="F30" s="8">
        <v>172</v>
      </c>
      <c r="G30" s="8">
        <v>1</v>
      </c>
      <c r="H30" s="9">
        <v>8522.0517578125</v>
      </c>
      <c r="I30" s="22">
        <f>AVERAGE(H30:H31)</f>
        <v>8645.91845703125</v>
      </c>
    </row>
    <row r="31" spans="1:9" x14ac:dyDescent="0.25">
      <c r="A31" s="8"/>
      <c r="B31" s="8">
        <v>8</v>
      </c>
      <c r="C31" s="8" t="s">
        <v>7</v>
      </c>
      <c r="D31" s="8" t="s">
        <v>14</v>
      </c>
      <c r="E31" s="8" t="s">
        <v>6</v>
      </c>
      <c r="F31" s="8">
        <v>177</v>
      </c>
      <c r="G31" s="8">
        <v>1</v>
      </c>
      <c r="H31" s="9">
        <v>8769.78515625</v>
      </c>
      <c r="I31" s="23"/>
    </row>
    <row r="32" spans="1:9" x14ac:dyDescent="0.25">
      <c r="A32" s="8"/>
      <c r="B32" s="8">
        <v>8</v>
      </c>
      <c r="C32" s="8" t="s">
        <v>7</v>
      </c>
      <c r="D32" s="8" t="s">
        <v>15</v>
      </c>
      <c r="E32" s="8" t="s">
        <v>5</v>
      </c>
      <c r="F32" s="8">
        <v>195</v>
      </c>
      <c r="G32" s="8">
        <v>1</v>
      </c>
      <c r="H32" s="9">
        <v>6066.65234375</v>
      </c>
      <c r="I32" s="22">
        <f>AVERAGE(H32:H33)</f>
        <v>5599.98681640625</v>
      </c>
    </row>
    <row r="33" spans="1:9" x14ac:dyDescent="0.25">
      <c r="A33" s="8"/>
      <c r="B33" s="8">
        <v>8</v>
      </c>
      <c r="C33" s="8" t="s">
        <v>7</v>
      </c>
      <c r="D33" s="8" t="s">
        <v>15</v>
      </c>
      <c r="E33" s="8" t="s">
        <v>6</v>
      </c>
      <c r="F33" s="8">
        <v>165</v>
      </c>
      <c r="G33" s="8">
        <v>1</v>
      </c>
      <c r="H33" s="9">
        <v>5133.3212890625</v>
      </c>
      <c r="I33" s="23"/>
    </row>
    <row r="34" spans="1:9" x14ac:dyDescent="0.25">
      <c r="A34" s="8"/>
      <c r="B34" s="8">
        <v>12</v>
      </c>
      <c r="C34" s="8" t="s">
        <v>7</v>
      </c>
      <c r="D34" s="8" t="s">
        <v>12</v>
      </c>
      <c r="E34" s="8" t="s">
        <v>5</v>
      </c>
      <c r="F34" s="8">
        <v>283</v>
      </c>
      <c r="G34" s="8">
        <v>1</v>
      </c>
      <c r="H34" s="9">
        <v>23775.65234375</v>
      </c>
      <c r="I34" s="22">
        <f>AVERAGE(H34:H35)</f>
        <v>23985.6845703125</v>
      </c>
    </row>
    <row r="35" spans="1:9" x14ac:dyDescent="0.25">
      <c r="A35" s="8"/>
      <c r="B35" s="8">
        <v>12</v>
      </c>
      <c r="C35" s="8" t="s">
        <v>7</v>
      </c>
      <c r="D35" s="8" t="s">
        <v>12</v>
      </c>
      <c r="E35" s="8" t="s">
        <v>6</v>
      </c>
      <c r="F35" s="8">
        <v>288</v>
      </c>
      <c r="G35" s="8">
        <v>1</v>
      </c>
      <c r="H35" s="9">
        <v>24195.716796875</v>
      </c>
      <c r="I35" s="23"/>
    </row>
    <row r="36" spans="1:9" x14ac:dyDescent="0.25">
      <c r="A36" s="8"/>
      <c r="B36" s="8">
        <v>12</v>
      </c>
      <c r="C36" s="8" t="s">
        <v>7</v>
      </c>
      <c r="D36" s="8" t="s">
        <v>13</v>
      </c>
      <c r="E36" s="8" t="s">
        <v>5</v>
      </c>
      <c r="F36" s="8">
        <v>64</v>
      </c>
      <c r="G36" s="8">
        <v>1</v>
      </c>
      <c r="H36" s="9">
        <v>1284.54895019531</v>
      </c>
      <c r="I36" s="22">
        <f>AVERAGE(H36:H37)</f>
        <v>1123.9803466796866</v>
      </c>
    </row>
    <row r="37" spans="1:9" x14ac:dyDescent="0.25">
      <c r="A37" s="8"/>
      <c r="B37" s="8">
        <v>12</v>
      </c>
      <c r="C37" s="8" t="s">
        <v>7</v>
      </c>
      <c r="D37" s="8" t="s">
        <v>13</v>
      </c>
      <c r="E37" s="8" t="s">
        <v>6</v>
      </c>
      <c r="F37" s="8">
        <v>48</v>
      </c>
      <c r="G37" s="8">
        <v>1</v>
      </c>
      <c r="H37" s="9">
        <v>963.41174316406295</v>
      </c>
      <c r="I37" s="23"/>
    </row>
    <row r="38" spans="1:9" x14ac:dyDescent="0.25">
      <c r="A38" s="8"/>
      <c r="B38" s="8">
        <v>12</v>
      </c>
      <c r="C38" s="8" t="s">
        <v>7</v>
      </c>
      <c r="D38" s="8" t="s">
        <v>14</v>
      </c>
      <c r="E38" s="8" t="s">
        <v>5</v>
      </c>
      <c r="F38" s="8">
        <v>228</v>
      </c>
      <c r="G38" s="8">
        <v>1</v>
      </c>
      <c r="H38" s="9">
        <v>11296.6728515625</v>
      </c>
      <c r="I38" s="22">
        <f>AVERAGE(H38:H39)</f>
        <v>11123.25927734375</v>
      </c>
    </row>
    <row r="39" spans="1:9" x14ac:dyDescent="0.25">
      <c r="A39" s="8"/>
      <c r="B39" s="8">
        <v>12</v>
      </c>
      <c r="C39" s="8" t="s">
        <v>7</v>
      </c>
      <c r="D39" s="8" t="s">
        <v>14</v>
      </c>
      <c r="E39" s="8" t="s">
        <v>6</v>
      </c>
      <c r="F39" s="8">
        <v>221</v>
      </c>
      <c r="G39" s="8">
        <v>1</v>
      </c>
      <c r="H39" s="9">
        <v>10949.845703125</v>
      </c>
      <c r="I39" s="23"/>
    </row>
    <row r="40" spans="1:9" x14ac:dyDescent="0.25">
      <c r="A40" s="8"/>
      <c r="B40" s="8">
        <v>12</v>
      </c>
      <c r="C40" s="8" t="s">
        <v>7</v>
      </c>
      <c r="D40" s="8" t="s">
        <v>15</v>
      </c>
      <c r="E40" s="8" t="s">
        <v>5</v>
      </c>
      <c r="F40" s="8">
        <v>169</v>
      </c>
      <c r="G40" s="8">
        <v>1</v>
      </c>
      <c r="H40" s="9">
        <v>5257.76513671875</v>
      </c>
      <c r="I40" s="22">
        <f>AVERAGE(H40:H41)</f>
        <v>4736.345703125</v>
      </c>
    </row>
    <row r="41" spans="1:9" x14ac:dyDescent="0.25">
      <c r="A41" s="8"/>
      <c r="B41" s="8">
        <v>12</v>
      </c>
      <c r="C41" s="8" t="s">
        <v>7</v>
      </c>
      <c r="D41" s="8" t="s">
        <v>15</v>
      </c>
      <c r="E41" s="8" t="s">
        <v>6</v>
      </c>
      <c r="F41" s="8">
        <v>210</v>
      </c>
      <c r="G41" s="8">
        <v>1</v>
      </c>
      <c r="H41" s="9">
        <v>4214.92626953125</v>
      </c>
      <c r="I41" s="23"/>
    </row>
    <row r="42" spans="1:9" x14ac:dyDescent="0.25">
      <c r="I42" s="20"/>
    </row>
  </sheetData>
  <autoFilter ref="A1:I41" xr:uid="{00000000-0009-0000-0000-000003000000}"/>
  <phoneticPr fontId="3" type="noConversion"/>
  <printOptions gridLines="1"/>
  <pageMargins left="0.7" right="0.7" top="0.75" bottom="0.75" header="0.3" footer="0.3"/>
  <pageSetup scale="8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17"/>
  <sheetViews>
    <sheetView workbookViewId="0">
      <selection activeCell="K15" sqref="K15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6" max="6" width="16.85546875" bestFit="1" customWidth="1"/>
    <col min="7" max="7" width="14.140625" style="3" bestFit="1" customWidth="1"/>
    <col min="8" max="8" width="13.7109375" style="3" bestFit="1" customWidth="1"/>
    <col min="9" max="9" width="18.28515625" bestFit="1" customWidth="1"/>
  </cols>
  <sheetData>
    <row r="1" spans="1:9" s="1" customFormat="1" x14ac:dyDescent="0.25">
      <c r="A1" s="1" t="s">
        <v>16</v>
      </c>
      <c r="B1" s="1" t="s">
        <v>10</v>
      </c>
      <c r="C1" s="1" t="s">
        <v>0</v>
      </c>
      <c r="D1" s="1" t="s">
        <v>8</v>
      </c>
      <c r="E1" s="1" t="s">
        <v>9</v>
      </c>
      <c r="F1" s="1" t="s">
        <v>1</v>
      </c>
      <c r="G1" s="1" t="s">
        <v>2</v>
      </c>
      <c r="H1" s="2" t="s">
        <v>3</v>
      </c>
      <c r="I1" s="2" t="s">
        <v>4</v>
      </c>
    </row>
    <row r="2" spans="1:9" x14ac:dyDescent="0.25">
      <c r="A2" s="5">
        <v>43634</v>
      </c>
      <c r="B2" s="4">
        <v>24</v>
      </c>
      <c r="C2" t="s">
        <v>7</v>
      </c>
      <c r="D2" t="s">
        <v>12</v>
      </c>
      <c r="E2" t="s">
        <v>5</v>
      </c>
      <c r="F2">
        <v>322</v>
      </c>
      <c r="G2">
        <v>1</v>
      </c>
      <c r="H2" s="3">
        <v>51413.61328125</v>
      </c>
      <c r="I2" s="3">
        <f>AVERAGE(H2:H3)</f>
        <v>48779.064453125</v>
      </c>
    </row>
    <row r="3" spans="1:9" x14ac:dyDescent="0.25">
      <c r="B3" s="4">
        <v>24</v>
      </c>
      <c r="C3" t="s">
        <v>7</v>
      </c>
      <c r="D3" t="s">
        <v>12</v>
      </c>
      <c r="E3" t="s">
        <v>6</v>
      </c>
      <c r="F3">
        <v>289</v>
      </c>
      <c r="G3">
        <v>1</v>
      </c>
      <c r="H3" s="3">
        <v>46144.515625</v>
      </c>
      <c r="I3" s="3"/>
    </row>
    <row r="4" spans="1:9" x14ac:dyDescent="0.25">
      <c r="B4" s="4">
        <v>24</v>
      </c>
      <c r="C4" t="s">
        <v>7</v>
      </c>
      <c r="D4" t="s">
        <v>13</v>
      </c>
      <c r="E4" t="s">
        <v>5</v>
      </c>
      <c r="F4">
        <v>72</v>
      </c>
      <c r="G4">
        <v>1</v>
      </c>
      <c r="H4" s="3">
        <v>1445.11767578125</v>
      </c>
      <c r="I4" s="3">
        <f>AVERAGE(H4:H5)</f>
        <v>1103.9093322753906</v>
      </c>
    </row>
    <row r="5" spans="1:9" x14ac:dyDescent="0.25">
      <c r="B5" s="4">
        <v>24</v>
      </c>
      <c r="C5" t="s">
        <v>7</v>
      </c>
      <c r="D5" t="s">
        <v>13</v>
      </c>
      <c r="E5" t="s">
        <v>6</v>
      </c>
      <c r="F5">
        <v>38</v>
      </c>
      <c r="G5">
        <v>1</v>
      </c>
      <c r="H5" s="3">
        <v>762.70098876953102</v>
      </c>
      <c r="I5" s="3"/>
    </row>
    <row r="6" spans="1:9" x14ac:dyDescent="0.25">
      <c r="B6" s="4">
        <v>24</v>
      </c>
      <c r="C6" t="s">
        <v>7</v>
      </c>
      <c r="D6" t="s">
        <v>14</v>
      </c>
      <c r="E6" t="s">
        <v>5</v>
      </c>
      <c r="F6">
        <v>263</v>
      </c>
      <c r="G6">
        <v>1</v>
      </c>
      <c r="H6" s="3">
        <v>22095.39453125</v>
      </c>
      <c r="I6" s="3">
        <f>AVERAGE(H6:H7)</f>
        <v>21129.24609375</v>
      </c>
    </row>
    <row r="7" spans="1:9" x14ac:dyDescent="0.25">
      <c r="B7" s="4">
        <v>24</v>
      </c>
      <c r="C7" t="s">
        <v>7</v>
      </c>
      <c r="D7" t="s">
        <v>14</v>
      </c>
      <c r="E7" t="s">
        <v>6</v>
      </c>
      <c r="F7">
        <v>240</v>
      </c>
      <c r="G7">
        <v>1</v>
      </c>
      <c r="H7" s="3">
        <v>20163.09765625</v>
      </c>
      <c r="I7" s="3"/>
    </row>
    <row r="8" spans="1:9" x14ac:dyDescent="0.25">
      <c r="B8" s="4">
        <v>24</v>
      </c>
      <c r="C8" t="s">
        <v>7</v>
      </c>
      <c r="D8" t="s">
        <v>15</v>
      </c>
      <c r="E8" t="s">
        <v>5</v>
      </c>
      <c r="F8">
        <v>235</v>
      </c>
      <c r="G8">
        <v>1</v>
      </c>
      <c r="H8" s="3">
        <v>7311.09375</v>
      </c>
      <c r="I8" s="3">
        <f>AVERAGE(H8:H9)</f>
        <v>7419.982421875</v>
      </c>
    </row>
    <row r="9" spans="1:9" x14ac:dyDescent="0.25">
      <c r="B9" s="4">
        <v>24</v>
      </c>
      <c r="C9" t="s">
        <v>7</v>
      </c>
      <c r="D9" t="s">
        <v>15</v>
      </c>
      <c r="E9" t="s">
        <v>6</v>
      </c>
      <c r="F9">
        <v>242</v>
      </c>
      <c r="G9">
        <v>1</v>
      </c>
      <c r="H9" s="3">
        <v>7528.87109375</v>
      </c>
    </row>
    <row r="10" spans="1:9" x14ac:dyDescent="0.25">
      <c r="B10" s="4">
        <v>36</v>
      </c>
      <c r="C10" t="s">
        <v>7</v>
      </c>
      <c r="D10" t="s">
        <v>12</v>
      </c>
      <c r="E10" t="s">
        <v>5</v>
      </c>
      <c r="F10">
        <v>220</v>
      </c>
      <c r="G10">
        <v>10</v>
      </c>
      <c r="H10" s="3">
        <v>109002.984375</v>
      </c>
      <c r="I10" s="3">
        <f>AVERAGE(H10:H11)</f>
        <v>116435.0078125</v>
      </c>
    </row>
    <row r="11" spans="1:9" x14ac:dyDescent="0.25">
      <c r="B11" s="4">
        <v>36</v>
      </c>
      <c r="C11" t="s">
        <v>7</v>
      </c>
      <c r="D11" t="s">
        <v>12</v>
      </c>
      <c r="E11" t="s">
        <v>6</v>
      </c>
      <c r="F11">
        <v>250</v>
      </c>
      <c r="G11">
        <v>10</v>
      </c>
      <c r="H11" s="3">
        <v>123867.03125</v>
      </c>
    </row>
    <row r="12" spans="1:9" x14ac:dyDescent="0.25">
      <c r="B12" s="4">
        <v>36</v>
      </c>
      <c r="C12" t="s">
        <v>7</v>
      </c>
      <c r="D12" t="s">
        <v>13</v>
      </c>
      <c r="E12" t="s">
        <v>5</v>
      </c>
      <c r="F12">
        <v>43</v>
      </c>
      <c r="G12">
        <v>1</v>
      </c>
      <c r="H12" s="3">
        <v>863.05633544921898</v>
      </c>
      <c r="I12" s="3">
        <f>AVERAGE(H12:H13)</f>
        <v>1093.8737487792996</v>
      </c>
    </row>
    <row r="13" spans="1:9" x14ac:dyDescent="0.25">
      <c r="B13" s="4">
        <v>36</v>
      </c>
      <c r="C13" t="s">
        <v>7</v>
      </c>
      <c r="D13" t="s">
        <v>13</v>
      </c>
      <c r="E13" t="s">
        <v>6</v>
      </c>
      <c r="F13">
        <v>66</v>
      </c>
      <c r="G13">
        <v>1</v>
      </c>
      <c r="H13" s="3">
        <v>1324.69116210938</v>
      </c>
      <c r="I13" s="3"/>
    </row>
    <row r="14" spans="1:9" x14ac:dyDescent="0.25">
      <c r="B14" s="4">
        <v>36</v>
      </c>
      <c r="C14" t="s">
        <v>7</v>
      </c>
      <c r="D14" t="s">
        <v>14</v>
      </c>
      <c r="E14" t="s">
        <v>5</v>
      </c>
      <c r="F14">
        <v>196</v>
      </c>
      <c r="G14">
        <v>10</v>
      </c>
      <c r="H14" s="3">
        <v>97111.75</v>
      </c>
      <c r="I14" s="3">
        <f>AVERAGE(H14:H15)</f>
        <v>91661.6015625</v>
      </c>
    </row>
    <row r="15" spans="1:9" x14ac:dyDescent="0.25">
      <c r="B15" s="4">
        <v>36</v>
      </c>
      <c r="C15" t="s">
        <v>7</v>
      </c>
      <c r="D15" t="s">
        <v>14</v>
      </c>
      <c r="E15" t="s">
        <v>6</v>
      </c>
      <c r="F15">
        <v>174</v>
      </c>
      <c r="G15">
        <v>10</v>
      </c>
      <c r="H15" s="3">
        <v>86211.453125</v>
      </c>
    </row>
    <row r="16" spans="1:9" x14ac:dyDescent="0.25">
      <c r="B16" s="4">
        <v>36</v>
      </c>
      <c r="C16" t="s">
        <v>7</v>
      </c>
      <c r="D16" t="s">
        <v>15</v>
      </c>
      <c r="E16" t="s">
        <v>5</v>
      </c>
      <c r="F16">
        <v>182</v>
      </c>
      <c r="G16">
        <v>1</v>
      </c>
      <c r="H16" s="3">
        <v>9017.51953125</v>
      </c>
      <c r="I16" s="3">
        <f>AVERAGE(H16:H17)</f>
        <v>8273.1953125</v>
      </c>
    </row>
    <row r="17" spans="2:8" x14ac:dyDescent="0.25">
      <c r="B17" s="4">
        <v>36</v>
      </c>
      <c r="C17" t="s">
        <v>7</v>
      </c>
      <c r="D17" t="s">
        <v>15</v>
      </c>
      <c r="E17" t="s">
        <v>6</v>
      </c>
      <c r="F17">
        <v>242</v>
      </c>
      <c r="G17">
        <v>1</v>
      </c>
      <c r="H17" s="3">
        <v>7528.87109375</v>
      </c>
    </row>
  </sheetData>
  <printOptions gridLines="1"/>
  <pageMargins left="0.7" right="0.7" top="0.75" bottom="0.75" header="0.3" footer="0.3"/>
  <pageSetup scale="8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17"/>
  <sheetViews>
    <sheetView workbookViewId="0">
      <selection activeCell="I17" sqref="A1:I17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6" max="6" width="16.85546875" bestFit="1" customWidth="1"/>
    <col min="7" max="7" width="14.140625" style="3" bestFit="1" customWidth="1"/>
    <col min="8" max="8" width="13.7109375" style="3" bestFit="1" customWidth="1"/>
    <col min="9" max="9" width="18.28515625" bestFit="1" customWidth="1"/>
  </cols>
  <sheetData>
    <row r="1" spans="1:9" s="1" customFormat="1" x14ac:dyDescent="0.25">
      <c r="A1" s="1" t="s">
        <v>16</v>
      </c>
      <c r="B1" s="1" t="s">
        <v>10</v>
      </c>
      <c r="C1" s="1" t="s">
        <v>0</v>
      </c>
      <c r="D1" s="1" t="s">
        <v>8</v>
      </c>
      <c r="E1" s="1" t="s">
        <v>9</v>
      </c>
      <c r="F1" s="1" t="s">
        <v>1</v>
      </c>
      <c r="G1" s="1" t="s">
        <v>2</v>
      </c>
      <c r="H1" s="1" t="s">
        <v>3</v>
      </c>
      <c r="I1" s="2" t="s">
        <v>4</v>
      </c>
    </row>
    <row r="2" spans="1:9" x14ac:dyDescent="0.25">
      <c r="A2" s="5">
        <v>43635</v>
      </c>
      <c r="B2" s="4">
        <v>48</v>
      </c>
      <c r="C2" t="s">
        <v>7</v>
      </c>
      <c r="D2" t="s">
        <v>12</v>
      </c>
      <c r="E2" t="s">
        <v>5</v>
      </c>
      <c r="F2">
        <v>272</v>
      </c>
      <c r="G2">
        <v>10</v>
      </c>
      <c r="H2" s="3">
        <v>434301.3125</v>
      </c>
      <c r="I2" s="3">
        <f>AVERAGE(H2:H3)</f>
        <v>446276.53125</v>
      </c>
    </row>
    <row r="3" spans="1:9" x14ac:dyDescent="0.25">
      <c r="A3" s="5">
        <v>43635</v>
      </c>
      <c r="B3" s="4">
        <v>48</v>
      </c>
      <c r="C3" t="s">
        <v>7</v>
      </c>
      <c r="D3" t="s">
        <v>12</v>
      </c>
      <c r="E3" t="s">
        <v>6</v>
      </c>
      <c r="F3">
        <v>287</v>
      </c>
      <c r="G3">
        <v>10</v>
      </c>
      <c r="H3" s="3">
        <v>458251.75</v>
      </c>
      <c r="I3" s="3"/>
    </row>
    <row r="4" spans="1:9" x14ac:dyDescent="0.25">
      <c r="A4" s="5">
        <v>43635</v>
      </c>
      <c r="B4" s="4">
        <v>48</v>
      </c>
      <c r="C4" t="s">
        <v>7</v>
      </c>
      <c r="D4" t="s">
        <v>13</v>
      </c>
      <c r="E4" t="s">
        <v>5</v>
      </c>
      <c r="F4">
        <v>76</v>
      </c>
      <c r="G4">
        <v>1</v>
      </c>
      <c r="H4" s="3">
        <v>1525.40197753906</v>
      </c>
      <c r="I4" s="3">
        <f>AVERAGE(H4:H5)</f>
        <v>1364.8333129882799</v>
      </c>
    </row>
    <row r="5" spans="1:9" x14ac:dyDescent="0.25">
      <c r="A5" s="5">
        <v>43635</v>
      </c>
      <c r="B5" s="4">
        <v>48</v>
      </c>
      <c r="C5" t="s">
        <v>7</v>
      </c>
      <c r="D5" t="s">
        <v>13</v>
      </c>
      <c r="E5" t="s">
        <v>6</v>
      </c>
      <c r="F5">
        <v>60</v>
      </c>
      <c r="G5">
        <v>1</v>
      </c>
      <c r="H5" s="3">
        <v>1204.2646484375</v>
      </c>
      <c r="I5" s="3"/>
    </row>
    <row r="6" spans="1:9" x14ac:dyDescent="0.25">
      <c r="A6" s="5">
        <v>43635</v>
      </c>
      <c r="B6" s="4">
        <v>48</v>
      </c>
      <c r="C6" t="s">
        <v>7</v>
      </c>
      <c r="D6" t="s">
        <v>14</v>
      </c>
      <c r="E6" t="s">
        <v>5</v>
      </c>
      <c r="F6">
        <v>206</v>
      </c>
      <c r="G6">
        <v>10</v>
      </c>
      <c r="H6" s="3">
        <v>328919.375</v>
      </c>
      <c r="I6" s="3">
        <f>AVERAGE(H6:H7)</f>
        <v>323330.9375</v>
      </c>
    </row>
    <row r="7" spans="1:9" x14ac:dyDescent="0.25">
      <c r="A7" s="5">
        <v>43635</v>
      </c>
      <c r="B7" s="4">
        <v>48</v>
      </c>
      <c r="C7" t="s">
        <v>7</v>
      </c>
      <c r="D7" t="s">
        <v>14</v>
      </c>
      <c r="E7" t="s">
        <v>6</v>
      </c>
      <c r="F7">
        <v>199</v>
      </c>
      <c r="G7">
        <v>10</v>
      </c>
      <c r="H7" s="3">
        <v>317742.5</v>
      </c>
      <c r="I7" s="3"/>
    </row>
    <row r="8" spans="1:9" x14ac:dyDescent="0.25">
      <c r="A8" s="5">
        <v>43635</v>
      </c>
      <c r="B8" s="4">
        <v>48</v>
      </c>
      <c r="C8" t="s">
        <v>7</v>
      </c>
      <c r="D8" t="s">
        <v>15</v>
      </c>
      <c r="E8" t="s">
        <v>5</v>
      </c>
      <c r="F8">
        <v>268</v>
      </c>
      <c r="G8">
        <v>1</v>
      </c>
      <c r="H8" s="3">
        <v>13278.544921875</v>
      </c>
      <c r="I8" s="3">
        <f>AVERAGE(H8:H9)</f>
        <v>13030.81103515625</v>
      </c>
    </row>
    <row r="9" spans="1:9" x14ac:dyDescent="0.25">
      <c r="A9" s="5">
        <v>43635</v>
      </c>
      <c r="B9" s="4">
        <v>48</v>
      </c>
      <c r="C9" t="s">
        <v>7</v>
      </c>
      <c r="D9" t="s">
        <v>15</v>
      </c>
      <c r="E9" t="s">
        <v>6</v>
      </c>
      <c r="F9">
        <v>258</v>
      </c>
      <c r="G9">
        <v>1</v>
      </c>
      <c r="H9" s="3">
        <v>12783.0771484375</v>
      </c>
    </row>
    <row r="10" spans="1:9" x14ac:dyDescent="0.25">
      <c r="A10" s="5">
        <v>43635</v>
      </c>
      <c r="B10" s="4">
        <f>12+48</f>
        <v>60</v>
      </c>
      <c r="C10" t="s">
        <v>7</v>
      </c>
      <c r="D10" t="s">
        <v>12</v>
      </c>
      <c r="E10" t="s">
        <v>5</v>
      </c>
      <c r="F10">
        <v>178</v>
      </c>
      <c r="G10">
        <v>10</v>
      </c>
      <c r="H10" s="3">
        <v>149542.96875</v>
      </c>
      <c r="I10" s="3">
        <f>AVERAGE(H10:H11)</f>
        <v>138191.40234375</v>
      </c>
    </row>
    <row r="11" spans="1:9" x14ac:dyDescent="0.25">
      <c r="A11" s="5">
        <v>43635</v>
      </c>
      <c r="B11" s="4">
        <f t="shared" ref="B11:B17" si="0">12+48</f>
        <v>60</v>
      </c>
      <c r="C11" t="s">
        <v>7</v>
      </c>
      <c r="D11" t="s">
        <v>12</v>
      </c>
      <c r="E11" t="s">
        <v>6</v>
      </c>
      <c r="F11">
        <v>256</v>
      </c>
      <c r="G11">
        <v>10</v>
      </c>
      <c r="H11" s="3">
        <v>126839.8359375</v>
      </c>
    </row>
    <row r="12" spans="1:9" x14ac:dyDescent="0.25">
      <c r="A12" s="5">
        <v>43635</v>
      </c>
      <c r="B12" s="4">
        <f t="shared" si="0"/>
        <v>60</v>
      </c>
      <c r="C12" t="s">
        <v>7</v>
      </c>
      <c r="D12" t="s">
        <v>13</v>
      </c>
      <c r="E12" t="s">
        <v>5</v>
      </c>
      <c r="F12">
        <v>120</v>
      </c>
      <c r="G12">
        <v>1</v>
      </c>
      <c r="H12" s="3">
        <v>2408.529296875</v>
      </c>
      <c r="I12" s="3">
        <f>AVERAGE(H12:H13)</f>
        <v>2197.7830200195299</v>
      </c>
    </row>
    <row r="13" spans="1:9" x14ac:dyDescent="0.25">
      <c r="A13" s="5">
        <v>43635</v>
      </c>
      <c r="B13" s="4">
        <f t="shared" si="0"/>
        <v>60</v>
      </c>
      <c r="C13" t="s">
        <v>7</v>
      </c>
      <c r="D13" t="s">
        <v>13</v>
      </c>
      <c r="E13" t="s">
        <v>6</v>
      </c>
      <c r="F13">
        <v>99</v>
      </c>
      <c r="G13">
        <v>1</v>
      </c>
      <c r="H13" s="3">
        <v>1987.03674316406</v>
      </c>
      <c r="I13" s="3"/>
    </row>
    <row r="14" spans="1:9" x14ac:dyDescent="0.25">
      <c r="A14" s="5">
        <v>43635</v>
      </c>
      <c r="B14" s="4">
        <f t="shared" si="0"/>
        <v>60</v>
      </c>
      <c r="C14" t="s">
        <v>7</v>
      </c>
      <c r="D14" t="s">
        <v>14</v>
      </c>
      <c r="E14" t="s">
        <v>5</v>
      </c>
      <c r="F14">
        <v>258</v>
      </c>
      <c r="G14">
        <v>10</v>
      </c>
      <c r="H14" s="3">
        <v>411947.5625</v>
      </c>
      <c r="I14" s="3">
        <f>AVERAGE(H14:H15)</f>
        <v>436696.359375</v>
      </c>
    </row>
    <row r="15" spans="1:9" x14ac:dyDescent="0.25">
      <c r="A15" s="5">
        <v>43635</v>
      </c>
      <c r="B15" s="4">
        <f t="shared" si="0"/>
        <v>60</v>
      </c>
      <c r="C15" t="s">
        <v>7</v>
      </c>
      <c r="D15" t="s">
        <v>14</v>
      </c>
      <c r="E15" t="s">
        <v>6</v>
      </c>
      <c r="F15">
        <v>289</v>
      </c>
      <c r="G15">
        <v>10</v>
      </c>
      <c r="H15" s="3">
        <v>461445.15625</v>
      </c>
    </row>
    <row r="16" spans="1:9" x14ac:dyDescent="0.25">
      <c r="A16" s="5">
        <v>43635</v>
      </c>
      <c r="B16" s="4">
        <f t="shared" si="0"/>
        <v>60</v>
      </c>
      <c r="C16" t="s">
        <v>7</v>
      </c>
      <c r="D16" t="s">
        <v>15</v>
      </c>
      <c r="E16" t="s">
        <v>5</v>
      </c>
      <c r="F16">
        <v>201</v>
      </c>
      <c r="G16">
        <v>1</v>
      </c>
      <c r="H16" s="3">
        <v>16886.59375</v>
      </c>
      <c r="I16" s="3">
        <f>AVERAGE(H16:H17)</f>
        <v>16550.54248046875</v>
      </c>
    </row>
    <row r="17" spans="1:8" x14ac:dyDescent="0.25">
      <c r="A17" s="5">
        <v>43635</v>
      </c>
      <c r="B17" s="4">
        <f t="shared" si="0"/>
        <v>60</v>
      </c>
      <c r="C17" t="s">
        <v>7</v>
      </c>
      <c r="D17" t="s">
        <v>15</v>
      </c>
      <c r="E17" t="s">
        <v>6</v>
      </c>
      <c r="F17">
        <v>193</v>
      </c>
      <c r="G17">
        <v>1</v>
      </c>
      <c r="H17" s="3">
        <v>16214.4912109375</v>
      </c>
    </row>
  </sheetData>
  <printOptions gridLines="1"/>
  <pageMargins left="0.7" right="0.7" top="0.75" bottom="0.75" header="0.3" footer="0.3"/>
  <pageSetup scale="8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9"/>
  <sheetViews>
    <sheetView workbookViewId="0">
      <selection activeCell="I9" sqref="A1:I9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6" max="6" width="16.85546875" bestFit="1" customWidth="1"/>
    <col min="7" max="7" width="14.140625" style="3" bestFit="1" customWidth="1"/>
    <col min="8" max="8" width="13.7109375" style="3" bestFit="1" customWidth="1"/>
    <col min="9" max="9" width="18.28515625" bestFit="1" customWidth="1"/>
  </cols>
  <sheetData>
    <row r="1" spans="1:9" s="1" customFormat="1" x14ac:dyDescent="0.25">
      <c r="A1" s="1" t="s">
        <v>16</v>
      </c>
      <c r="B1" s="1" t="s">
        <v>10</v>
      </c>
      <c r="C1" s="1" t="s">
        <v>0</v>
      </c>
      <c r="D1" s="1" t="s">
        <v>8</v>
      </c>
      <c r="E1" s="1" t="s">
        <v>9</v>
      </c>
      <c r="F1" s="1" t="s">
        <v>1</v>
      </c>
      <c r="G1" s="1" t="s">
        <v>2</v>
      </c>
      <c r="H1" s="2" t="s">
        <v>3</v>
      </c>
      <c r="I1" s="2" t="s">
        <v>4</v>
      </c>
    </row>
    <row r="2" spans="1:9" x14ac:dyDescent="0.25">
      <c r="A2" s="5">
        <v>43636</v>
      </c>
      <c r="B2" s="4">
        <v>72</v>
      </c>
      <c r="C2" t="s">
        <v>7</v>
      </c>
      <c r="D2" t="s">
        <v>12</v>
      </c>
      <c r="E2" t="s">
        <v>5</v>
      </c>
      <c r="F2">
        <v>378</v>
      </c>
      <c r="G2">
        <v>100</v>
      </c>
      <c r="H2" s="3">
        <v>6035511</v>
      </c>
      <c r="I2" s="3">
        <f>AVERAGE(H2:H3)</f>
        <v>6857561.75</v>
      </c>
    </row>
    <row r="3" spans="1:9" x14ac:dyDescent="0.25">
      <c r="A3" s="5">
        <v>43636</v>
      </c>
      <c r="B3" s="4">
        <v>72</v>
      </c>
      <c r="C3" t="s">
        <v>7</v>
      </c>
      <c r="D3" t="s">
        <v>12</v>
      </c>
      <c r="E3" t="s">
        <v>6</v>
      </c>
      <c r="F3">
        <v>183</v>
      </c>
      <c r="G3">
        <v>100</v>
      </c>
      <c r="H3" s="3">
        <v>7679612.5</v>
      </c>
      <c r="I3" s="3"/>
    </row>
    <row r="4" spans="1:9" x14ac:dyDescent="0.25">
      <c r="A4" s="5">
        <v>43636</v>
      </c>
      <c r="B4" s="4">
        <v>72</v>
      </c>
      <c r="C4" t="s">
        <v>7</v>
      </c>
      <c r="D4" t="s">
        <v>13</v>
      </c>
      <c r="E4" t="s">
        <v>5</v>
      </c>
      <c r="F4">
        <v>217</v>
      </c>
      <c r="G4">
        <v>1</v>
      </c>
      <c r="H4" s="3">
        <v>6751.09521484375</v>
      </c>
      <c r="I4" s="3">
        <f>AVERAGE(H4:H5)</f>
        <v>6331.09619140625</v>
      </c>
    </row>
    <row r="5" spans="1:9" x14ac:dyDescent="0.25">
      <c r="A5" s="5">
        <v>43636</v>
      </c>
      <c r="B5" s="4">
        <v>72</v>
      </c>
      <c r="C5" t="s">
        <v>7</v>
      </c>
      <c r="D5" t="s">
        <v>13</v>
      </c>
      <c r="E5" t="s">
        <v>6</v>
      </c>
      <c r="F5">
        <v>190</v>
      </c>
      <c r="G5">
        <v>1</v>
      </c>
      <c r="H5" s="3">
        <v>5911.09716796875</v>
      </c>
      <c r="I5" s="3"/>
    </row>
    <row r="6" spans="1:9" x14ac:dyDescent="0.25">
      <c r="A6" s="5">
        <v>43636</v>
      </c>
      <c r="B6" s="4">
        <v>72</v>
      </c>
      <c r="C6" t="s">
        <v>7</v>
      </c>
      <c r="D6" t="s">
        <v>14</v>
      </c>
      <c r="E6" t="s">
        <v>5</v>
      </c>
      <c r="F6">
        <v>196</v>
      </c>
      <c r="G6">
        <v>100</v>
      </c>
      <c r="H6" s="3">
        <v>3129524.25</v>
      </c>
      <c r="I6" s="3">
        <f>AVERAGE(H6:H7)</f>
        <v>2953887.625</v>
      </c>
    </row>
    <row r="7" spans="1:9" x14ac:dyDescent="0.25">
      <c r="A7" s="5">
        <v>43636</v>
      </c>
      <c r="B7" s="4">
        <v>72</v>
      </c>
      <c r="C7" t="s">
        <v>7</v>
      </c>
      <c r="D7" t="s">
        <v>14</v>
      </c>
      <c r="E7" t="s">
        <v>6</v>
      </c>
      <c r="F7">
        <v>174</v>
      </c>
      <c r="G7">
        <v>100</v>
      </c>
      <c r="H7" s="3">
        <v>2778251</v>
      </c>
      <c r="I7" s="3"/>
    </row>
    <row r="8" spans="1:9" x14ac:dyDescent="0.25">
      <c r="A8" s="5">
        <v>43636</v>
      </c>
      <c r="B8" s="4">
        <v>72</v>
      </c>
      <c r="C8" t="s">
        <v>7</v>
      </c>
      <c r="D8" t="s">
        <v>15</v>
      </c>
      <c r="E8" t="s">
        <v>5</v>
      </c>
      <c r="F8">
        <v>169</v>
      </c>
      <c r="G8">
        <v>10</v>
      </c>
      <c r="H8" s="3">
        <v>83734.109375</v>
      </c>
      <c r="I8" s="3">
        <f>AVERAGE(H8:H9)</f>
        <v>81504.50390625</v>
      </c>
    </row>
    <row r="9" spans="1:9" x14ac:dyDescent="0.25">
      <c r="A9" s="5">
        <v>43636</v>
      </c>
      <c r="B9" s="4">
        <v>72</v>
      </c>
      <c r="C9" t="s">
        <v>7</v>
      </c>
      <c r="D9" t="s">
        <v>15</v>
      </c>
      <c r="E9" t="s">
        <v>6</v>
      </c>
      <c r="F9">
        <v>160</v>
      </c>
      <c r="G9">
        <v>10</v>
      </c>
      <c r="H9" s="3">
        <v>79274.8984375</v>
      </c>
    </row>
  </sheetData>
  <printOptions gridLines="1"/>
  <pageMargins left="0.7" right="0.7" top="0.75" bottom="0.75" header="0.3" footer="0.3"/>
  <pageSetup scale="8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9"/>
  <sheetViews>
    <sheetView workbookViewId="0">
      <selection activeCell="I9" sqref="A1:I9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6" max="6" width="16.85546875" bestFit="1" customWidth="1"/>
    <col min="7" max="7" width="14.140625" style="3" bestFit="1" customWidth="1"/>
    <col min="8" max="8" width="13.7109375" style="3" bestFit="1" customWidth="1"/>
    <col min="9" max="9" width="18.28515625" bestFit="1" customWidth="1"/>
  </cols>
  <sheetData>
    <row r="1" spans="1:9" s="1" customFormat="1" x14ac:dyDescent="0.25">
      <c r="A1" s="1" t="s">
        <v>16</v>
      </c>
      <c r="B1" s="1" t="s">
        <v>10</v>
      </c>
      <c r="C1" s="1" t="s">
        <v>0</v>
      </c>
      <c r="D1" s="1" t="s">
        <v>8</v>
      </c>
      <c r="E1" s="1" t="s">
        <v>9</v>
      </c>
      <c r="F1" s="1" t="s">
        <v>1</v>
      </c>
      <c r="G1" s="1" t="s">
        <v>2</v>
      </c>
      <c r="H1" s="1" t="s">
        <v>3</v>
      </c>
      <c r="I1" s="2" t="s">
        <v>4</v>
      </c>
    </row>
    <row r="2" spans="1:9" x14ac:dyDescent="0.25">
      <c r="A2" s="5">
        <v>43637</v>
      </c>
      <c r="B2" s="4">
        <f>72+24</f>
        <v>96</v>
      </c>
      <c r="C2" t="s">
        <v>7</v>
      </c>
      <c r="D2" t="s">
        <v>12</v>
      </c>
      <c r="E2" t="s">
        <v>5</v>
      </c>
      <c r="F2">
        <v>409</v>
      </c>
      <c r="G2">
        <v>100</v>
      </c>
      <c r="H2" s="3">
        <v>6530486.5</v>
      </c>
      <c r="I2" s="3">
        <f>AVERAGE(H2:H3)</f>
        <v>6602338</v>
      </c>
    </row>
    <row r="3" spans="1:9" x14ac:dyDescent="0.25">
      <c r="A3" s="5">
        <v>43637</v>
      </c>
      <c r="B3" s="4">
        <f t="shared" ref="B3:B9" si="0">72+24</f>
        <v>96</v>
      </c>
      <c r="C3" t="s">
        <v>7</v>
      </c>
      <c r="D3" t="s">
        <v>12</v>
      </c>
      <c r="E3" t="s">
        <v>6</v>
      </c>
      <c r="F3">
        <v>418</v>
      </c>
      <c r="G3">
        <v>100</v>
      </c>
      <c r="H3" s="3">
        <v>6674189.5</v>
      </c>
      <c r="I3" s="3"/>
    </row>
    <row r="4" spans="1:9" x14ac:dyDescent="0.25">
      <c r="A4" s="5">
        <v>43637</v>
      </c>
      <c r="B4" s="4">
        <f t="shared" si="0"/>
        <v>96</v>
      </c>
      <c r="C4" t="s">
        <v>7</v>
      </c>
      <c r="D4" t="s">
        <v>13</v>
      </c>
      <c r="E4" t="s">
        <v>5</v>
      </c>
      <c r="F4">
        <v>207</v>
      </c>
      <c r="G4">
        <v>1</v>
      </c>
      <c r="H4" s="3">
        <v>33051.609375</v>
      </c>
      <c r="I4" s="3">
        <f>AVERAGE(H4:H5)</f>
        <v>32732.26953125</v>
      </c>
    </row>
    <row r="5" spans="1:9" x14ac:dyDescent="0.25">
      <c r="A5" s="5">
        <v>43637</v>
      </c>
      <c r="B5" s="4">
        <f t="shared" si="0"/>
        <v>96</v>
      </c>
      <c r="C5" t="s">
        <v>7</v>
      </c>
      <c r="D5" t="s">
        <v>13</v>
      </c>
      <c r="E5" t="s">
        <v>6</v>
      </c>
      <c r="F5">
        <v>203</v>
      </c>
      <c r="G5">
        <v>1</v>
      </c>
      <c r="H5" s="3">
        <v>32412.9296875</v>
      </c>
      <c r="I5" s="3"/>
    </row>
    <row r="6" spans="1:9" x14ac:dyDescent="0.25">
      <c r="A6" s="5">
        <v>43637</v>
      </c>
      <c r="B6" s="4">
        <f t="shared" si="0"/>
        <v>96</v>
      </c>
      <c r="C6" t="s">
        <v>7</v>
      </c>
      <c r="D6" t="s">
        <v>14</v>
      </c>
      <c r="E6" t="s">
        <v>5</v>
      </c>
      <c r="F6">
        <v>359</v>
      </c>
      <c r="G6">
        <v>100</v>
      </c>
      <c r="H6" s="3">
        <v>15065470</v>
      </c>
      <c r="I6" s="3">
        <f>AVERAGE(H6:H7)</f>
        <v>15946737</v>
      </c>
    </row>
    <row r="7" spans="1:9" x14ac:dyDescent="0.25">
      <c r="A7" s="5">
        <v>43637</v>
      </c>
      <c r="B7" s="4">
        <f t="shared" si="0"/>
        <v>96</v>
      </c>
      <c r="C7" t="s">
        <v>7</v>
      </c>
      <c r="D7" t="s">
        <v>14</v>
      </c>
      <c r="E7" t="s">
        <v>6</v>
      </c>
      <c r="F7">
        <v>401</v>
      </c>
      <c r="G7">
        <v>100</v>
      </c>
      <c r="H7" s="3">
        <v>16828004</v>
      </c>
      <c r="I7" s="3"/>
    </row>
    <row r="8" spans="1:9" x14ac:dyDescent="0.25">
      <c r="A8" s="5">
        <v>43637</v>
      </c>
      <c r="B8" s="4">
        <f t="shared" si="0"/>
        <v>96</v>
      </c>
      <c r="C8" t="s">
        <v>7</v>
      </c>
      <c r="D8" t="s">
        <v>15</v>
      </c>
      <c r="E8" t="s">
        <v>5</v>
      </c>
      <c r="F8">
        <v>314</v>
      </c>
      <c r="G8">
        <v>10</v>
      </c>
      <c r="H8" s="3">
        <v>501362.5625</v>
      </c>
      <c r="I8" s="3">
        <f>AVERAGE(H8:H9)</f>
        <v>482202.203125</v>
      </c>
    </row>
    <row r="9" spans="1:9" x14ac:dyDescent="0.25">
      <c r="A9" s="5">
        <v>43637</v>
      </c>
      <c r="B9" s="4">
        <f t="shared" si="0"/>
        <v>96</v>
      </c>
      <c r="C9" t="s">
        <v>7</v>
      </c>
      <c r="D9" t="s">
        <v>15</v>
      </c>
      <c r="E9" t="s">
        <v>6</v>
      </c>
      <c r="F9">
        <v>290</v>
      </c>
      <c r="G9">
        <v>10</v>
      </c>
      <c r="H9" s="3">
        <v>463041.84375</v>
      </c>
    </row>
  </sheetData>
  <printOptions gridLines="1"/>
  <pageMargins left="0.7" right="0.7" top="0.75" bottom="0.75" header="0.3" footer="0.3"/>
  <pageSetup scale="82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11"/>
  <sheetViews>
    <sheetView workbookViewId="0">
      <selection activeCell="I11" sqref="A1:I11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6" max="6" width="16.85546875" bestFit="1" customWidth="1"/>
    <col min="7" max="7" width="14.140625" style="3" bestFit="1" customWidth="1"/>
    <col min="8" max="8" width="13.7109375" style="3" bestFit="1" customWidth="1"/>
    <col min="9" max="9" width="18.28515625" bestFit="1" customWidth="1"/>
  </cols>
  <sheetData>
    <row r="1" spans="1:9" s="1" customFormat="1" x14ac:dyDescent="0.25">
      <c r="A1" s="1" t="s">
        <v>16</v>
      </c>
      <c r="B1" s="1" t="s">
        <v>10</v>
      </c>
      <c r="C1" s="1" t="s">
        <v>0</v>
      </c>
      <c r="D1" s="1" t="s">
        <v>8</v>
      </c>
      <c r="E1" s="1" t="s">
        <v>9</v>
      </c>
      <c r="F1" s="1" t="s">
        <v>1</v>
      </c>
      <c r="G1" s="1" t="s">
        <v>2</v>
      </c>
      <c r="H1" s="1" t="s">
        <v>3</v>
      </c>
      <c r="I1" s="2" t="s">
        <v>4</v>
      </c>
    </row>
    <row r="2" spans="1:9" x14ac:dyDescent="0.25">
      <c r="A2" s="5">
        <v>43638</v>
      </c>
      <c r="B2" s="4">
        <f>96+24</f>
        <v>120</v>
      </c>
      <c r="C2" t="s">
        <v>7</v>
      </c>
      <c r="D2" t="s">
        <v>12</v>
      </c>
      <c r="E2" t="s">
        <v>5</v>
      </c>
      <c r="F2">
        <v>175</v>
      </c>
      <c r="G2">
        <v>10000</v>
      </c>
      <c r="H2" s="3">
        <v>35124388</v>
      </c>
      <c r="I2" s="3">
        <f>AVERAGE(H2:H5)</f>
        <v>32597422</v>
      </c>
    </row>
    <row r="3" spans="1:9" x14ac:dyDescent="0.25">
      <c r="A3" s="5">
        <v>43638</v>
      </c>
      <c r="B3" s="4">
        <f t="shared" ref="B3:B11" si="0">96+24</f>
        <v>120</v>
      </c>
      <c r="C3" t="s">
        <v>7</v>
      </c>
      <c r="D3" t="s">
        <v>12</v>
      </c>
      <c r="E3" t="s">
        <v>6</v>
      </c>
      <c r="F3">
        <v>162</v>
      </c>
      <c r="G3">
        <v>10000</v>
      </c>
      <c r="H3" s="3">
        <v>32515146</v>
      </c>
      <c r="I3" s="3"/>
    </row>
    <row r="4" spans="1:9" x14ac:dyDescent="0.25">
      <c r="A4" s="5">
        <v>43638</v>
      </c>
      <c r="B4" s="4">
        <f t="shared" si="0"/>
        <v>120</v>
      </c>
      <c r="C4" t="s">
        <v>7</v>
      </c>
      <c r="D4" t="s">
        <v>12</v>
      </c>
      <c r="E4" t="s">
        <v>5</v>
      </c>
      <c r="F4">
        <v>183</v>
      </c>
      <c r="G4">
        <v>1000</v>
      </c>
      <c r="H4" s="3">
        <v>29219538</v>
      </c>
      <c r="I4" s="3"/>
    </row>
    <row r="5" spans="1:9" x14ac:dyDescent="0.25">
      <c r="A5" s="5">
        <v>43638</v>
      </c>
      <c r="B5" s="4">
        <f t="shared" si="0"/>
        <v>120</v>
      </c>
      <c r="C5" t="s">
        <v>7</v>
      </c>
      <c r="D5" t="s">
        <v>12</v>
      </c>
      <c r="E5" t="s">
        <v>6</v>
      </c>
      <c r="F5">
        <v>210</v>
      </c>
      <c r="G5">
        <v>1000</v>
      </c>
      <c r="H5" s="3">
        <v>33530616</v>
      </c>
      <c r="I5" s="3"/>
    </row>
    <row r="6" spans="1:9" x14ac:dyDescent="0.25">
      <c r="A6" s="5">
        <v>43638</v>
      </c>
      <c r="B6" s="4">
        <f t="shared" si="0"/>
        <v>120</v>
      </c>
      <c r="C6" t="s">
        <v>7</v>
      </c>
      <c r="D6" t="s">
        <v>13</v>
      </c>
      <c r="E6" t="s">
        <v>5</v>
      </c>
      <c r="F6">
        <v>270</v>
      </c>
      <c r="G6">
        <v>10</v>
      </c>
      <c r="H6" s="3">
        <v>133776.390625</v>
      </c>
      <c r="I6" s="3">
        <f>AVERAGE(H6:H7)</f>
        <v>131051.31640625</v>
      </c>
    </row>
    <row r="7" spans="1:9" x14ac:dyDescent="0.25">
      <c r="A7" s="5">
        <v>43638</v>
      </c>
      <c r="B7" s="4">
        <f t="shared" si="0"/>
        <v>120</v>
      </c>
      <c r="C7" t="s">
        <v>7</v>
      </c>
      <c r="D7" t="s">
        <v>13</v>
      </c>
      <c r="E7" t="s">
        <v>6</v>
      </c>
      <c r="F7">
        <v>259</v>
      </c>
      <c r="G7">
        <v>10</v>
      </c>
      <c r="H7" s="3">
        <v>128326.2421875</v>
      </c>
      <c r="I7" s="3"/>
    </row>
    <row r="8" spans="1:9" x14ac:dyDescent="0.25">
      <c r="A8" s="5">
        <v>43638</v>
      </c>
      <c r="B8" s="4">
        <f t="shared" si="0"/>
        <v>120</v>
      </c>
      <c r="C8" t="s">
        <v>7</v>
      </c>
      <c r="D8" t="s">
        <v>14</v>
      </c>
      <c r="E8" t="s">
        <v>5</v>
      </c>
      <c r="F8">
        <v>197</v>
      </c>
      <c r="G8">
        <v>10000</v>
      </c>
      <c r="H8" s="3">
        <v>61288744</v>
      </c>
      <c r="I8" s="3">
        <f>AVERAGE(H8:H9)</f>
        <v>64710956</v>
      </c>
    </row>
    <row r="9" spans="1:9" x14ac:dyDescent="0.25">
      <c r="A9" s="5">
        <v>43638</v>
      </c>
      <c r="B9" s="4">
        <f t="shared" si="0"/>
        <v>120</v>
      </c>
      <c r="C9" t="s">
        <v>7</v>
      </c>
      <c r="D9" t="s">
        <v>14</v>
      </c>
      <c r="E9" t="s">
        <v>6</v>
      </c>
      <c r="F9">
        <v>219</v>
      </c>
      <c r="G9">
        <v>10000</v>
      </c>
      <c r="H9" s="3">
        <v>68133168</v>
      </c>
      <c r="I9" s="3"/>
    </row>
    <row r="10" spans="1:9" x14ac:dyDescent="0.25">
      <c r="A10" s="5">
        <v>43638</v>
      </c>
      <c r="B10" s="4">
        <f t="shared" si="0"/>
        <v>120</v>
      </c>
      <c r="C10" t="s">
        <v>7</v>
      </c>
      <c r="D10" t="s">
        <v>15</v>
      </c>
      <c r="E10" t="s">
        <v>5</v>
      </c>
      <c r="F10">
        <v>237</v>
      </c>
      <c r="G10">
        <v>100</v>
      </c>
      <c r="H10" s="3">
        <v>1991105.875</v>
      </c>
      <c r="I10" s="3">
        <f>AVERAGE(H10:H11)</f>
        <v>2184335.5625</v>
      </c>
    </row>
    <row r="11" spans="1:9" x14ac:dyDescent="0.25">
      <c r="A11" s="5">
        <v>43638</v>
      </c>
      <c r="B11" s="4">
        <f t="shared" si="0"/>
        <v>120</v>
      </c>
      <c r="C11" t="s">
        <v>7</v>
      </c>
      <c r="D11" t="s">
        <v>15</v>
      </c>
      <c r="E11" t="s">
        <v>6</v>
      </c>
      <c r="F11">
        <v>283</v>
      </c>
      <c r="G11">
        <v>100</v>
      </c>
      <c r="H11" s="3">
        <v>2377565.25</v>
      </c>
    </row>
  </sheetData>
  <phoneticPr fontId="3" type="noConversion"/>
  <printOptions gridLines="1"/>
  <pageMargins left="0.7" right="0.7" top="0.75" bottom="0.75" header="0.3" footer="0.3"/>
  <pageSetup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11</vt:i4>
      </vt:variant>
    </vt:vector>
  </HeadingPairs>
  <TitlesOfParts>
    <vt:vector size="31" baseType="lpstr">
      <vt:lpstr>Selected isolates</vt:lpstr>
      <vt:lpstr>06-16-19</vt:lpstr>
      <vt:lpstr>Confirmation inoc comparison</vt:lpstr>
      <vt:lpstr>06-17-19</vt:lpstr>
      <vt:lpstr>06-18-19</vt:lpstr>
      <vt:lpstr>06-19-19</vt:lpstr>
      <vt:lpstr>06-20-19</vt:lpstr>
      <vt:lpstr>06-21-19</vt:lpstr>
      <vt:lpstr>06-22-19</vt:lpstr>
      <vt:lpstr>06-23-19</vt:lpstr>
      <vt:lpstr>06-24-19</vt:lpstr>
      <vt:lpstr>06-25-19</vt:lpstr>
      <vt:lpstr>06-26-19</vt:lpstr>
      <vt:lpstr>06-27-19</vt:lpstr>
      <vt:lpstr>06-28-19</vt:lpstr>
      <vt:lpstr>07-01-19</vt:lpstr>
      <vt:lpstr>07-02-19</vt:lpstr>
      <vt:lpstr>Compiled raw data</vt:lpstr>
      <vt:lpstr>Compiled raw data (2)</vt:lpstr>
      <vt:lpstr>Sheet2</vt:lpstr>
      <vt:lpstr>'06-16-19'!Print_Area</vt:lpstr>
      <vt:lpstr>'06-17-19'!Print_Area</vt:lpstr>
      <vt:lpstr>'06-18-19'!Print_Area</vt:lpstr>
      <vt:lpstr>'06-19-19'!Print_Area</vt:lpstr>
      <vt:lpstr>'06-20-19'!Print_Area</vt:lpstr>
      <vt:lpstr>'06-21-19'!Print_Area</vt:lpstr>
      <vt:lpstr>'06-22-19'!Print_Area</vt:lpstr>
      <vt:lpstr>'06-24-19'!Print_Area</vt:lpstr>
      <vt:lpstr>'06-25-19'!Print_Area</vt:lpstr>
      <vt:lpstr>'Compiled raw data'!Print_Area</vt:lpstr>
      <vt:lpstr>'Selected isolates'!Print_Area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Lau</dc:creator>
  <cp:lastModifiedBy>Samantha Lau</cp:lastModifiedBy>
  <cp:lastPrinted>2019-07-08T17:43:58Z</cp:lastPrinted>
  <dcterms:created xsi:type="dcterms:W3CDTF">2019-06-10T16:57:52Z</dcterms:created>
  <dcterms:modified xsi:type="dcterms:W3CDTF">2019-07-08T18:32:19Z</dcterms:modified>
</cp:coreProperties>
</file>