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xma\OneDrive\Documents\Cornell\Projects\MC Milk\MC-2020\Tim_ESL\InputFiles\"/>
    </mc:Choice>
  </mc:AlternateContent>
  <xr:revisionPtr revIDLastSave="0" documentId="13_ncr:1_{494B1278-BAA0-45D9-B630-AF2453CE9DFA}" xr6:coauthVersionLast="47" xr6:coauthVersionMax="47" xr10:uidLastSave="{00000000-0000-0000-0000-000000000000}"/>
  <bookViews>
    <workbookView xWindow="-120" yWindow="-120" windowWidth="29040" windowHeight="15840" xr2:uid="{B96351CE-F793-4607-BD69-1882D8DBF459}"/>
  </bookViews>
  <sheets>
    <sheet name="Selected Data" sheetId="2" r:id="rId1"/>
    <sheet name="All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H11" i="1"/>
  <c r="I10" i="1"/>
  <c r="H10" i="1"/>
</calcChain>
</file>

<file path=xl/sharedStrings.xml><?xml version="1.0" encoding="utf-8"?>
<sst xmlns="http://schemas.openxmlformats.org/spreadsheetml/2006/main" count="131" uniqueCount="101">
  <si>
    <t>Stage</t>
  </si>
  <si>
    <t>Source</t>
  </si>
  <si>
    <t>Retail</t>
  </si>
  <si>
    <t>Temp. Median</t>
  </si>
  <si>
    <t>Temp. Min.</t>
  </si>
  <si>
    <t>Temp. Max</t>
  </si>
  <si>
    <t>Year</t>
  </si>
  <si>
    <t>Link</t>
  </si>
  <si>
    <t>Description</t>
  </si>
  <si>
    <t>Retail, Liquid Dairy</t>
  </si>
  <si>
    <t>Units Reported In</t>
  </si>
  <si>
    <t>n</t>
  </si>
  <si>
    <t>Retail, Backroom, Refrigerator</t>
  </si>
  <si>
    <t>F</t>
  </si>
  <si>
    <t>FDA/Audits Internal</t>
  </si>
  <si>
    <t>Product</t>
  </si>
  <si>
    <t>All refrigerated products, time out of refrigeration</t>
  </si>
  <si>
    <t>Temp. Change</t>
  </si>
  <si>
    <t xml:space="preserve">Temp. Mean </t>
  </si>
  <si>
    <t>Temp. sd</t>
  </si>
  <si>
    <t>Consumer</t>
  </si>
  <si>
    <t>Dairy Liquid time out of refrigeration</t>
  </si>
  <si>
    <t>Home refrigerator product temps after 24h</t>
  </si>
  <si>
    <t>file:///C:/Users/tlott/Downloads/Audits-FDA_temp_study.pdf</t>
  </si>
  <si>
    <t>Weighted percentage of respondents’ refrigerator temperatures, took highest percentage (median), min and max (temperatures above 5% threshold)</t>
  </si>
  <si>
    <t>RTI, Tenn St, KS St</t>
  </si>
  <si>
    <t>~2000</t>
  </si>
  <si>
    <t>https://watermark-silverchair-com.proxy.library.cornell.edu/0362-028x-70_7_1640.pdf?token=AQECAHi208BE49Ooan9kkhW_Ercy7Dm3ZL_9Cf3qfKAc485ysgAAAoYwggKCBgkqhkiG9w0BBwagggJzMIICbwIBADCCAmgGCSqGSIb3DQEHATAeBglghkgBZQMEAS4wEQQMUUVJ87Wum3zUXKG9AgEQgIICOXjFrfQWmW69qRcJBg79d8qiBkFv6F33YDvJ-ElgwWOl0-ZfirWd_eCbF-fi16rHC0aON9AMtF5Tmulm-DdbcRjFaKPsUYFoahVpK4Dfl7ckp1Z0XQw8kd7kcnruMnEcS2jCdpzCWvOATAhCKGasjC-TAj2nfrMkKjD_C-m2yZnvcPQd1MeTMzP-y9pyK5AogyivoN4CS2tCKyugrt01jEMelb2taug-yiROK6tpjiqMG6I81v8qU9NvfBivNzVq2zFe22lUpxW8wLo9pF5PemGWiwAqhSpET4DTdeTAffzHQEKhwB_O-Sti8_izeD2qm8ZxN8iSLJ2ZwhrUTPy3HnpbI-GN7r1LM1CsLQrUqaqGT-aH7Hl9_Ks8SWuQraZvpO9_BYHxqkQK0tSEi6oU3iu5B1NCOLRuuuKFtfp2S9MavVr1so_bSz1GaPLoRfQsSV30tRczeGhqr5sWb9ZWr_sYAb8Zketcj44fzB2rJzZnTqD0Hfa7lIx5ulwGs2zffZ6kyqR8ms4bTl2LEY_HJze0Q3m5zA5rk3keFu4qYXJf7kIGzR1pyrXY3lqtWmBpMHOOA8xWpgFjrE2Xrw6oKcbBp1TFoUsEj8TIL2XQyNUZ8aTL8SpPug5u-6nFHYB55Kc3qZT9F8xxNA9KZbXXvT0G3kFYii1JEcs4EKoTc2BEnbkuuGV4AcOGfSKeftEkVJ67Eg17bWYAfKnLJ2KZICHZob9GHqiO1OcqQyLVoZkua_fQGIzrcP8s</t>
  </si>
  <si>
    <t>Transportation</t>
  </si>
  <si>
    <t>Time sd</t>
  </si>
  <si>
    <t>survey on the time-temperature conditions of pasteurized milk in Greece during transportation to retail</t>
  </si>
  <si>
    <t>C</t>
  </si>
  <si>
    <t>Greece</t>
  </si>
  <si>
    <t>https://aem.asm.org/content/76/7/2181.short</t>
  </si>
  <si>
    <t>Retail to Consumer</t>
  </si>
  <si>
    <t>Used in Current Spore Model?</t>
  </si>
  <si>
    <t>Time (h) Mean</t>
  </si>
  <si>
    <t>Time Median</t>
  </si>
  <si>
    <t xml:space="preserve">Time Min </t>
  </si>
  <si>
    <t>Time Max</t>
  </si>
  <si>
    <t>Dairy Case Survey of Upstate NY Retail Locations</t>
  </si>
  <si>
    <t>MQIP</t>
  </si>
  <si>
    <t>NA</t>
  </si>
  <si>
    <t>Processor</t>
  </si>
  <si>
    <t>Single Upstate NY Processor School Milk Distribution Chain</t>
  </si>
  <si>
    <t>Step</t>
  </si>
  <si>
    <t>Transportation to Retail</t>
  </si>
  <si>
    <t>Retail Storage</t>
  </si>
  <si>
    <t>Consumer Transportation</t>
  </si>
  <si>
    <t>2a</t>
  </si>
  <si>
    <t>Transportation to Distribution Center</t>
  </si>
  <si>
    <t>2b</t>
  </si>
  <si>
    <t>Distribution Center</t>
  </si>
  <si>
    <t>3.5 - 4.5</t>
  </si>
  <si>
    <t>0.5 - 4.1</t>
  </si>
  <si>
    <t>Time (h) (average ± sd)</t>
  </si>
  <si>
    <t>Scale-Up Time</t>
  </si>
  <si>
    <t>6.4 - 14.2</t>
  </si>
  <si>
    <t>assume transportation to retail parameters</t>
  </si>
  <si>
    <t>assume processor parameters</t>
  </si>
  <si>
    <t>0 -92.9</t>
  </si>
  <si>
    <t>Comments</t>
  </si>
  <si>
    <t>4.6-5.8</t>
  </si>
  <si>
    <t>27.8 - 48.6</t>
  </si>
  <si>
    <t>1.75 - 6.37</t>
  </si>
  <si>
    <t>Consitent with findings in https://www.foodrisk.org/resources/display/21</t>
  </si>
  <si>
    <t>https://www.fda.gov/media/124721/download</t>
  </si>
  <si>
    <t>Processor/Transportation</t>
  </si>
  <si>
    <t>24-72</t>
  </si>
  <si>
    <t>Rectangle distribution of storage temp/duration between manufacture and retail</t>
  </si>
  <si>
    <t>Product/Storage</t>
  </si>
  <si>
    <t>Storage</t>
  </si>
  <si>
    <t>FDA/FSIS</t>
  </si>
  <si>
    <t>Estimating Parametric Distributions of Storage Time and Temperature of Ready-to-Eat Foods for U.S. Households</t>
  </si>
  <si>
    <t>FDA/RTI</t>
  </si>
  <si>
    <t>Y</t>
  </si>
  <si>
    <t>https://watermark.silverchair.com/0362-028x-73_2_312.pdf?token=AQECAHi208BE49Ooan9kkhW_Ercy7Dm3ZL_9Cf3qfKAc485ysgAAAqEwggKdBgkqhkiG9w0BBwagggKOMIICigIBADCCAoMGCSqGSIb3DQEHATAeBglghkgBZQMEAS4wEQQMDLTti6vhAiJW7XlbAgEQgIICVNksAcebMH47bmGi3KA4Yfoxos-q57LTlI9JsNjfkv4KJENUTeUnGajlAHkg1NwdP3juTItuenHcO62nbwUTGELy010mcb3f-r47o5fVfsm8c2K2gEtC3ykSj5ze6ARjNwGEJtfLCtTcnyOz2g14F0FQqau4itvvKeYsLr6rd0UrlmqhURHo1qt9pvCzi3pjntaw4-MY-BmFU5jILnxN50vPevc3L8KtEPvXyZ9yozPsVwK25QtX4udWgeb41uVemJTJjHS7QGxaHNF9RBMovsskxhzZIMJDhYh6-esSqDUnD0wIn3w65_a2tiwhyxV2A1h2Hzz9bN2Qwuq746z4sMIQEOeAcTmxSjVi_Q1Ydxufve8MFpfv7DnUhGBWBg9HVsx0WecO1VN_HmummrpwO27L04tDGBEbMPcQsCdrvS-tGS8OkKL2jVL07_PhAEF9fEA6rCSGVbn8kt6Ix4tXpd2g6P2Hw_rWW0zt5JQk7DzlIzBqpO52_m2vNJBwjvX-RNE_DM9g-lu3Jo6M8KrixwGrn06MTNtLv6V3OGjq0senj9JI8Q92lW4nz_Oke_INIMBSCsin4CDro8yr-dfC_xbFfHKbZHJJAV_v6g8wnPOP0R-u1OtNhkrenJHWd-8gpBBCk6jLuwB9u5GDpmEyhR8K3GQm2j6stPAXvkNkxLl1IQeNvkZGVJM9D2DpZ4I8LX5nGPEszoMU9tp05W7ci8HgJCQFcPlsHUB0kdL-lDH_UWGY3pKwypdKsTllwFrYNpWXqEElKTkFWEbZFODZcxt3ifFy</t>
  </si>
  <si>
    <t>Used in current model, Laplace Distribution. Test until stationary phase is observed</t>
  </si>
  <si>
    <t>2007 study data fitted from RTI/KSU/TSU to Laplace distribution</t>
  </si>
  <si>
    <t>10 is product temp, so put milk at ambient temp until reaches 10C, then move to consumer refrigeration phase</t>
  </si>
  <si>
    <t>2 Triangle distributions of expert elicitation</t>
  </si>
  <si>
    <t>F for survey, converted C results listed</t>
  </si>
  <si>
    <t>FDA</t>
  </si>
  <si>
    <t>N</t>
  </si>
  <si>
    <t>Listeria cheese risk assesment, did not use storage times considering these are probably different from milk</t>
  </si>
  <si>
    <t>https://www.fda.gov/media/90488/download</t>
  </si>
  <si>
    <t>1 Triangle distribution of expert elicitation</t>
  </si>
  <si>
    <t>1.7, 2.8</t>
  </si>
  <si>
    <t>2.8,3.3</t>
  </si>
  <si>
    <t>4.4, 4.4</t>
  </si>
  <si>
    <t>1.7 - 10</t>
  </si>
  <si>
    <r>
      <t xml:space="preserve">Temperature </t>
    </r>
    <r>
      <rPr>
        <sz val="11"/>
        <color theme="1"/>
        <rFont val="Calibri"/>
        <family val="2"/>
      </rPr>
      <t>°C (average ± sd)</t>
    </r>
  </si>
  <si>
    <t>Lott et al. 2019 School Milk Temp. Supply Chain (unpublished)</t>
  </si>
  <si>
    <t>2015 FDA Soft Ripened Cheese Listerosis Risk Assesment</t>
  </si>
  <si>
    <t xml:space="preserve">Triangular distribution from expert elicitation </t>
  </si>
  <si>
    <t xml:space="preserve">1999 FDA Food Temperature Survey </t>
  </si>
  <si>
    <t>2010 Laplace distribution fitting of 2007 study of consumer refrigeration temperatures</t>
  </si>
  <si>
    <t>2013 Martin et al. light oxidation in milk study</t>
  </si>
  <si>
    <t>Median was ~24h of Upstate NY Milk Display Case</t>
  </si>
  <si>
    <t>26 min</t>
  </si>
  <si>
    <t>Scale-Up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</si>
</sst>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20" fontId="0" fillId="0" borderId="0" xfId="0" applyNumberFormat="1"/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 applyAlignment="1"/>
    <xf numFmtId="0" fontId="2" fillId="0" borderId="0" xfId="1" applyAlignment="1"/>
    <xf numFmtId="0" fontId="0" fillId="0" borderId="0" xfId="0" applyAlignment="1"/>
    <xf numFmtId="0" fontId="0" fillId="0" borderId="0" xfId="0" applyAlignment="1">
      <alignment horizontal="right"/>
    </xf>
    <xf numFmtId="0" fontId="0" fillId="2" borderId="0" xfId="0" applyFill="1" applyAlignment="1">
      <alignment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../../tlott/Downloads/Audits-FDA_temp_study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aem.asm.org/content/76/7/2181.short" TargetMode="External"/><Relationship Id="rId1" Type="http://schemas.openxmlformats.org/officeDocument/2006/relationships/hyperlink" Target="https://watermark-silverchair-com.proxy.library.cornell.edu/0362-028x-70_7_1640.pdf?token=AQECAHi208BE49Ooan9kkhW_Ercy7Dm3ZL_9Cf3qfKAc485ysgAAAoYwggKCBgkqhkiG9w0BBwagggJzMIICbwIBADCCAmgGCSqGSIb3DQEHATAeBglghkgBZQMEAS4wEQQMUUVJ87Wum3zUXKG9AgEQgIICOXjFrfQWmW69qRcJBg79d8qiBkFv6F33YDvJ-ElgwWOl0-ZfirWd_eCbF-fi16rHC0aON9AMtF5Tmulm-DdbcRjFaKPsUYFoahVpK4Dfl7ckp1Z0XQw8kd7kcnruMnEcS2jCdpzCWvOATAhCKGasjC-TAj2nfrMkKjD_C-m2yZnvcPQd1MeTMzP-y9pyK5AogyivoN4CS2tCKyugrt01jEMelb2taug-yiROK6tpjiqMG6I81v8qU9NvfBivNzVq2zFe22lUpxW8wLo9pF5PemGWiwAqhSpET4DTdeTAffzHQEKhwB_O-Sti8_izeD2qm8ZxN8iSLJ2ZwhrUTPy3HnpbI-GN7r1LM1CsLQrUqaqGT-aH7Hl9_Ks8SWuQraZvpO9_BYHxqkQK0tSEi6oU3iu5B1NCOLRuuuKFtfp2S9MavVr1so_bSz1GaPLoRfQsSV30tRczeGhqr5sWb9ZWr_sYAb8Zketcj44fzB2rJzZnTqD0Hfa7lIx5ulwGs2zffZ6kyqR8ms4bTl2LEY_HJze0Q3m5zA5rk3keFu4qYXJf7kIGzR1pyrXY3lqtWmBpMHOOA8xWpgFjrE2Xrw6oKcbBp1TFoUsEj8TIL2XQyNUZ8aTL8SpPug5u-6nFHYB55Kc3qZT9F8xxNA9KZbXXvT0G3kFYii1JEcs4EKoTc2BEnbkuuGV4AcOGfSKeftEkVJ67Eg17bWYAfKnLJ2KZICHZob9GHqiO1OcqQyLVoZkua_fQGIzrcP8s" TargetMode="External"/><Relationship Id="rId6" Type="http://schemas.openxmlformats.org/officeDocument/2006/relationships/hyperlink" Target="https://www.fda.gov/media/90488/download" TargetMode="External"/><Relationship Id="rId5" Type="http://schemas.openxmlformats.org/officeDocument/2006/relationships/hyperlink" Target="https://watermark.silverchair.com/0362-028x-73_2_312.pdf?token=AQECAHi208BE49Ooan9kkhW_Ercy7Dm3ZL_9Cf3qfKAc485ysgAAAqEwggKdBgkqhkiG9w0BBwagggKOMIICigIBADCCAoMGCSqGSIb3DQEHATAeBglghkgBZQMEAS4wEQQMDLTti6vhAiJW7XlbAgEQgIICVNksAcebMH47bmGi3KA4Yfoxos-q57LTlI9JsNjfkv4KJENUTeUnGajlAHkg1NwdP3juTItuenHcO62nbwUTGELy010mcb3f-r47o5fVfsm8c2K2gEtC3ykSj5ze6ARjNwGEJtfLCtTcnyOz2g14F0FQqau4itvvKeYsLr6rd0UrlmqhURHo1qt9pvCzi3pjntaw4-MY-BmFU5jILnxN50vPevc3L8KtEPvXyZ9yozPsVwK25QtX4udWgeb41uVemJTJjHS7QGxaHNF9RBMovsskxhzZIMJDhYh6-esSqDUnD0wIn3w65_a2tiwhyxV2A1h2Hzz9bN2Qwuq746z4sMIQEOeAcTmxSjVi_Q1Ydxufve8MFpfv7DnUhGBWBg9HVsx0WecO1VN_HmummrpwO27L04tDGBEbMPcQsCdrvS-tGS8OkKL2jVL07_PhAEF9fEA6rCSGVbn8kt6Ix4tXpd2g6P2Hw_rWW0zt5JQk7DzlIzBqpO52_m2vNJBwjvX-RNE_DM9g-lu3Jo6M8KrixwGrn06MTNtLv6V3OGjq0senj9JI8Q92lW4nz_Oke_INIMBSCsin4CDro8yr-dfC_xbFfHKbZHJJAV_v6g8wnPOP0R-u1OtNhkrenJHWd-8gpBBCk6jLuwB9u5GDpmEyhR8K3GQm2j6stPAXvkNkxLl1IQeNvkZGVJM9D2DpZ4I8LX5nGPEszoMU9tp05W7ci8HgJCQFcPlsHUB0kdL-lDH_UWGY3pKwypdKsTllwFrYNpWXqEElKTkFWEbZFODZcxt3ifFy" TargetMode="External"/><Relationship Id="rId4" Type="http://schemas.openxmlformats.org/officeDocument/2006/relationships/hyperlink" Target="https://www.fda.gov/media/124721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589E-B9BE-48B4-A0CB-20AFD7A2EDCE}">
  <dimension ref="A1:H8"/>
  <sheetViews>
    <sheetView tabSelected="1" topLeftCell="B1" workbookViewId="0">
      <selection activeCell="E1" sqref="E1"/>
    </sheetView>
  </sheetViews>
  <sheetFormatPr defaultRowHeight="15" x14ac:dyDescent="0.25"/>
  <cols>
    <col min="1" max="1" width="4.42578125" bestFit="1" customWidth="1"/>
    <col min="2" max="2" width="13.42578125" bestFit="1" customWidth="1"/>
    <col min="3" max="3" width="17.42578125" bestFit="1" customWidth="1"/>
    <col min="4" max="4" width="17.42578125" customWidth="1"/>
    <col min="6" max="6" width="10.85546875" bestFit="1" customWidth="1"/>
    <col min="7" max="7" width="56.28515625" bestFit="1" customWidth="1"/>
  </cols>
  <sheetData>
    <row r="1" spans="1:8" ht="30" x14ac:dyDescent="0.25">
      <c r="A1" s="4" t="s">
        <v>45</v>
      </c>
      <c r="B1" s="4" t="s">
        <v>8</v>
      </c>
      <c r="C1" s="4" t="s">
        <v>91</v>
      </c>
      <c r="D1" s="4" t="s">
        <v>55</v>
      </c>
      <c r="E1" s="4" t="s">
        <v>100</v>
      </c>
      <c r="F1" s="4" t="s">
        <v>56</v>
      </c>
      <c r="G1" s="4" t="s">
        <v>61</v>
      </c>
      <c r="H1" s="4" t="s">
        <v>1</v>
      </c>
    </row>
    <row r="2" spans="1:8" x14ac:dyDescent="0.25">
      <c r="A2">
        <v>1</v>
      </c>
      <c r="B2" s="10" t="s">
        <v>43</v>
      </c>
      <c r="C2" t="s">
        <v>53</v>
      </c>
      <c r="D2" t="s">
        <v>63</v>
      </c>
      <c r="E2" s="11">
        <v>4</v>
      </c>
      <c r="F2">
        <v>36</v>
      </c>
      <c r="H2" t="s">
        <v>92</v>
      </c>
    </row>
    <row r="3" spans="1:8" ht="30" x14ac:dyDescent="0.25">
      <c r="A3">
        <v>2</v>
      </c>
      <c r="B3" s="10" t="s">
        <v>46</v>
      </c>
      <c r="C3" t="s">
        <v>90</v>
      </c>
      <c r="D3" t="s">
        <v>62</v>
      </c>
      <c r="E3" s="11">
        <v>4</v>
      </c>
      <c r="F3">
        <v>5</v>
      </c>
      <c r="G3" t="s">
        <v>94</v>
      </c>
      <c r="H3" t="s">
        <v>93</v>
      </c>
    </row>
    <row r="4" spans="1:8" x14ac:dyDescent="0.25">
      <c r="A4">
        <v>3</v>
      </c>
      <c r="B4" s="10" t="s">
        <v>47</v>
      </c>
      <c r="C4" t="s">
        <v>54</v>
      </c>
      <c r="D4" t="s">
        <v>60</v>
      </c>
      <c r="E4" s="11">
        <v>2</v>
      </c>
      <c r="F4">
        <v>24</v>
      </c>
      <c r="G4" s="4" t="s">
        <v>98</v>
      </c>
      <c r="H4" t="s">
        <v>97</v>
      </c>
    </row>
    <row r="5" spans="1:8" ht="45" x14ac:dyDescent="0.25">
      <c r="A5">
        <v>4</v>
      </c>
      <c r="B5" s="4" t="s">
        <v>48</v>
      </c>
      <c r="C5" t="s">
        <v>57</v>
      </c>
      <c r="E5">
        <v>10</v>
      </c>
      <c r="F5" t="s">
        <v>99</v>
      </c>
      <c r="G5" s="4" t="s">
        <v>79</v>
      </c>
      <c r="H5" t="s">
        <v>95</v>
      </c>
    </row>
    <row r="6" spans="1:8" ht="30" x14ac:dyDescent="0.25">
      <c r="A6">
        <v>5</v>
      </c>
      <c r="B6" s="4" t="s">
        <v>20</v>
      </c>
      <c r="C6" t="s">
        <v>64</v>
      </c>
      <c r="E6">
        <v>4</v>
      </c>
      <c r="G6" s="4" t="s">
        <v>77</v>
      </c>
      <c r="H6" t="s">
        <v>96</v>
      </c>
    </row>
    <row r="7" spans="1:8" ht="60" x14ac:dyDescent="0.25">
      <c r="A7" t="s">
        <v>49</v>
      </c>
      <c r="B7" s="4" t="s">
        <v>50</v>
      </c>
      <c r="C7" s="4" t="s">
        <v>58</v>
      </c>
    </row>
    <row r="8" spans="1:8" ht="30" x14ac:dyDescent="0.25">
      <c r="A8" t="s">
        <v>51</v>
      </c>
      <c r="B8" s="4" t="s">
        <v>52</v>
      </c>
      <c r="C8" s="4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0F167-9BC8-4597-915C-07F22774BC94}">
  <dimension ref="A1:U15"/>
  <sheetViews>
    <sheetView zoomScaleNormal="100" workbookViewId="0">
      <selection activeCell="U2" sqref="U2"/>
    </sheetView>
  </sheetViews>
  <sheetFormatPr defaultRowHeight="15" x14ac:dyDescent="0.25"/>
  <cols>
    <col min="1" max="1" width="22.42578125" bestFit="1" customWidth="1"/>
    <col min="2" max="2" width="11.85546875" bestFit="1" customWidth="1"/>
    <col min="3" max="3" width="8.42578125" bestFit="1" customWidth="1"/>
    <col min="4" max="4" width="13" bestFit="1" customWidth="1"/>
    <col min="5" max="5" width="10.42578125" bestFit="1" customWidth="1"/>
    <col min="6" max="6" width="10.42578125" customWidth="1"/>
    <col min="7" max="7" width="12.7109375" bestFit="1" customWidth="1"/>
    <col min="8" max="8" width="13.140625" bestFit="1" customWidth="1"/>
    <col min="9" max="12" width="10.42578125" customWidth="1"/>
    <col min="13" max="13" width="5.85546875" bestFit="1" customWidth="1"/>
    <col min="15" max="15" width="12.140625" bestFit="1" customWidth="1"/>
    <col min="16" max="16" width="26" bestFit="1" customWidth="1"/>
    <col min="17" max="17" width="16.28515625" customWidth="1"/>
    <col min="18" max="18" width="17.42578125" bestFit="1" customWidth="1"/>
    <col min="19" max="19" width="26.28515625" bestFit="1" customWidth="1"/>
    <col min="20" max="20" width="14.42578125" customWidth="1"/>
    <col min="21" max="21" width="5.140625" style="8" customWidth="1"/>
  </cols>
  <sheetData>
    <row r="1" spans="1:21" x14ac:dyDescent="0.25">
      <c r="A1" s="1" t="s">
        <v>0</v>
      </c>
      <c r="B1" s="1" t="s">
        <v>18</v>
      </c>
      <c r="C1" s="1" t="s">
        <v>19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36</v>
      </c>
      <c r="I1" s="1" t="s">
        <v>29</v>
      </c>
      <c r="J1" s="1" t="s">
        <v>37</v>
      </c>
      <c r="K1" s="1" t="s">
        <v>38</v>
      </c>
      <c r="L1" s="1" t="s">
        <v>39</v>
      </c>
      <c r="M1" s="1" t="s">
        <v>11</v>
      </c>
      <c r="N1" s="1" t="s">
        <v>6</v>
      </c>
      <c r="O1" s="1" t="s">
        <v>70</v>
      </c>
      <c r="P1" s="1" t="s">
        <v>8</v>
      </c>
      <c r="Q1" s="1" t="s">
        <v>10</v>
      </c>
      <c r="R1" s="1" t="s">
        <v>1</v>
      </c>
      <c r="S1" s="1" t="s">
        <v>35</v>
      </c>
      <c r="T1" s="1" t="s">
        <v>61</v>
      </c>
      <c r="U1" s="6" t="s">
        <v>7</v>
      </c>
    </row>
    <row r="2" spans="1:21" ht="90" x14ac:dyDescent="0.25">
      <c r="A2" t="s">
        <v>2</v>
      </c>
      <c r="B2">
        <v>4.9000000000000004</v>
      </c>
      <c r="C2">
        <v>2.78</v>
      </c>
      <c r="E2">
        <v>-6.7</v>
      </c>
      <c r="F2">
        <v>15.6</v>
      </c>
      <c r="N2">
        <v>1999</v>
      </c>
      <c r="O2" t="s">
        <v>15</v>
      </c>
      <c r="P2" s="4" t="s">
        <v>9</v>
      </c>
      <c r="Q2" t="s">
        <v>13</v>
      </c>
      <c r="R2" t="s">
        <v>14</v>
      </c>
      <c r="T2" s="4" t="s">
        <v>65</v>
      </c>
      <c r="U2" s="7" t="s">
        <v>23</v>
      </c>
    </row>
    <row r="3" spans="1:21" ht="30" x14ac:dyDescent="0.25">
      <c r="A3" t="s">
        <v>2</v>
      </c>
      <c r="B3">
        <v>3.3</v>
      </c>
      <c r="C3">
        <v>2.94</v>
      </c>
      <c r="E3">
        <v>-11.7</v>
      </c>
      <c r="F3">
        <v>15.6</v>
      </c>
      <c r="M3">
        <v>515</v>
      </c>
      <c r="P3" s="4" t="s">
        <v>12</v>
      </c>
    </row>
    <row r="4" spans="1:21" ht="30" x14ac:dyDescent="0.25">
      <c r="A4" t="s">
        <v>34</v>
      </c>
      <c r="B4">
        <v>10.3</v>
      </c>
      <c r="C4">
        <v>3.91</v>
      </c>
      <c r="E4">
        <v>-6.7</v>
      </c>
      <c r="F4">
        <v>36.700000000000003</v>
      </c>
      <c r="G4">
        <v>4.9000000000000004</v>
      </c>
      <c r="H4" s="2">
        <v>4.5138888888888888E-2</v>
      </c>
      <c r="I4" s="2"/>
      <c r="J4" s="2"/>
      <c r="K4" s="2"/>
      <c r="L4" s="2"/>
      <c r="P4" s="4" t="s">
        <v>16</v>
      </c>
    </row>
    <row r="5" spans="1:21" ht="30" x14ac:dyDescent="0.25">
      <c r="A5" t="s">
        <v>20</v>
      </c>
      <c r="B5">
        <v>4</v>
      </c>
      <c r="C5">
        <v>2.66</v>
      </c>
      <c r="E5">
        <v>-6.1</v>
      </c>
      <c r="F5">
        <v>21.1</v>
      </c>
      <c r="M5">
        <v>939</v>
      </c>
      <c r="P5" s="4" t="s">
        <v>22</v>
      </c>
    </row>
    <row r="6" spans="1:21" ht="30" x14ac:dyDescent="0.25">
      <c r="A6" t="s">
        <v>20</v>
      </c>
      <c r="H6" s="2">
        <v>4.4444444444444446E-2</v>
      </c>
      <c r="I6" s="2">
        <v>1.7361111111111112E-2</v>
      </c>
      <c r="J6" s="2"/>
      <c r="K6" s="2"/>
      <c r="L6" s="2"/>
      <c r="M6">
        <v>943</v>
      </c>
      <c r="P6" s="4" t="s">
        <v>21</v>
      </c>
    </row>
    <row r="7" spans="1:21" ht="90" x14ac:dyDescent="0.25">
      <c r="A7" t="s">
        <v>20</v>
      </c>
      <c r="D7">
        <v>4.4000000000000004</v>
      </c>
      <c r="E7">
        <v>1.1000000000000001</v>
      </c>
      <c r="F7">
        <v>6.7</v>
      </c>
      <c r="M7" t="s">
        <v>26</v>
      </c>
      <c r="N7">
        <v>2007</v>
      </c>
      <c r="O7" t="s">
        <v>71</v>
      </c>
      <c r="P7" s="4" t="s">
        <v>24</v>
      </c>
      <c r="Q7" t="s">
        <v>13</v>
      </c>
      <c r="R7" t="s">
        <v>25</v>
      </c>
      <c r="T7" s="3"/>
      <c r="U7" s="7" t="s">
        <v>27</v>
      </c>
    </row>
    <row r="8" spans="1:21" ht="75" x14ac:dyDescent="0.25">
      <c r="A8" t="s">
        <v>28</v>
      </c>
      <c r="B8">
        <v>6.7</v>
      </c>
      <c r="C8">
        <v>1.6</v>
      </c>
      <c r="D8">
        <v>6.5</v>
      </c>
      <c r="H8">
        <v>3.7</v>
      </c>
      <c r="I8">
        <v>2</v>
      </c>
      <c r="M8">
        <v>83</v>
      </c>
      <c r="N8">
        <v>2010</v>
      </c>
      <c r="O8" t="s">
        <v>71</v>
      </c>
      <c r="P8" s="4" t="s">
        <v>30</v>
      </c>
      <c r="Q8" t="s">
        <v>31</v>
      </c>
      <c r="R8" t="s">
        <v>32</v>
      </c>
      <c r="T8" s="3"/>
      <c r="U8" s="7" t="s">
        <v>33</v>
      </c>
    </row>
    <row r="9" spans="1:21" ht="30" x14ac:dyDescent="0.25">
      <c r="A9" t="s">
        <v>2</v>
      </c>
      <c r="B9">
        <v>2.2999999999999998</v>
      </c>
      <c r="C9">
        <v>1.8</v>
      </c>
      <c r="D9">
        <v>2.4</v>
      </c>
      <c r="E9">
        <v>-1.4</v>
      </c>
      <c r="F9">
        <v>5.4</v>
      </c>
      <c r="H9">
        <v>43.7</v>
      </c>
      <c r="I9">
        <v>49.2</v>
      </c>
      <c r="J9">
        <v>24</v>
      </c>
      <c r="K9">
        <v>1</v>
      </c>
      <c r="L9">
        <v>240</v>
      </c>
      <c r="M9">
        <v>27</v>
      </c>
      <c r="N9">
        <v>2013</v>
      </c>
      <c r="P9" s="4" t="s">
        <v>40</v>
      </c>
      <c r="Q9" t="s">
        <v>31</v>
      </c>
      <c r="R9" t="s">
        <v>41</v>
      </c>
      <c r="U9" s="8" t="s">
        <v>42</v>
      </c>
    </row>
    <row r="10" spans="1:21" ht="45" x14ac:dyDescent="0.25">
      <c r="A10" t="s">
        <v>43</v>
      </c>
      <c r="B10">
        <v>4</v>
      </c>
      <c r="C10">
        <v>0.52</v>
      </c>
      <c r="D10">
        <v>3.9</v>
      </c>
      <c r="E10">
        <v>3</v>
      </c>
      <c r="F10">
        <v>5.95</v>
      </c>
      <c r="H10">
        <f>AVERAGE(23.5,45.3,45.8)</f>
        <v>38.199999999999996</v>
      </c>
      <c r="I10" s="5">
        <f>_xlfn.STDEV.P(23.5,45.3,45.8)</f>
        <v>10.396473761168579</v>
      </c>
      <c r="K10">
        <v>23.5</v>
      </c>
      <c r="L10">
        <v>45.8</v>
      </c>
      <c r="M10">
        <v>3</v>
      </c>
      <c r="N10">
        <v>2019</v>
      </c>
      <c r="O10" t="s">
        <v>15</v>
      </c>
      <c r="P10" s="4" t="s">
        <v>44</v>
      </c>
      <c r="Q10" t="s">
        <v>31</v>
      </c>
      <c r="R10" t="s">
        <v>41</v>
      </c>
      <c r="U10" s="8" t="s">
        <v>42</v>
      </c>
    </row>
    <row r="11" spans="1:21" ht="45" x14ac:dyDescent="0.25">
      <c r="A11" t="s">
        <v>28</v>
      </c>
      <c r="B11">
        <v>3.7</v>
      </c>
      <c r="C11">
        <v>0.5</v>
      </c>
      <c r="D11">
        <v>3.6</v>
      </c>
      <c r="E11">
        <v>3</v>
      </c>
      <c r="F11">
        <v>5.2</v>
      </c>
      <c r="H11" s="5">
        <f>AVERAGE(5.3,4.5,5.9)</f>
        <v>5.2333333333333334</v>
      </c>
      <c r="I11" s="5">
        <f>_xlfn.STDEV.P(5.3,4.5,5.9)</f>
        <v>0.57348835113617314</v>
      </c>
      <c r="K11">
        <v>4.5</v>
      </c>
      <c r="L11">
        <v>5.9</v>
      </c>
      <c r="M11">
        <v>3</v>
      </c>
      <c r="N11">
        <v>2019</v>
      </c>
      <c r="O11" t="s">
        <v>15</v>
      </c>
      <c r="P11" s="4" t="s">
        <v>44</v>
      </c>
      <c r="Q11" t="s">
        <v>31</v>
      </c>
      <c r="R11" t="s">
        <v>41</v>
      </c>
      <c r="U11" s="8" t="s">
        <v>42</v>
      </c>
    </row>
    <row r="12" spans="1:21" ht="60" x14ac:dyDescent="0.25">
      <c r="A12" t="s">
        <v>67</v>
      </c>
      <c r="E12">
        <v>1</v>
      </c>
      <c r="F12">
        <v>5</v>
      </c>
      <c r="H12" t="s">
        <v>68</v>
      </c>
      <c r="N12">
        <v>2003</v>
      </c>
      <c r="O12" t="s">
        <v>71</v>
      </c>
      <c r="P12" s="4" t="s">
        <v>69</v>
      </c>
      <c r="Q12" t="s">
        <v>31</v>
      </c>
      <c r="R12" t="s">
        <v>72</v>
      </c>
      <c r="U12" s="3" t="s">
        <v>66</v>
      </c>
    </row>
    <row r="13" spans="1:21" ht="90" x14ac:dyDescent="0.25">
      <c r="A13" t="s">
        <v>20</v>
      </c>
      <c r="B13">
        <v>4.0599999999999996</v>
      </c>
      <c r="C13">
        <v>2.31</v>
      </c>
      <c r="N13">
        <v>2007</v>
      </c>
      <c r="O13" t="s">
        <v>71</v>
      </c>
      <c r="P13" s="4" t="s">
        <v>73</v>
      </c>
      <c r="Q13" t="s">
        <v>31</v>
      </c>
      <c r="R13" t="s">
        <v>74</v>
      </c>
      <c r="S13" t="s">
        <v>75</v>
      </c>
      <c r="T13" s="4" t="s">
        <v>78</v>
      </c>
      <c r="U13" s="3" t="s">
        <v>76</v>
      </c>
    </row>
    <row r="14" spans="1:21" ht="150" x14ac:dyDescent="0.25">
      <c r="A14" t="s">
        <v>43</v>
      </c>
      <c r="D14" s="9" t="s">
        <v>87</v>
      </c>
      <c r="E14" s="9" t="s">
        <v>88</v>
      </c>
      <c r="F14" s="9" t="s">
        <v>89</v>
      </c>
      <c r="N14">
        <v>2015</v>
      </c>
      <c r="O14" t="s">
        <v>71</v>
      </c>
      <c r="P14" s="4" t="s">
        <v>80</v>
      </c>
      <c r="Q14" s="4" t="s">
        <v>81</v>
      </c>
      <c r="R14" t="s">
        <v>82</v>
      </c>
      <c r="S14" t="s">
        <v>83</v>
      </c>
      <c r="T14" s="4" t="s">
        <v>84</v>
      </c>
      <c r="U14" s="3" t="s">
        <v>85</v>
      </c>
    </row>
    <row r="15" spans="1:21" ht="30" x14ac:dyDescent="0.25">
      <c r="A15" t="s">
        <v>28</v>
      </c>
      <c r="D15">
        <v>4.4000000000000004</v>
      </c>
      <c r="E15">
        <v>1.7</v>
      </c>
      <c r="F15">
        <v>10</v>
      </c>
      <c r="P15" s="4" t="s">
        <v>86</v>
      </c>
      <c r="U15"/>
    </row>
  </sheetData>
  <hyperlinks>
    <hyperlink ref="U7" r:id="rId1" display="https://watermark-silverchair-com.proxy.library.cornell.edu/0362-028x-70_7_1640.pdf?token=AQECAHi208BE49Ooan9kkhW_Ercy7Dm3ZL_9Cf3qfKAc485ysgAAAoYwggKCBgkqhkiG9w0BBwagggJzMIICbwIBADCCAmgGCSqGSIb3DQEHATAeBglghkgBZQMEAS4wEQQMUUVJ87Wum3zUXKG9AgEQgIICOXjFrfQWmW69qRcJBg79d8qiBkFv6F33YDvJ-ElgwWOl0-ZfirWd_eCbF-fi16rHC0aON9AMtF5Tmulm-DdbcRjFaKPsUYFoahVpK4Dfl7ckp1Z0XQw8kd7kcnruMnEcS2jCdpzCWvOATAhCKGasjC-TAj2nfrMkKjD_C-m2yZnvcPQd1MeTMzP-y9pyK5AogyivoN4CS2tCKyugrt01jEMelb2taug-yiROK6tpjiqMG6I81v8qU9NvfBivNzVq2zFe22lUpxW8wLo9pF5PemGWiwAqhSpET4DTdeTAffzHQEKhwB_O-Sti8_izeD2qm8ZxN8iSLJ2ZwhrUTPy3HnpbI-GN7r1LM1CsLQrUqaqGT-aH7Hl9_Ks8SWuQraZvpO9_BYHxqkQK0tSEi6oU3iu5B1NCOLRuuuKFtfp2S9MavVr1so_bSz1GaPLoRfQsSV30tRczeGhqr5sWb9ZWr_sYAb8Zketcj44fzB2rJzZnTqD0Hfa7lIx5ulwGs2zffZ6kyqR8ms4bTl2LEY_HJze0Q3m5zA5rk3keFu4qYXJf7kIGzR1pyrXY3lqtWmBpMHOOA8xWpgFjrE2Xrw6oKcbBp1TFoUsEj8TIL2XQyNUZ8aTL8SpPug5u-6nFHYB55Kc3qZT9F8xxNA9KZbXXvT0G3kFYii1JEcs4EKoTc2BEnbkuuGV4AcOGfSKeftEkVJ67Eg17bWYAfKnLJ2KZICHZob9GHqiO1OcqQyLVoZkua_fQGIzrcP8s" xr:uid="{49DA9303-4E14-4CA8-818A-CCCF8A1F6A02}"/>
    <hyperlink ref="U8" r:id="rId2" xr:uid="{F28EA859-0B2C-4F5B-8FFD-468BCF1969F3}"/>
    <hyperlink ref="U2" r:id="rId3" xr:uid="{779D5A22-6B44-49A4-95D1-7C4CFE587D38}"/>
    <hyperlink ref="U12" r:id="rId4" xr:uid="{AC0639BD-FE97-4431-8EBB-964CEB370724}"/>
    <hyperlink ref="U13" r:id="rId5" display="https://watermark.silverchair.com/0362-028x-73_2_312.pdf?token=AQECAHi208BE49Ooan9kkhW_Ercy7Dm3ZL_9Cf3qfKAc485ysgAAAqEwggKdBgkqhkiG9w0BBwagggKOMIICigIBADCCAoMGCSqGSIb3DQEHATAeBglghkgBZQMEAS4wEQQMDLTti6vhAiJW7XlbAgEQgIICVNksAcebMH47bmGi3KA4Yfoxos-q57LTlI9JsNjfkv4KJENUTeUnGajlAHkg1NwdP3juTItuenHcO62nbwUTGELy010mcb3f-r47o5fVfsm8c2K2gEtC3ykSj5ze6ARjNwGEJtfLCtTcnyOz2g14F0FQqau4itvvKeYsLr6rd0UrlmqhURHo1qt9pvCzi3pjntaw4-MY-BmFU5jILnxN50vPevc3L8KtEPvXyZ9yozPsVwK25QtX4udWgeb41uVemJTJjHS7QGxaHNF9RBMovsskxhzZIMJDhYh6-esSqDUnD0wIn3w65_a2tiwhyxV2A1h2Hzz9bN2Qwuq746z4sMIQEOeAcTmxSjVi_Q1Ydxufve8MFpfv7DnUhGBWBg9HVsx0WecO1VN_HmummrpwO27L04tDGBEbMPcQsCdrvS-tGS8OkKL2jVL07_PhAEF9fEA6rCSGVbn8kt6Ix4tXpd2g6P2Hw_rWW0zt5JQk7DzlIzBqpO52_m2vNJBwjvX-RNE_DM9g-lu3Jo6M8KrixwGrn06MTNtLv6V3OGjq0senj9JI8Q92lW4nz_Oke_INIMBSCsin4CDro8yr-dfC_xbFfHKbZHJJAV_v6g8wnPOP0R-u1OtNhkrenJHWd-8gpBBCk6jLuwB9u5GDpmEyhR8K3GQm2j6stPAXvkNkxLl1IQeNvkZGVJM9D2DpZ4I8LX5nGPEszoMU9tp05W7ci8HgJCQFcPlsHUB0kdL-lDH_UWGY3pKwypdKsTllwFrYNpWXqEElKTkFWEbZFODZcxt3ifFy" xr:uid="{D41BB370-F225-4FAB-A1AF-5121870293E2}"/>
    <hyperlink ref="U14" r:id="rId6" xr:uid="{E44EBA08-B60B-428E-BFCD-42C95BAE9711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Selected Data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Lott</dc:creator>
  <cp:lastModifiedBy>Luke</cp:lastModifiedBy>
  <dcterms:created xsi:type="dcterms:W3CDTF">2020-06-17T00:37:13Z</dcterms:created>
  <dcterms:modified xsi:type="dcterms:W3CDTF">2021-11-17T19:19:15Z</dcterms:modified>
</cp:coreProperties>
</file>