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12\"/>
    </mc:Choice>
  </mc:AlternateContent>
  <bookViews>
    <workbookView xWindow="0" yWindow="0" windowWidth="25200" windowHeight="11925" activeTab="2"/>
  </bookViews>
  <sheets>
    <sheet name="Sensitivity Report 1" sheetId="5" r:id="rId1"/>
    <sheet name="Base" sheetId="1" r:id="rId2"/>
    <sheet name="Column Generator" sheetId="3" r:id="rId3"/>
    <sheet name="New" sheetId="4" r:id="rId4"/>
  </sheets>
  <definedNames>
    <definedName name="solver_adj" localSheetId="1" hidden="1">Base!$B$2:$D$2</definedName>
    <definedName name="solver_adj" localSheetId="2" hidden="1">'Column Generator'!$O$2:$O$16,'Column Generator'!$L$22:$L$25</definedName>
    <definedName name="solver_adj" localSheetId="3" hidden="1">New!$B$2:$E$2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2</definedName>
    <definedName name="solver_drv" localSheetId="3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Base!$B$2:$D$2</definedName>
    <definedName name="solver_lhs1" localSheetId="2" hidden="1">'Column Generator'!$L$22:$L$25</definedName>
    <definedName name="solver_lhs1" localSheetId="3" hidden="1">New!$B$2:$E$2</definedName>
    <definedName name="solver_lhs2" localSheetId="1" hidden="1">Base!$B$41</definedName>
    <definedName name="solver_lhs2" localSheetId="2" hidden="1">'Column Generator'!$L$26</definedName>
    <definedName name="solver_lhs2" localSheetId="3" hidden="1">New!$B$41</definedName>
    <definedName name="solver_lhs3" localSheetId="1" hidden="1">Base!$F$41:$H$41</definedName>
    <definedName name="solver_lhs3" localSheetId="2" hidden="1">'Column Generator'!$M$22:$M$25</definedName>
    <definedName name="solver_lhs3" localSheetId="3" hidden="1">New!$F$41:$H$41</definedName>
    <definedName name="solver_lhs4" localSheetId="1" hidden="1">Base!$F$41:$H$41</definedName>
    <definedName name="solver_lhs4" localSheetId="2" hidden="1">'Column Generator'!$O$18</definedName>
    <definedName name="solver_lhs5" localSheetId="2" hidden="1">'Column Generator'!$O$2:$O$16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3</definedName>
    <definedName name="solver_num" localSheetId="2" hidden="1">5</definedName>
    <definedName name="solver_num" localSheetId="3" hidden="1">3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Base!$Q$42</definedName>
    <definedName name="solver_opt" localSheetId="2" hidden="1">'Column Generator'!$L$4</definedName>
    <definedName name="solver_opt" localSheetId="3" hidden="1">New!$T$42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2</definedName>
    <definedName name="solver_rbv" localSheetId="3" hidden="1">2</definedName>
    <definedName name="solver_rel1" localSheetId="1" hidden="1">1</definedName>
    <definedName name="solver_rel1" localSheetId="2" hidden="1">5</definedName>
    <definedName name="solver_rel1" localSheetId="3" hidden="1">1</definedName>
    <definedName name="solver_rel2" localSheetId="1" hidden="1">1</definedName>
    <definedName name="solver_rel2" localSheetId="2" hidden="1">2</definedName>
    <definedName name="solver_rel2" localSheetId="3" hidden="1">1</definedName>
    <definedName name="solver_rel3" localSheetId="1" hidden="1">1</definedName>
    <definedName name="solver_rel3" localSheetId="2" hidden="1">3</definedName>
    <definedName name="solver_rel3" localSheetId="3" hidden="1">1</definedName>
    <definedName name="solver_rel4" localSheetId="1" hidden="1">1</definedName>
    <definedName name="solver_rel4" localSheetId="2" hidden="1">2</definedName>
    <definedName name="solver_rel5" localSheetId="2" hidden="1">5</definedName>
    <definedName name="solver_rhs1" localSheetId="1" hidden="1">Base!$B$3:$D$3</definedName>
    <definedName name="solver_rhs1" localSheetId="2" hidden="1">binary</definedName>
    <definedName name="solver_rhs1" localSheetId="3" hidden="1">New!$B$3:$E$3</definedName>
    <definedName name="solver_rhs2" localSheetId="1" hidden="1">Base!$B$42</definedName>
    <definedName name="solver_rhs2" localSheetId="2" hidden="1">'Column Generator'!$L$27</definedName>
    <definedName name="solver_rhs2" localSheetId="3" hidden="1">New!$B$42</definedName>
    <definedName name="solver_rhs3" localSheetId="1" hidden="1">Base!$F$42:$H$42</definedName>
    <definedName name="solver_rhs3" localSheetId="2" hidden="1">'Column Generator'!$N$22:$N$25</definedName>
    <definedName name="solver_rhs3" localSheetId="3" hidden="1">New!$F$42:$H$42</definedName>
    <definedName name="solver_rhs4" localSheetId="1" hidden="1">Base!$F$42:$H$42</definedName>
    <definedName name="solver_rhs4" localSheetId="2" hidden="1">'Column Generator'!$O$19</definedName>
    <definedName name="solver_rhs5" localSheetId="2" hidden="1">binary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U39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24" i="4"/>
  <c r="V39" i="4" s="1"/>
  <c r="V40" i="4" s="1"/>
  <c r="O24" i="4" a="1"/>
  <c r="P26" i="4" s="1"/>
  <c r="B59" i="4"/>
  <c r="B60" i="4" s="1"/>
  <c r="D40" i="4"/>
  <c r="C40" i="4"/>
  <c r="D39" i="4"/>
  <c r="C39" i="4"/>
  <c r="B39" i="4"/>
  <c r="B40" i="4" s="1"/>
  <c r="U38" i="4"/>
  <c r="T38" i="4"/>
  <c r="S38" i="4"/>
  <c r="U37" i="4"/>
  <c r="T37" i="4"/>
  <c r="S37" i="4"/>
  <c r="U36" i="4"/>
  <c r="T36" i="4"/>
  <c r="S36" i="4"/>
  <c r="U35" i="4"/>
  <c r="T35" i="4"/>
  <c r="S35" i="4"/>
  <c r="U34" i="4"/>
  <c r="T34" i="4"/>
  <c r="S34" i="4"/>
  <c r="U33" i="4"/>
  <c r="T33" i="4"/>
  <c r="S33" i="4"/>
  <c r="U32" i="4"/>
  <c r="T32" i="4"/>
  <c r="S32" i="4"/>
  <c r="U31" i="4"/>
  <c r="T31" i="4"/>
  <c r="S31" i="4"/>
  <c r="U30" i="4"/>
  <c r="T30" i="4"/>
  <c r="S30" i="4"/>
  <c r="U29" i="4"/>
  <c r="T29" i="4"/>
  <c r="S29" i="4"/>
  <c r="U28" i="4"/>
  <c r="T28" i="4"/>
  <c r="S28" i="4"/>
  <c r="U27" i="4"/>
  <c r="T27" i="4"/>
  <c r="S27" i="4"/>
  <c r="U26" i="4"/>
  <c r="T26" i="4"/>
  <c r="S26" i="4"/>
  <c r="U25" i="4"/>
  <c r="T25" i="4"/>
  <c r="S25" i="4"/>
  <c r="U24" i="4"/>
  <c r="T24" i="4"/>
  <c r="T39" i="4" s="1"/>
  <c r="T40" i="4" s="1"/>
  <c r="S24" i="4"/>
  <c r="S39" i="4" s="1"/>
  <c r="S40" i="4" s="1"/>
  <c r="F24" i="4" a="1"/>
  <c r="G37" i="4" s="1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I9" i="4"/>
  <c r="H9" i="4"/>
  <c r="G9" i="4"/>
  <c r="I8" i="4"/>
  <c r="H8" i="4"/>
  <c r="G8" i="4"/>
  <c r="I7" i="4"/>
  <c r="H7" i="4"/>
  <c r="G7" i="4"/>
  <c r="I6" i="4"/>
  <c r="H6" i="4"/>
  <c r="G6" i="4"/>
  <c r="I24" i="4" s="1" a="1"/>
  <c r="O19" i="3"/>
  <c r="M25" i="3"/>
  <c r="M24" i="3"/>
  <c r="M23" i="3"/>
  <c r="M22" i="3"/>
  <c r="N25" i="3"/>
  <c r="N24" i="3"/>
  <c r="N23" i="3"/>
  <c r="N22" i="3"/>
  <c r="O18" i="3"/>
  <c r="O17" i="3"/>
  <c r="L26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B41" i="4" l="1"/>
  <c r="U40" i="4"/>
  <c r="T42" i="4" s="1"/>
  <c r="Q36" i="4"/>
  <c r="O34" i="4"/>
  <c r="P31" i="4"/>
  <c r="Q28" i="4"/>
  <c r="O26" i="4"/>
  <c r="P36" i="4"/>
  <c r="Q33" i="4"/>
  <c r="O31" i="4"/>
  <c r="P28" i="4"/>
  <c r="Q25" i="4"/>
  <c r="Q38" i="4"/>
  <c r="O36" i="4"/>
  <c r="P33" i="4"/>
  <c r="Q30" i="4"/>
  <c r="O28" i="4"/>
  <c r="P25" i="4"/>
  <c r="P38" i="4"/>
  <c r="Q35" i="4"/>
  <c r="O33" i="4"/>
  <c r="P30" i="4"/>
  <c r="Q27" i="4"/>
  <c r="O25" i="4"/>
  <c r="O38" i="4"/>
  <c r="P35" i="4"/>
  <c r="Q32" i="4"/>
  <c r="O30" i="4"/>
  <c r="P27" i="4"/>
  <c r="Q24" i="4"/>
  <c r="Q37" i="4"/>
  <c r="O35" i="4"/>
  <c r="P32" i="4"/>
  <c r="Q29" i="4"/>
  <c r="O27" i="4"/>
  <c r="P24" i="4"/>
  <c r="P37" i="4"/>
  <c r="Q34" i="4"/>
  <c r="O32" i="4"/>
  <c r="P29" i="4"/>
  <c r="Q26" i="4"/>
  <c r="O24" i="4"/>
  <c r="O37" i="4"/>
  <c r="P34" i="4"/>
  <c r="Q31" i="4"/>
  <c r="O29" i="4"/>
  <c r="I38" i="4"/>
  <c r="J35" i="4"/>
  <c r="K32" i="4"/>
  <c r="I30" i="4"/>
  <c r="J27" i="4"/>
  <c r="K24" i="4"/>
  <c r="J37" i="4"/>
  <c r="K34" i="4"/>
  <c r="I32" i="4"/>
  <c r="J29" i="4"/>
  <c r="K26" i="4"/>
  <c r="I24" i="4"/>
  <c r="I37" i="4"/>
  <c r="J34" i="4"/>
  <c r="K31" i="4"/>
  <c r="I29" i="4"/>
  <c r="J26" i="4"/>
  <c r="K36" i="4"/>
  <c r="I34" i="4"/>
  <c r="J31" i="4"/>
  <c r="K28" i="4"/>
  <c r="I26" i="4"/>
  <c r="K37" i="4"/>
  <c r="I35" i="4"/>
  <c r="J32" i="4"/>
  <c r="K29" i="4"/>
  <c r="I27" i="4"/>
  <c r="J24" i="4"/>
  <c r="J36" i="4"/>
  <c r="K33" i="4"/>
  <c r="I31" i="4"/>
  <c r="J28" i="4"/>
  <c r="K25" i="4"/>
  <c r="K38" i="4"/>
  <c r="I36" i="4"/>
  <c r="J33" i="4"/>
  <c r="K30" i="4"/>
  <c r="I28" i="4"/>
  <c r="J25" i="4"/>
  <c r="J38" i="4"/>
  <c r="K35" i="4"/>
  <c r="I33" i="4"/>
  <c r="J30" i="4"/>
  <c r="K27" i="4"/>
  <c r="I25" i="4"/>
  <c r="G24" i="4"/>
  <c r="F27" i="4"/>
  <c r="H29" i="4"/>
  <c r="G32" i="4"/>
  <c r="F35" i="4"/>
  <c r="H37" i="4"/>
  <c r="H24" i="4"/>
  <c r="G27" i="4"/>
  <c r="F30" i="4"/>
  <c r="H32" i="4"/>
  <c r="G35" i="4"/>
  <c r="F38" i="4"/>
  <c r="F25" i="4"/>
  <c r="H27" i="4"/>
  <c r="G30" i="4"/>
  <c r="F33" i="4"/>
  <c r="H35" i="4"/>
  <c r="G38" i="4"/>
  <c r="L24" i="4" a="1"/>
  <c r="G26" i="4"/>
  <c r="F29" i="4"/>
  <c r="H31" i="4"/>
  <c r="G34" i="4"/>
  <c r="F37" i="4"/>
  <c r="G25" i="4"/>
  <c r="F28" i="4"/>
  <c r="H30" i="4"/>
  <c r="G33" i="4"/>
  <c r="F36" i="4"/>
  <c r="H38" i="4"/>
  <c r="H25" i="4"/>
  <c r="G28" i="4"/>
  <c r="F31" i="4"/>
  <c r="H33" i="4"/>
  <c r="G36" i="4"/>
  <c r="F26" i="4"/>
  <c r="H28" i="4"/>
  <c r="G31" i="4"/>
  <c r="F34" i="4"/>
  <c r="H36" i="4"/>
  <c r="F24" i="4"/>
  <c r="H26" i="4"/>
  <c r="G29" i="4"/>
  <c r="F32" i="4"/>
  <c r="H34" i="4"/>
  <c r="Q40" i="1"/>
  <c r="R40" i="1"/>
  <c r="P40" i="1"/>
  <c r="Q39" i="1"/>
  <c r="R39" i="1"/>
  <c r="P39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R24" i="1"/>
  <c r="Q24" i="1"/>
  <c r="P37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24" i="1"/>
  <c r="D40" i="1"/>
  <c r="C40" i="1"/>
  <c r="B40" i="1"/>
  <c r="C39" i="1"/>
  <c r="D39" i="1"/>
  <c r="B39" i="1"/>
  <c r="N40" i="1"/>
  <c r="M40" i="1"/>
  <c r="L40" i="1"/>
  <c r="K40" i="1"/>
  <c r="J40" i="1"/>
  <c r="I40" i="1"/>
  <c r="H40" i="1"/>
  <c r="G40" i="1"/>
  <c r="F40" i="1"/>
  <c r="L24" i="1" a="1"/>
  <c r="M26" i="1" s="1"/>
  <c r="L24" i="1"/>
  <c r="M24" i="1"/>
  <c r="N24" i="1"/>
  <c r="L25" i="1"/>
  <c r="N26" i="1"/>
  <c r="L27" i="1"/>
  <c r="M27" i="1"/>
  <c r="N27" i="1"/>
  <c r="L29" i="1"/>
  <c r="M29" i="1"/>
  <c r="N29" i="1"/>
  <c r="L30" i="1"/>
  <c r="M30" i="1"/>
  <c r="L32" i="1"/>
  <c r="M32" i="1"/>
  <c r="N32" i="1"/>
  <c r="L33" i="1"/>
  <c r="L35" i="1"/>
  <c r="M35" i="1"/>
  <c r="N35" i="1"/>
  <c r="M37" i="1"/>
  <c r="N37" i="1"/>
  <c r="L38" i="1"/>
  <c r="M38" i="1"/>
  <c r="I24" i="1" a="1"/>
  <c r="J26" i="1" s="1"/>
  <c r="F24" i="1" a="1"/>
  <c r="G24" i="1" s="1"/>
  <c r="H1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16" i="1"/>
  <c r="N34" i="1" s="1"/>
  <c r="H17" i="1"/>
  <c r="I17" i="1"/>
  <c r="H18" i="1"/>
  <c r="I18" i="1"/>
  <c r="H19" i="1"/>
  <c r="I19" i="1"/>
  <c r="H20" i="1"/>
  <c r="I20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6" i="1"/>
  <c r="I6" i="1"/>
  <c r="G6" i="1"/>
  <c r="Q39" i="4" l="1"/>
  <c r="Q40" i="4" s="1"/>
  <c r="P39" i="4"/>
  <c r="P40" i="4" s="1"/>
  <c r="O39" i="4"/>
  <c r="O40" i="4" s="1"/>
  <c r="N38" i="4"/>
  <c r="L36" i="4"/>
  <c r="M33" i="4"/>
  <c r="N30" i="4"/>
  <c r="L28" i="4"/>
  <c r="M25" i="4"/>
  <c r="L38" i="4"/>
  <c r="M35" i="4"/>
  <c r="N32" i="4"/>
  <c r="L30" i="4"/>
  <c r="M27" i="4"/>
  <c r="N24" i="4"/>
  <c r="L35" i="4"/>
  <c r="M32" i="4"/>
  <c r="N29" i="4"/>
  <c r="L27" i="4"/>
  <c r="M24" i="4"/>
  <c r="M37" i="4"/>
  <c r="N34" i="4"/>
  <c r="L32" i="4"/>
  <c r="M29" i="4"/>
  <c r="N26" i="4"/>
  <c r="L24" i="4"/>
  <c r="M38" i="4"/>
  <c r="N35" i="4"/>
  <c r="L33" i="4"/>
  <c r="M30" i="4"/>
  <c r="N27" i="4"/>
  <c r="L25" i="4"/>
  <c r="N37" i="4"/>
  <c r="L37" i="4"/>
  <c r="M34" i="4"/>
  <c r="N31" i="4"/>
  <c r="L29" i="4"/>
  <c r="M26" i="4"/>
  <c r="N36" i="4"/>
  <c r="L34" i="4"/>
  <c r="M31" i="4"/>
  <c r="N28" i="4"/>
  <c r="L26" i="4"/>
  <c r="M36" i="4"/>
  <c r="N33" i="4"/>
  <c r="L31" i="4"/>
  <c r="M28" i="4"/>
  <c r="N25" i="4"/>
  <c r="F39" i="4"/>
  <c r="F40" i="4" s="1"/>
  <c r="G39" i="4"/>
  <c r="G40" i="4" s="1"/>
  <c r="K39" i="4"/>
  <c r="K40" i="4" s="1"/>
  <c r="H39" i="4"/>
  <c r="H40" i="4" s="1"/>
  <c r="J39" i="4"/>
  <c r="J40" i="4" s="1"/>
  <c r="I39" i="4"/>
  <c r="I40" i="4" s="1"/>
  <c r="B41" i="1"/>
  <c r="Q42" i="1"/>
  <c r="H41" i="1"/>
  <c r="F41" i="1"/>
  <c r="G41" i="1"/>
  <c r="N36" i="1"/>
  <c r="L34" i="1"/>
  <c r="M31" i="1"/>
  <c r="N28" i="1"/>
  <c r="L26" i="1"/>
  <c r="L39" i="1" s="1"/>
  <c r="M36" i="1"/>
  <c r="N33" i="1"/>
  <c r="L31" i="1"/>
  <c r="M28" i="1"/>
  <c r="N25" i="1"/>
  <c r="N39" i="1" s="1"/>
  <c r="N38" i="1"/>
  <c r="L36" i="1"/>
  <c r="M33" i="1"/>
  <c r="N30" i="1"/>
  <c r="L28" i="1"/>
  <c r="M25" i="1"/>
  <c r="M39" i="1" s="1"/>
  <c r="L37" i="1"/>
  <c r="M34" i="1"/>
  <c r="N31" i="1"/>
  <c r="K36" i="1"/>
  <c r="I34" i="1"/>
  <c r="J31" i="1"/>
  <c r="K28" i="1"/>
  <c r="I26" i="1"/>
  <c r="J36" i="1"/>
  <c r="K33" i="1"/>
  <c r="I31" i="1"/>
  <c r="J28" i="1"/>
  <c r="K25" i="1"/>
  <c r="I37" i="1"/>
  <c r="K31" i="1"/>
  <c r="K38" i="1"/>
  <c r="I36" i="1"/>
  <c r="J33" i="1"/>
  <c r="K30" i="1"/>
  <c r="I28" i="1"/>
  <c r="J25" i="1"/>
  <c r="J38" i="1"/>
  <c r="K35" i="1"/>
  <c r="I33" i="1"/>
  <c r="J30" i="1"/>
  <c r="K27" i="1"/>
  <c r="I25" i="1"/>
  <c r="I38" i="1"/>
  <c r="J35" i="1"/>
  <c r="K32" i="1"/>
  <c r="I30" i="1"/>
  <c r="J27" i="1"/>
  <c r="K24" i="1"/>
  <c r="K37" i="1"/>
  <c r="I35" i="1"/>
  <c r="J32" i="1"/>
  <c r="K29" i="1"/>
  <c r="I27" i="1"/>
  <c r="J24" i="1"/>
  <c r="J37" i="1"/>
  <c r="K34" i="1"/>
  <c r="I32" i="1"/>
  <c r="J29" i="1"/>
  <c r="K26" i="1"/>
  <c r="I24" i="1"/>
  <c r="J34" i="1"/>
  <c r="I29" i="1"/>
  <c r="H38" i="1"/>
  <c r="G33" i="1"/>
  <c r="G37" i="1"/>
  <c r="H34" i="1"/>
  <c r="F32" i="1"/>
  <c r="G29" i="1"/>
  <c r="H26" i="1"/>
  <c r="F24" i="1"/>
  <c r="F37" i="1"/>
  <c r="G34" i="1"/>
  <c r="H31" i="1"/>
  <c r="F29" i="1"/>
  <c r="G26" i="1"/>
  <c r="F26" i="1"/>
  <c r="H36" i="1"/>
  <c r="F34" i="1"/>
  <c r="G31" i="1"/>
  <c r="H28" i="1"/>
  <c r="G36" i="1"/>
  <c r="H33" i="1"/>
  <c r="F31" i="1"/>
  <c r="G28" i="1"/>
  <c r="H25" i="1"/>
  <c r="F36" i="1"/>
  <c r="H30" i="1"/>
  <c r="F28" i="1"/>
  <c r="G25" i="1"/>
  <c r="G39" i="1" s="1"/>
  <c r="G38" i="1"/>
  <c r="H35" i="1"/>
  <c r="F33" i="1"/>
  <c r="G30" i="1"/>
  <c r="H27" i="1"/>
  <c r="F25" i="1"/>
  <c r="F38" i="1"/>
  <c r="G35" i="1"/>
  <c r="H32" i="1"/>
  <c r="F30" i="1"/>
  <c r="G27" i="1"/>
  <c r="H24" i="1"/>
  <c r="H37" i="1"/>
  <c r="F35" i="1"/>
  <c r="G32" i="1"/>
  <c r="H29" i="1"/>
  <c r="F27" i="1"/>
  <c r="L39" i="4" l="1"/>
  <c r="L40" i="4" s="1"/>
  <c r="F41" i="4" s="1"/>
  <c r="N39" i="4"/>
  <c r="N40" i="4" s="1"/>
  <c r="H41" i="4" s="1"/>
  <c r="M39" i="4"/>
  <c r="M40" i="4" s="1"/>
  <c r="G41" i="4" s="1"/>
  <c r="K39" i="1"/>
  <c r="I39" i="1"/>
  <c r="F39" i="1"/>
  <c r="J39" i="1"/>
  <c r="H39" i="1"/>
</calcChain>
</file>

<file path=xl/sharedStrings.xml><?xml version="1.0" encoding="utf-8"?>
<sst xmlns="http://schemas.openxmlformats.org/spreadsheetml/2006/main" count="140" uniqueCount="60">
  <si>
    <t>Xi</t>
  </si>
  <si>
    <t>#</t>
  </si>
  <si>
    <t>Return Rj</t>
  </si>
  <si>
    <t>bulk</t>
  </si>
  <si>
    <t>concentrate</t>
  </si>
  <si>
    <t>browse</t>
  </si>
  <si>
    <t>AU/animal</t>
  </si>
  <si>
    <t>package</t>
  </si>
  <si>
    <t>TOTAL</t>
  </si>
  <si>
    <t xml:space="preserve"> </t>
  </si>
  <si>
    <t>PACKAGE 1</t>
  </si>
  <si>
    <t>PACKAGE 2</t>
  </si>
  <si>
    <t>PACKAGE 3</t>
  </si>
  <si>
    <t>Xi*total</t>
  </si>
  <si>
    <t>RETURN</t>
  </si>
  <si>
    <t>Z</t>
  </si>
  <si>
    <t>Microsoft Excel 15.0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</si>
  <si>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</si>
  <si>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</si>
  <si>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</si>
  <si>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</si>
  <si>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</si>
  <si>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</si>
  <si>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</si>
  <si>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</si>
  <si>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</si>
  <si>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</si>
  <si>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</si>
  <si>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</si>
  <si>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</si>
  <si>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</si>
  <si>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</si>
  <si>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</si>
  <si>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</si>
  <si>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$B$2</t>
  </si>
  <si>
    <t>$C$2</t>
  </si>
  <si>
    <t>$D$2</t>
  </si>
  <si>
    <t>$B$41</t>
  </si>
  <si>
    <t>TOTAL Return Rj</t>
  </si>
  <si>
    <t>$F$41</t>
  </si>
  <si>
    <t>TOTAL bulk</t>
  </si>
  <si>
    <t>$G$41</t>
  </si>
  <si>
    <t>TOTAL concentrate</t>
  </si>
  <si>
    <t>$H$41</t>
  </si>
  <si>
    <t>TOTAL browse</t>
  </si>
  <si>
    <t>delta(j)</t>
  </si>
  <si>
    <t>return j</t>
  </si>
  <si>
    <t>PI 1</t>
  </si>
  <si>
    <t>PI 2</t>
  </si>
  <si>
    <t>PI 3</t>
  </si>
  <si>
    <t>PI 4</t>
  </si>
  <si>
    <t>Y</t>
  </si>
  <si>
    <t>1 BIG</t>
  </si>
  <si>
    <t>2 BIG</t>
  </si>
  <si>
    <t>9 BIG</t>
  </si>
  <si>
    <t>Big Total</t>
  </si>
  <si>
    <t>PACKAGE 4</t>
  </si>
  <si>
    <t>PACKAGE</t>
  </si>
  <si>
    <t>Worksheet: [case12 Column Generation - Copy.xlsx]Base</t>
  </si>
  <si>
    <t>Report Created: 3/29/2016 6:10:54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</si>
</sst>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E16" sqref="E16:E19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58</v>
      </c>
    </row>
    <row r="3" spans="1:8" x14ac:dyDescent="0.25">
      <c r="A3" s="5" t="s">
        <v>59</v>
      </c>
    </row>
    <row r="6" spans="1:8" ht="15.75" thickBot="1" x14ac:dyDescent="0.3">
      <c r="A6" t="s">
        <v>17</v>
      </c>
    </row>
    <row r="7" spans="1:8" x14ac:dyDescent="0.25">
      <c r="B7" s="9"/>
      <c r="C7" s="9"/>
      <c r="D7" s="9" t="s">
        <v>20</v>
      </c>
      <c r="E7" s="9" t="s">
        <v>22</v>
      </c>
      <c r="F7" s="9" t="s">
        <v>24</v>
      </c>
      <c r="G7" s="9" t="s">
        <v>26</v>
      </c>
      <c r="H7" s="9" t="s">
        <v>26</v>
      </c>
    </row>
    <row r="8" spans="1:8" ht="15.75" thickBot="1" x14ac:dyDescent="0.3">
      <c r="B8" s="10" t="s">
        <v>18</v>
      </c>
      <c r="C8" s="10" t="s">
        <v>19</v>
      </c>
      <c r="D8" s="10" t="s">
        <v>21</v>
      </c>
      <c r="E8" s="10" t="s">
        <v>23</v>
      </c>
      <c r="F8" s="10" t="s">
        <v>25</v>
      </c>
      <c r="G8" s="10" t="s">
        <v>27</v>
      </c>
      <c r="H8" s="10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2411.3433115060802</v>
      </c>
      <c r="F9" s="6">
        <v>3869</v>
      </c>
      <c r="G9" s="6">
        <v>1E+30</v>
      </c>
      <c r="H9" s="6">
        <v>2411.3433115060802</v>
      </c>
    </row>
    <row r="10" spans="1:8" x14ac:dyDescent="0.25">
      <c r="B10" s="6" t="s">
        <v>35</v>
      </c>
      <c r="C10" s="6" t="s">
        <v>1</v>
      </c>
      <c r="D10" s="6">
        <v>9.509822263797945</v>
      </c>
      <c r="E10" s="6">
        <v>0</v>
      </c>
      <c r="F10" s="6">
        <v>4431</v>
      </c>
      <c r="G10" s="6">
        <v>1770.9195710455779</v>
      </c>
      <c r="H10" s="6">
        <v>4431.0000000000009</v>
      </c>
    </row>
    <row r="11" spans="1:8" ht="15.75" thickBot="1" x14ac:dyDescent="0.3">
      <c r="B11" s="7" t="s">
        <v>36</v>
      </c>
      <c r="C11" s="7" t="s">
        <v>1</v>
      </c>
      <c r="D11" s="7">
        <v>8</v>
      </c>
      <c r="E11" s="7">
        <v>617.91674462114167</v>
      </c>
      <c r="F11" s="7">
        <v>2164</v>
      </c>
      <c r="G11" s="7">
        <v>1E+30</v>
      </c>
      <c r="H11" s="7">
        <v>617.91674462114167</v>
      </c>
    </row>
    <row r="13" spans="1:8" ht="15.75" thickBot="1" x14ac:dyDescent="0.3">
      <c r="A13" t="s">
        <v>29</v>
      </c>
    </row>
    <row r="14" spans="1:8" x14ac:dyDescent="0.25">
      <c r="B14" s="9"/>
      <c r="C14" s="9"/>
      <c r="D14" s="9" t="s">
        <v>20</v>
      </c>
      <c r="E14" s="9" t="s">
        <v>30</v>
      </c>
      <c r="F14" s="9" t="s">
        <v>32</v>
      </c>
      <c r="G14" s="9" t="s">
        <v>26</v>
      </c>
      <c r="H14" s="9" t="s">
        <v>26</v>
      </c>
    </row>
    <row r="15" spans="1:8" ht="15.75" thickBot="1" x14ac:dyDescent="0.3">
      <c r="B15" s="10" t="s">
        <v>18</v>
      </c>
      <c r="C15" s="10" t="s">
        <v>19</v>
      </c>
      <c r="D15" s="10" t="s">
        <v>21</v>
      </c>
      <c r="E15" s="10" t="s">
        <v>31</v>
      </c>
      <c r="F15" s="10" t="s">
        <v>33</v>
      </c>
      <c r="G15" s="10" t="s">
        <v>27</v>
      </c>
      <c r="H15" s="10" t="s">
        <v>28</v>
      </c>
    </row>
    <row r="16" spans="1:8" x14ac:dyDescent="0.25">
      <c r="B16" s="6" t="s">
        <v>37</v>
      </c>
      <c r="C16" s="6" t="s">
        <v>38</v>
      </c>
      <c r="D16" s="6">
        <v>321.13751169317123</v>
      </c>
      <c r="E16" s="6">
        <v>0</v>
      </c>
      <c r="F16" s="6">
        <v>500</v>
      </c>
      <c r="G16" s="6">
        <v>1E+30</v>
      </c>
      <c r="H16" s="6">
        <v>178.86248830682882</v>
      </c>
    </row>
    <row r="17" spans="2:8" x14ac:dyDescent="0.25">
      <c r="B17" s="6" t="s">
        <v>39</v>
      </c>
      <c r="C17" s="6" t="s">
        <v>40</v>
      </c>
      <c r="D17" s="6">
        <v>187.52990084190836</v>
      </c>
      <c r="E17" s="6">
        <v>0</v>
      </c>
      <c r="F17" s="6">
        <v>250</v>
      </c>
      <c r="G17" s="6">
        <v>1E+30</v>
      </c>
      <c r="H17" s="6">
        <v>62.470099158091685</v>
      </c>
    </row>
    <row r="18" spans="2:8" x14ac:dyDescent="0.25">
      <c r="B18" s="6" t="s">
        <v>41</v>
      </c>
      <c r="C18" s="6" t="s">
        <v>42</v>
      </c>
      <c r="D18" s="6">
        <v>80.36184845650142</v>
      </c>
      <c r="E18" s="6">
        <v>0</v>
      </c>
      <c r="F18" s="6">
        <v>150</v>
      </c>
      <c r="G18" s="6">
        <v>1E+30</v>
      </c>
      <c r="H18" s="6">
        <v>69.638151543498594</v>
      </c>
    </row>
    <row r="19" spans="2:8" ht="15.75" thickBot="1" x14ac:dyDescent="0.3">
      <c r="B19" s="7" t="s">
        <v>43</v>
      </c>
      <c r="C19" s="7" t="s">
        <v>44</v>
      </c>
      <c r="D19" s="7">
        <v>100.00000000000003</v>
      </c>
      <c r="E19" s="7">
        <v>690.83255378858757</v>
      </c>
      <c r="F19" s="7">
        <v>100</v>
      </c>
      <c r="G19" s="7">
        <v>3.1439999999999806</v>
      </c>
      <c r="H19" s="7">
        <v>60.996000000000024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10" workbookViewId="0">
      <selection activeCell="B42" sqref="B42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9.509822263797945</v>
      </c>
      <c r="D2" s="1">
        <v>8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18" x14ac:dyDescent="0.25">
      <c r="E22" t="s">
        <v>9</v>
      </c>
      <c r="F22" s="11" t="s">
        <v>10</v>
      </c>
      <c r="G22" s="11"/>
      <c r="H22" s="11"/>
      <c r="I22" s="11" t="s">
        <v>11</v>
      </c>
      <c r="J22" s="11"/>
      <c r="K22" s="11"/>
      <c r="L22" s="11" t="s">
        <v>12</v>
      </c>
      <c r="M22" s="11"/>
      <c r="N22" s="11"/>
      <c r="O22" s="2"/>
      <c r="P22" s="11" t="s">
        <v>14</v>
      </c>
      <c r="Q22" s="11"/>
      <c r="R22" s="11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 t="shared" ref="P24:P38" si="0">B24*B6</f>
        <v>352</v>
      </c>
      <c r="Q24">
        <f>C24*B6</f>
        <v>352</v>
      </c>
      <c r="R24">
        <f>D24*B6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 t="shared" si="0"/>
        <v>1838</v>
      </c>
      <c r="Q25">
        <f t="shared" ref="Q25:Q38" si="1">C25*B7</f>
        <v>1838</v>
      </c>
      <c r="R25">
        <f t="shared" ref="R25:R38" si="2">D25*B7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 t="shared" si="0"/>
        <v>96</v>
      </c>
      <c r="Q26">
        <f t="shared" si="1"/>
        <v>96</v>
      </c>
      <c r="R26">
        <f t="shared" si="2"/>
        <v>96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 t="shared" si="0"/>
        <v>0</v>
      </c>
      <c r="Q27">
        <f t="shared" si="1"/>
        <v>157</v>
      </c>
      <c r="R27">
        <f t="shared" si="2"/>
        <v>157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 t="shared" si="0"/>
        <v>159</v>
      </c>
      <c r="Q28">
        <f t="shared" si="1"/>
        <v>159</v>
      </c>
      <c r="R28">
        <f t="shared" si="2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 t="shared" si="0"/>
        <v>0</v>
      </c>
      <c r="Q29">
        <f t="shared" si="1"/>
        <v>157</v>
      </c>
      <c r="R29">
        <f t="shared" si="2"/>
        <v>157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 t="shared" si="0"/>
        <v>325</v>
      </c>
      <c r="Q30">
        <f t="shared" si="1"/>
        <v>325</v>
      </c>
      <c r="R30">
        <f t="shared" si="2"/>
        <v>325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 t="shared" si="0"/>
        <v>140</v>
      </c>
      <c r="Q31">
        <f t="shared" si="1"/>
        <v>140</v>
      </c>
      <c r="R31">
        <f t="shared" si="2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 t="shared" si="0"/>
        <v>0</v>
      </c>
      <c r="Q32">
        <f t="shared" si="1"/>
        <v>30</v>
      </c>
      <c r="R32">
        <f t="shared" si="2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 t="shared" si="0"/>
        <v>0</v>
      </c>
      <c r="Q33">
        <f t="shared" si="1"/>
        <v>156</v>
      </c>
      <c r="R33">
        <f t="shared" si="2"/>
        <v>156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 t="shared" si="0"/>
        <v>501</v>
      </c>
      <c r="Q34">
        <f t="shared" si="1"/>
        <v>501</v>
      </c>
      <c r="R34">
        <f t="shared" si="2"/>
        <v>501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 t="shared" si="0"/>
        <v>0</v>
      </c>
      <c r="Q35">
        <f t="shared" si="1"/>
        <v>155</v>
      </c>
      <c r="R35">
        <f t="shared" si="2"/>
        <v>155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 t="shared" si="0"/>
        <v>251</v>
      </c>
      <c r="Q36">
        <f t="shared" si="1"/>
        <v>251</v>
      </c>
      <c r="R36">
        <f t="shared" si="2"/>
        <v>251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 t="shared" si="0"/>
        <v>114</v>
      </c>
      <c r="Q37">
        <f t="shared" si="1"/>
        <v>114</v>
      </c>
      <c r="R37">
        <f t="shared" si="2"/>
        <v>114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 t="shared" si="0"/>
        <v>93</v>
      </c>
      <c r="Q38">
        <f t="shared" si="1"/>
        <v>0</v>
      </c>
      <c r="R38">
        <f t="shared" si="2"/>
        <v>93</v>
      </c>
    </row>
    <row r="39" spans="1:18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3">SUM(G24:G38)</f>
        <v>2.8490000000000002</v>
      </c>
      <c r="H39">
        <f t="shared" si="3"/>
        <v>2.1100000000000003</v>
      </c>
      <c r="I39">
        <f t="shared" si="3"/>
        <v>10.629</v>
      </c>
      <c r="J39">
        <f t="shared" si="3"/>
        <v>3.4969999999999999</v>
      </c>
      <c r="K39">
        <f t="shared" si="3"/>
        <v>6.4140000000000006</v>
      </c>
      <c r="L39">
        <f t="shared" si="3"/>
        <v>1.7550000000000003</v>
      </c>
      <c r="M39">
        <f t="shared" si="3"/>
        <v>2.3270000000000004</v>
      </c>
      <c r="N39">
        <f t="shared" si="3"/>
        <v>2.2380000000000004</v>
      </c>
      <c r="O39" t="s">
        <v>8</v>
      </c>
      <c r="P39">
        <f>SUM(P24:P38)</f>
        <v>3869</v>
      </c>
      <c r="Q39">
        <f>SUM(Q24:Q38)</f>
        <v>4431</v>
      </c>
      <c r="R39">
        <f>SUM(R24:R38)</f>
        <v>2164</v>
      </c>
    </row>
    <row r="40" spans="1:18" x14ac:dyDescent="0.25">
      <c r="A40" t="s">
        <v>13</v>
      </c>
      <c r="B40">
        <f>B2*B39</f>
        <v>100</v>
      </c>
      <c r="C40">
        <f>C2*C39</f>
        <v>133.13751169317123</v>
      </c>
      <c r="D40">
        <f>D2*D39</f>
        <v>88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101.07990084190835</v>
      </c>
      <c r="J40">
        <f>$C$2*J39</f>
        <v>33.255848456501411</v>
      </c>
      <c r="K40">
        <f>$C$2*K39</f>
        <v>60.996000000000024</v>
      </c>
      <c r="L40">
        <f>$D$2*L39</f>
        <v>14.040000000000003</v>
      </c>
      <c r="M40">
        <f>$D$2*M39</f>
        <v>18.616000000000003</v>
      </c>
      <c r="N40">
        <f>$D$2*N39</f>
        <v>17.904000000000003</v>
      </c>
      <c r="O40" t="s">
        <v>13</v>
      </c>
      <c r="P40">
        <f>B2*P39</f>
        <v>38690</v>
      </c>
      <c r="Q40">
        <f>C2*Q39</f>
        <v>42138.022450888697</v>
      </c>
      <c r="R40">
        <f>D2*R39</f>
        <v>17312</v>
      </c>
    </row>
    <row r="41" spans="1:18" x14ac:dyDescent="0.25">
      <c r="A41" t="s">
        <v>8</v>
      </c>
      <c r="B41">
        <f>SUM(B40:D40)</f>
        <v>321.13751169317123</v>
      </c>
      <c r="E41" t="s">
        <v>8</v>
      </c>
      <c r="F41">
        <f>F40+I40+L40</f>
        <v>187.52990084190836</v>
      </c>
      <c r="G41">
        <f>G40+J40+M40</f>
        <v>80.36184845650142</v>
      </c>
      <c r="H41">
        <f>H40+K40+N40</f>
        <v>100.00000000000003</v>
      </c>
    </row>
    <row r="42" spans="1:18" x14ac:dyDescent="0.25">
      <c r="B42">
        <v>500</v>
      </c>
      <c r="F42">
        <v>250</v>
      </c>
      <c r="G42">
        <v>150</v>
      </c>
      <c r="H42">
        <v>100</v>
      </c>
      <c r="P42" t="s">
        <v>15</v>
      </c>
      <c r="Q42" s="3">
        <f>SUM(P40:R40)</f>
        <v>98140.022450888704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L6" sqref="L6:L9"/>
    </sheetView>
  </sheetViews>
  <sheetFormatPr defaultRowHeight="15" x14ac:dyDescent="0.25"/>
  <sheetData>
    <row r="1" spans="1:16" x14ac:dyDescent="0.25">
      <c r="O1" t="s">
        <v>45</v>
      </c>
      <c r="P1" t="s">
        <v>46</v>
      </c>
    </row>
    <row r="2" spans="1:16" x14ac:dyDescent="0.25">
      <c r="N2" t="s">
        <v>52</v>
      </c>
      <c r="O2" s="1">
        <v>1</v>
      </c>
      <c r="P2">
        <v>352</v>
      </c>
    </row>
    <row r="3" spans="1:16" x14ac:dyDescent="0.25">
      <c r="N3" t="s">
        <v>53</v>
      </c>
      <c r="O3" s="1">
        <v>1</v>
      </c>
      <c r="P3">
        <v>1838</v>
      </c>
    </row>
    <row r="4" spans="1:16" x14ac:dyDescent="0.25">
      <c r="K4" t="s">
        <v>15</v>
      </c>
      <c r="L4" s="3">
        <f>SUMPRODUCT(F6:F20,B6:B20,O2:O16)-L6*SUM(O2:O16)-L7*SUMPRODUCT(G6:G20,O2:O16)-L8*SUMPRODUCT(O2:O16,H6:H20)-L9*SUMPRODUCT(O2:O16,I6:I20)</f>
        <v>6406.8351262862489</v>
      </c>
      <c r="N4">
        <v>3</v>
      </c>
      <c r="O4" s="1">
        <v>1</v>
      </c>
      <c r="P4">
        <v>96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1</v>
      </c>
      <c r="P5">
        <v>157</v>
      </c>
    </row>
    <row r="6" spans="1:16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47</v>
      </c>
      <c r="L6" s="6">
        <v>0</v>
      </c>
      <c r="N6">
        <v>5</v>
      </c>
      <c r="O6" s="1">
        <v>1</v>
      </c>
      <c r="P6">
        <v>159</v>
      </c>
    </row>
    <row r="7" spans="1:16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48</v>
      </c>
      <c r="L7" s="6">
        <v>0</v>
      </c>
      <c r="N7">
        <v>6</v>
      </c>
      <c r="O7" s="1">
        <v>1</v>
      </c>
      <c r="P7">
        <v>157</v>
      </c>
    </row>
    <row r="8" spans="1:16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49</v>
      </c>
      <c r="L8" s="6">
        <v>0</v>
      </c>
      <c r="N8">
        <v>7</v>
      </c>
      <c r="O8" s="1">
        <v>1</v>
      </c>
      <c r="P8">
        <v>325</v>
      </c>
    </row>
    <row r="9" spans="1:16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50</v>
      </c>
      <c r="L9" s="7">
        <v>690.83255378858757</v>
      </c>
      <c r="N9">
        <v>8</v>
      </c>
      <c r="O9" s="1">
        <v>1</v>
      </c>
      <c r="P9">
        <v>140</v>
      </c>
    </row>
    <row r="10" spans="1:16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54</v>
      </c>
      <c r="O10" s="1">
        <v>0</v>
      </c>
      <c r="P10">
        <v>30</v>
      </c>
    </row>
    <row r="11" spans="1:16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  <c r="P11">
        <v>156</v>
      </c>
    </row>
    <row r="12" spans="1:16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1</v>
      </c>
      <c r="P12">
        <v>501</v>
      </c>
    </row>
    <row r="13" spans="1:16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1</v>
      </c>
      <c r="P13">
        <v>155</v>
      </c>
    </row>
    <row r="14" spans="1:16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0</v>
      </c>
      <c r="P14">
        <v>251</v>
      </c>
    </row>
    <row r="15" spans="1:16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0</v>
      </c>
      <c r="P15">
        <v>114</v>
      </c>
    </row>
    <row r="16" spans="1:16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0</v>
      </c>
      <c r="P16">
        <v>93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10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55</v>
      </c>
      <c r="O18">
        <f>O2+O3+O10</f>
        <v>2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L22+2*L23+3*L24+0*L25</f>
        <v>2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51</v>
      </c>
    </row>
    <row r="22" spans="1:15" x14ac:dyDescent="0.25">
      <c r="K22">
        <v>1</v>
      </c>
      <c r="L22" s="1">
        <v>0</v>
      </c>
      <c r="M22">
        <f>SUM(O2:O16)</f>
        <v>10</v>
      </c>
      <c r="N22">
        <f>5*L22</f>
        <v>0</v>
      </c>
    </row>
    <row r="23" spans="1:15" x14ac:dyDescent="0.25">
      <c r="K23">
        <v>2</v>
      </c>
      <c r="L23" s="1">
        <v>1</v>
      </c>
      <c r="M23">
        <f>SUM(O2:O16)</f>
        <v>10</v>
      </c>
      <c r="N23">
        <f>10*L23</f>
        <v>10</v>
      </c>
    </row>
    <row r="24" spans="1:15" x14ac:dyDescent="0.25">
      <c r="K24">
        <v>3</v>
      </c>
      <c r="L24" s="1">
        <v>0</v>
      </c>
      <c r="M24">
        <f>SUM(O2:O16)</f>
        <v>10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1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A19" workbookViewId="0">
      <selection activeCell="B44" sqref="B44:B58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9" x14ac:dyDescent="0.25">
      <c r="A2" t="s">
        <v>1</v>
      </c>
      <c r="B2" s="1">
        <v>10</v>
      </c>
      <c r="C2" s="1">
        <v>10</v>
      </c>
      <c r="D2" s="1">
        <v>4.4817073170731732</v>
      </c>
      <c r="E2" s="1">
        <v>0.71341463414633877</v>
      </c>
    </row>
    <row r="3" spans="1:9" x14ac:dyDescent="0.25">
      <c r="B3">
        <v>10</v>
      </c>
      <c r="C3">
        <v>10</v>
      </c>
      <c r="D3">
        <v>8</v>
      </c>
      <c r="E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2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2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2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2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2" x14ac:dyDescent="0.25">
      <c r="E22" t="s">
        <v>9</v>
      </c>
      <c r="F22" s="11" t="s">
        <v>10</v>
      </c>
      <c r="G22" s="11"/>
      <c r="H22" s="11"/>
      <c r="I22" s="11" t="s">
        <v>11</v>
      </c>
      <c r="J22" s="11"/>
      <c r="K22" s="11"/>
      <c r="L22" s="11" t="s">
        <v>12</v>
      </c>
      <c r="M22" s="11"/>
      <c r="N22" s="11"/>
      <c r="O22" s="11" t="s">
        <v>56</v>
      </c>
      <c r="P22" s="11"/>
      <c r="Q22" s="11"/>
      <c r="R22" s="4"/>
      <c r="S22" s="11" t="s">
        <v>14</v>
      </c>
      <c r="T22" s="11"/>
      <c r="U22" s="11"/>
      <c r="V22" s="11"/>
    </row>
    <row r="23" spans="1:22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S23">
        <v>1</v>
      </c>
      <c r="T23">
        <v>2</v>
      </c>
      <c r="U23">
        <v>3</v>
      </c>
      <c r="V23">
        <v>4</v>
      </c>
    </row>
    <row r="24" spans="1:22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S24">
        <f t="shared" ref="S24:S38" si="0">B24*B6</f>
        <v>352</v>
      </c>
      <c r="T24">
        <f>C24*B6</f>
        <v>352</v>
      </c>
      <c r="U24">
        <f>D24*B6</f>
        <v>0</v>
      </c>
      <c r="V24">
        <f>B44*B6</f>
        <v>352</v>
      </c>
    </row>
    <row r="25" spans="1:22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S25">
        <f t="shared" si="0"/>
        <v>1838</v>
      </c>
      <c r="T25">
        <f t="shared" ref="T25:T38" si="1">C25*B7</f>
        <v>1838</v>
      </c>
      <c r="U25">
        <f t="shared" ref="U25:U38" si="2">D25*B7</f>
        <v>0</v>
      </c>
      <c r="V25">
        <f t="shared" ref="V25:V38" si="3">B45*B7</f>
        <v>1838</v>
      </c>
    </row>
    <row r="26" spans="1:22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S26">
        <f t="shared" si="0"/>
        <v>96</v>
      </c>
      <c r="T26">
        <f t="shared" si="1"/>
        <v>96</v>
      </c>
      <c r="U26">
        <f t="shared" si="2"/>
        <v>96</v>
      </c>
      <c r="V26">
        <f t="shared" si="3"/>
        <v>96</v>
      </c>
    </row>
    <row r="27" spans="1:22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S27">
        <f t="shared" si="0"/>
        <v>0</v>
      </c>
      <c r="T27">
        <f t="shared" si="1"/>
        <v>157</v>
      </c>
      <c r="U27">
        <f t="shared" si="2"/>
        <v>157</v>
      </c>
      <c r="V27">
        <f t="shared" si="3"/>
        <v>157</v>
      </c>
    </row>
    <row r="28" spans="1:22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S28">
        <f t="shared" si="0"/>
        <v>159</v>
      </c>
      <c r="T28">
        <f t="shared" si="1"/>
        <v>159</v>
      </c>
      <c r="U28">
        <f t="shared" si="2"/>
        <v>159</v>
      </c>
      <c r="V28">
        <f t="shared" si="3"/>
        <v>159</v>
      </c>
    </row>
    <row r="29" spans="1:22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0</v>
      </c>
      <c r="P29">
        <v>0</v>
      </c>
      <c r="Q29">
        <v>0</v>
      </c>
      <c r="S29">
        <f t="shared" si="0"/>
        <v>0</v>
      </c>
      <c r="T29">
        <f t="shared" si="1"/>
        <v>157</v>
      </c>
      <c r="U29">
        <f t="shared" si="2"/>
        <v>157</v>
      </c>
      <c r="V29">
        <f t="shared" si="3"/>
        <v>0</v>
      </c>
    </row>
    <row r="30" spans="1:22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S30">
        <f t="shared" si="0"/>
        <v>325</v>
      </c>
      <c r="T30">
        <f t="shared" si="1"/>
        <v>325</v>
      </c>
      <c r="U30">
        <f t="shared" si="2"/>
        <v>325</v>
      </c>
      <c r="V30">
        <f t="shared" si="3"/>
        <v>325</v>
      </c>
    </row>
    <row r="31" spans="1:22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S31">
        <f t="shared" si="0"/>
        <v>140</v>
      </c>
      <c r="T31">
        <f t="shared" si="1"/>
        <v>140</v>
      </c>
      <c r="U31">
        <f t="shared" si="2"/>
        <v>0</v>
      </c>
      <c r="V31">
        <f t="shared" si="3"/>
        <v>140</v>
      </c>
    </row>
    <row r="32" spans="1:22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si="0"/>
        <v>0</v>
      </c>
      <c r="T32">
        <f t="shared" si="1"/>
        <v>30</v>
      </c>
      <c r="U32">
        <f t="shared" si="2"/>
        <v>0</v>
      </c>
      <c r="V32">
        <f t="shared" si="3"/>
        <v>0</v>
      </c>
    </row>
    <row r="33" spans="1:22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S33">
        <f t="shared" si="0"/>
        <v>0</v>
      </c>
      <c r="T33">
        <f t="shared" si="1"/>
        <v>156</v>
      </c>
      <c r="U33">
        <f t="shared" si="2"/>
        <v>156</v>
      </c>
      <c r="V33">
        <f t="shared" si="3"/>
        <v>0</v>
      </c>
    </row>
    <row r="34" spans="1:22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S34">
        <f t="shared" si="0"/>
        <v>501</v>
      </c>
      <c r="T34">
        <f t="shared" si="1"/>
        <v>501</v>
      </c>
      <c r="U34">
        <f t="shared" si="2"/>
        <v>501</v>
      </c>
      <c r="V34">
        <f t="shared" si="3"/>
        <v>501</v>
      </c>
    </row>
    <row r="35" spans="1:22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</v>
      </c>
      <c r="Q35">
        <v>0</v>
      </c>
      <c r="S35">
        <f t="shared" si="0"/>
        <v>0</v>
      </c>
      <c r="T35">
        <f t="shared" si="1"/>
        <v>155</v>
      </c>
      <c r="U35">
        <f t="shared" si="2"/>
        <v>155</v>
      </c>
      <c r="V35">
        <f t="shared" si="3"/>
        <v>0</v>
      </c>
    </row>
    <row r="36" spans="1:22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S36">
        <f t="shared" si="0"/>
        <v>251</v>
      </c>
      <c r="T36">
        <f t="shared" si="1"/>
        <v>251</v>
      </c>
      <c r="U36">
        <f t="shared" si="2"/>
        <v>251</v>
      </c>
      <c r="V36">
        <f t="shared" si="3"/>
        <v>251</v>
      </c>
    </row>
    <row r="37" spans="1:22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1.58</v>
      </c>
      <c r="S37">
        <f t="shared" si="0"/>
        <v>114</v>
      </c>
      <c r="T37">
        <f t="shared" si="1"/>
        <v>114</v>
      </c>
      <c r="U37">
        <f t="shared" si="2"/>
        <v>114</v>
      </c>
      <c r="V37">
        <f t="shared" si="3"/>
        <v>114</v>
      </c>
    </row>
    <row r="38" spans="1:22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S38">
        <f t="shared" si="0"/>
        <v>93</v>
      </c>
      <c r="T38">
        <f t="shared" si="1"/>
        <v>0</v>
      </c>
      <c r="U38">
        <f t="shared" si="2"/>
        <v>93</v>
      </c>
      <c r="V38">
        <f t="shared" si="3"/>
        <v>0</v>
      </c>
    </row>
    <row r="39" spans="1:22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4">SUM(G24:G38)</f>
        <v>2.8490000000000002</v>
      </c>
      <c r="H39">
        <f t="shared" si="4"/>
        <v>2.1100000000000003</v>
      </c>
      <c r="I39">
        <f t="shared" si="4"/>
        <v>10.629</v>
      </c>
      <c r="J39">
        <f t="shared" si="4"/>
        <v>3.4969999999999999</v>
      </c>
      <c r="K39">
        <f t="shared" si="4"/>
        <v>6.4140000000000006</v>
      </c>
      <c r="L39">
        <f t="shared" si="4"/>
        <v>1.7550000000000003</v>
      </c>
      <c r="M39">
        <f t="shared" si="4"/>
        <v>2.3270000000000004</v>
      </c>
      <c r="N39">
        <f t="shared" si="4"/>
        <v>2.2380000000000004</v>
      </c>
      <c r="O39">
        <f>SUM(O24:O38)</f>
        <v>7.5409999999999995</v>
      </c>
      <c r="P39">
        <f t="shared" ref="P39:Q39" si="5">SUM(P24:P38)</f>
        <v>3.0249999999999999</v>
      </c>
      <c r="Q39">
        <f t="shared" si="5"/>
        <v>1.8940000000000001</v>
      </c>
      <c r="R39" t="s">
        <v>8</v>
      </c>
      <c r="S39">
        <f>SUM(S24:S38)</f>
        <v>3869</v>
      </c>
      <c r="T39">
        <f>SUM(T24:T38)</f>
        <v>4431</v>
      </c>
      <c r="U39">
        <f>SUM(U24:U38)</f>
        <v>2164</v>
      </c>
      <c r="V39">
        <f>SUM(V24:V38)</f>
        <v>3933</v>
      </c>
    </row>
    <row r="40" spans="1:22" x14ac:dyDescent="0.25">
      <c r="A40" t="s">
        <v>13</v>
      </c>
      <c r="B40">
        <f>B2*B39</f>
        <v>100</v>
      </c>
      <c r="C40">
        <f>C2*C39</f>
        <v>140</v>
      </c>
      <c r="D40">
        <f>D2*D39</f>
        <v>49.298780487804905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106.28999999999999</v>
      </c>
      <c r="J40">
        <f>$C$2*J39</f>
        <v>34.97</v>
      </c>
      <c r="K40">
        <f>$C$2*K39</f>
        <v>64.14</v>
      </c>
      <c r="L40">
        <f>$D$2*L39</f>
        <v>7.8653963414634207</v>
      </c>
      <c r="M40">
        <f>$D$2*M39</f>
        <v>10.428932926829276</v>
      </c>
      <c r="N40">
        <f>$D$2*N39</f>
        <v>10.030060975609764</v>
      </c>
      <c r="O40">
        <f>$E$2*O39</f>
        <v>5.3798597560975399</v>
      </c>
      <c r="P40">
        <f>$E$2*P39</f>
        <v>2.1580792682926746</v>
      </c>
      <c r="Q40">
        <f t="shared" ref="Q40" si="6">$E$2*Q39</f>
        <v>1.3512073170731658</v>
      </c>
      <c r="R40" t="s">
        <v>13</v>
      </c>
      <c r="S40">
        <f>B2*S39</f>
        <v>38690</v>
      </c>
      <c r="T40">
        <f>C2*T39</f>
        <v>44310</v>
      </c>
      <c r="U40">
        <f>D2*U39</f>
        <v>9698.4146341463475</v>
      </c>
      <c r="V40">
        <f>E2*V39</f>
        <v>2805.8597560975504</v>
      </c>
    </row>
    <row r="41" spans="1:22" x14ac:dyDescent="0.25">
      <c r="A41" t="s">
        <v>8</v>
      </c>
      <c r="B41">
        <f>SUM(B40:D40)+B60</f>
        <v>296.4329268292683</v>
      </c>
      <c r="E41" t="s">
        <v>8</v>
      </c>
      <c r="F41">
        <f>F40+I40+L40+O40</f>
        <v>191.94525609756096</v>
      </c>
      <c r="G41">
        <f t="shared" ref="G41" si="7">G40+J40+M40+P40</f>
        <v>76.047012195121965</v>
      </c>
      <c r="H41">
        <f>H40+K40+N40+Q40</f>
        <v>96.621268292682927</v>
      </c>
    </row>
    <row r="42" spans="1:22" x14ac:dyDescent="0.25">
      <c r="B42">
        <v>300</v>
      </c>
      <c r="F42">
        <v>250</v>
      </c>
      <c r="G42">
        <v>150</v>
      </c>
      <c r="H42">
        <v>100</v>
      </c>
      <c r="S42" t="s">
        <v>15</v>
      </c>
      <c r="T42" s="3">
        <f>SUM(S40:V40)</f>
        <v>95504.274390243896</v>
      </c>
    </row>
    <row r="43" spans="1:22" x14ac:dyDescent="0.25">
      <c r="A43" t="s">
        <v>57</v>
      </c>
      <c r="B43">
        <v>4</v>
      </c>
    </row>
    <row r="44" spans="1:22" x14ac:dyDescent="0.25">
      <c r="B44" s="1">
        <v>1</v>
      </c>
    </row>
    <row r="45" spans="1:22" x14ac:dyDescent="0.25">
      <c r="B45" s="1">
        <v>1</v>
      </c>
    </row>
    <row r="46" spans="1:22" x14ac:dyDescent="0.25">
      <c r="B46" s="1">
        <v>1</v>
      </c>
    </row>
    <row r="47" spans="1:22" x14ac:dyDescent="0.25">
      <c r="B47" s="1">
        <v>1</v>
      </c>
    </row>
    <row r="48" spans="1:22" x14ac:dyDescent="0.25">
      <c r="B48" s="1">
        <v>1</v>
      </c>
    </row>
    <row r="49" spans="1:2" x14ac:dyDescent="0.25">
      <c r="B49" s="1">
        <v>0</v>
      </c>
    </row>
    <row r="50" spans="1:2" x14ac:dyDescent="0.25">
      <c r="B50" s="1">
        <v>1</v>
      </c>
    </row>
    <row r="51" spans="1:2" x14ac:dyDescent="0.25">
      <c r="B51" s="1">
        <v>1</v>
      </c>
    </row>
    <row r="52" spans="1:2" x14ac:dyDescent="0.25">
      <c r="B52" s="1">
        <v>0</v>
      </c>
    </row>
    <row r="53" spans="1:2" x14ac:dyDescent="0.25">
      <c r="B53" s="1">
        <v>0</v>
      </c>
    </row>
    <row r="54" spans="1:2" x14ac:dyDescent="0.25">
      <c r="B54" s="1">
        <v>1</v>
      </c>
    </row>
    <row r="55" spans="1:2" x14ac:dyDescent="0.25">
      <c r="B55" s="1">
        <v>0</v>
      </c>
    </row>
    <row r="56" spans="1:2" x14ac:dyDescent="0.25">
      <c r="B56" s="1">
        <v>1</v>
      </c>
    </row>
    <row r="57" spans="1:2" x14ac:dyDescent="0.25">
      <c r="B57" s="1">
        <v>1</v>
      </c>
    </row>
    <row r="58" spans="1:2" x14ac:dyDescent="0.25">
      <c r="B58" s="1">
        <v>0</v>
      </c>
    </row>
    <row r="59" spans="1:2" x14ac:dyDescent="0.25">
      <c r="A59" t="s">
        <v>8</v>
      </c>
      <c r="B59">
        <f>SUM(B44:B58)</f>
        <v>10</v>
      </c>
    </row>
    <row r="60" spans="1:2" x14ac:dyDescent="0.25">
      <c r="A60" t="s">
        <v>13</v>
      </c>
      <c r="B60">
        <f>B59*E2</f>
        <v>7.1341463414633877</v>
      </c>
    </row>
  </sheetData>
  <mergeCells count="5">
    <mergeCell ref="F22:H22"/>
    <mergeCell ref="I22:K22"/>
    <mergeCell ref="L22:N22"/>
    <mergeCell ref="O22:Q22"/>
    <mergeCell ref="S22:V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Sensitivity Report 1</vt:lpstr>
      <vt:lpstr>Base</vt:lpstr>
      <vt:lpstr>Column Generator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2016-03-29T18:55:21Z</dcterms:created>
  <dcterms:modified xsi:type="dcterms:W3CDTF">2016-03-29T22:15:12Z</dcterms:modified>
</cp:coreProperties>
</file>