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D\Homes$\wangyiw3\Desktop\"/>
    </mc:Choice>
  </mc:AlternateContent>
  <bookViews>
    <workbookView xWindow="0" yWindow="0" windowWidth="25200" windowHeight="11925" activeTab="2"/>
  </bookViews>
  <sheets>
    <sheet name="Feasibility Report 1" sheetId="20" r:id="rId1"/>
    <sheet name="Feasibility Report 2" sheetId="21" r:id="rId2"/>
    <sheet name="Sheet" sheetId="1" r:id="rId3"/>
  </sheets>
  <definedNames>
    <definedName name="solver_adj" localSheetId="2" hidden="1">Sheet!$G$3:$I$22,Sheet!$M$3:$O$22,Sheet!$S$3:$U$22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Sheet!$G$23:$I$23</definedName>
    <definedName name="solver_lhs10" localSheetId="2" hidden="1">Sheet!$P$3:$P$22</definedName>
    <definedName name="solver_lhs11" localSheetId="2" hidden="1">Sheet!$S$23:$U$23</definedName>
    <definedName name="solver_lhs12" localSheetId="2" hidden="1">Sheet!$S$23:$U$23</definedName>
    <definedName name="solver_lhs13" localSheetId="2" hidden="1">Sheet!$S$23:$U$23</definedName>
    <definedName name="solver_lhs14" localSheetId="2" hidden="1">Sheet!$T$13</definedName>
    <definedName name="solver_lhs15" localSheetId="2" hidden="1">Sheet!$T$6</definedName>
    <definedName name="solver_lhs16" localSheetId="2" hidden="1">Sheet!$V$3:$V$22</definedName>
    <definedName name="solver_lhs2" localSheetId="2" hidden="1">Sheet!$H$13</definedName>
    <definedName name="solver_lhs3" localSheetId="2" hidden="1">Sheet!$H$6</definedName>
    <definedName name="solver_lhs4" localSheetId="2" hidden="1">Sheet!$J$3:$J$22</definedName>
    <definedName name="solver_lhs5" localSheetId="2" hidden="1">Sheet!$M$23:$O$23</definedName>
    <definedName name="solver_lhs6" localSheetId="2" hidden="1">Sheet!$M$23:$O$23</definedName>
    <definedName name="solver_lhs7" localSheetId="2" hidden="1">Sheet!$M$23:$O$23</definedName>
    <definedName name="solver_lhs8" localSheetId="2" hidden="1">Sheet!$N$13</definedName>
    <definedName name="solver_lhs9" localSheetId="2" hidden="1">Sheet!$N$6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16</definedName>
    <definedName name="solver_nwt" localSheetId="2" hidden="1">1</definedName>
    <definedName name="solver_opt" localSheetId="2" hidden="1">Sheet!$B$29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10" localSheetId="2" hidden="1">2</definedName>
    <definedName name="solver_rel11" localSheetId="2" hidden="1">1</definedName>
    <definedName name="solver_rel12" localSheetId="2" hidden="1">1</definedName>
    <definedName name="solver_rel13" localSheetId="2" hidden="1">3</definedName>
    <definedName name="solver_rel14" localSheetId="2" hidden="1">2</definedName>
    <definedName name="solver_rel15" localSheetId="2" hidden="1">2</definedName>
    <definedName name="solver_rel16" localSheetId="2" hidden="1">2</definedName>
    <definedName name="solver_rel2" localSheetId="2" hidden="1">2</definedName>
    <definedName name="solver_rel3" localSheetId="2" hidden="1">2</definedName>
    <definedName name="solver_rel4" localSheetId="2" hidden="1">2</definedName>
    <definedName name="solver_rel5" localSheetId="2" hidden="1">1</definedName>
    <definedName name="solver_rel6" localSheetId="2" hidden="1">1</definedName>
    <definedName name="solver_rel7" localSheetId="2" hidden="1">3</definedName>
    <definedName name="solver_rel8" localSheetId="2" hidden="1">2</definedName>
    <definedName name="solver_rel9" localSheetId="2" hidden="1">2</definedName>
    <definedName name="solver_rhs1" localSheetId="2" hidden="1">Sheet!$B$25:$D$25</definedName>
    <definedName name="solver_rhs10" localSheetId="2" hidden="1">Sheet!$L$3:$L$22</definedName>
    <definedName name="solver_rhs11" localSheetId="2" hidden="1">Sheet!$B$27:$D$27</definedName>
    <definedName name="solver_rhs12" localSheetId="2" hidden="1">Sheet!$M$28:$O$28</definedName>
    <definedName name="solver_rhs13" localSheetId="2" hidden="1">Sheet!$M$32:$O$32</definedName>
    <definedName name="solver_rhs14" localSheetId="2" hidden="1">Sheet!$B$32</definedName>
    <definedName name="solver_rhs15" localSheetId="2" hidden="1">Sheet!$B$32</definedName>
    <definedName name="solver_rhs16" localSheetId="2" hidden="1">Sheet!$R$3:$R$22</definedName>
    <definedName name="solver_rhs2" localSheetId="2" hidden="1">Sheet!$B$32</definedName>
    <definedName name="solver_rhs3" localSheetId="2" hidden="1">Sheet!$B$32</definedName>
    <definedName name="solver_rhs4" localSheetId="2" hidden="1">Sheet!$F$3:$F$22</definedName>
    <definedName name="solver_rhs5" localSheetId="2" hidden="1">Sheet!$B$26:$D$26</definedName>
    <definedName name="solver_rhs6" localSheetId="2" hidden="1">Sheet!$G$28:$I$28</definedName>
    <definedName name="solver_rhs7" localSheetId="2" hidden="1">Sheet!$G$32:$I$32</definedName>
    <definedName name="solver_rhs8" localSheetId="2" hidden="1">Sheet!$B$32</definedName>
    <definedName name="solver_rhs9" localSheetId="2" hidden="1">Sheet!$B$32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0.0001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L23" i="1"/>
  <c r="R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U23" i="1"/>
  <c r="P13" i="1"/>
  <c r="P6" i="1"/>
  <c r="P22" i="1"/>
  <c r="P21" i="1"/>
  <c r="P20" i="1"/>
  <c r="P19" i="1"/>
  <c r="P18" i="1"/>
  <c r="P17" i="1"/>
  <c r="P16" i="1"/>
  <c r="P15" i="1"/>
  <c r="P14" i="1"/>
  <c r="P12" i="1"/>
  <c r="P11" i="1"/>
  <c r="P10" i="1"/>
  <c r="P9" i="1"/>
  <c r="P8" i="1"/>
  <c r="P7" i="1"/>
  <c r="P5" i="1"/>
  <c r="P4" i="1"/>
  <c r="P3" i="1"/>
  <c r="J13" i="1"/>
  <c r="J6" i="1"/>
  <c r="J22" i="1"/>
  <c r="J21" i="1"/>
  <c r="J20" i="1"/>
  <c r="J19" i="1"/>
  <c r="J18" i="1"/>
  <c r="J17" i="1"/>
  <c r="J16" i="1"/>
  <c r="J15" i="1"/>
  <c r="J14" i="1"/>
  <c r="J12" i="1"/>
  <c r="J11" i="1"/>
  <c r="J10" i="1"/>
  <c r="J9" i="1"/>
  <c r="J8" i="1"/>
  <c r="J7" i="1"/>
  <c r="J5" i="1"/>
  <c r="J4" i="1"/>
  <c r="J3" i="1"/>
  <c r="T23" i="1"/>
  <c r="N23" i="1"/>
  <c r="H23" i="1"/>
  <c r="S23" i="1"/>
  <c r="O23" i="1"/>
  <c r="M23" i="1"/>
  <c r="I23" i="1"/>
  <c r="G23" i="1"/>
  <c r="M32" i="1" l="1"/>
  <c r="M28" i="1"/>
  <c r="G28" i="1"/>
  <c r="G32" i="1"/>
  <c r="I32" i="1"/>
  <c r="I28" i="1"/>
  <c r="O28" i="1"/>
  <c r="O32" i="1"/>
  <c r="H28" i="1"/>
  <c r="H32" i="1"/>
  <c r="N28" i="1"/>
  <c r="N32" i="1"/>
  <c r="V23" i="1"/>
  <c r="P23" i="1"/>
  <c r="J23" i="1"/>
  <c r="B29" i="1"/>
</calcChain>
</file>

<file path=xl/sharedStrings.xml><?xml version="1.0" encoding="utf-8"?>
<sst xmlns="http://schemas.openxmlformats.org/spreadsheetml/2006/main" count="278" uniqueCount="94">
  <si>
    <t>SKU ID</t>
  </si>
  <si>
    <t>Quantity</t>
  </si>
  <si>
    <t>Supplier 1</t>
  </si>
  <si>
    <t>Supplier 2</t>
  </si>
  <si>
    <t>Supplier 3</t>
  </si>
  <si>
    <t>2010 October</t>
  </si>
  <si>
    <t>Max production</t>
  </si>
  <si>
    <t>Min Production 2010 November</t>
  </si>
  <si>
    <t>Max Production 2010 November</t>
  </si>
  <si>
    <t>2010 November</t>
  </si>
  <si>
    <t>Min Production 2010 December</t>
  </si>
  <si>
    <t>Max Production 2010 December</t>
  </si>
  <si>
    <t>2010 December</t>
  </si>
  <si>
    <t>Total cost</t>
  </si>
  <si>
    <t>Original cost</t>
  </si>
  <si>
    <t>Total</t>
  </si>
  <si>
    <t>October</t>
  </si>
  <si>
    <t>November</t>
  </si>
  <si>
    <t>December</t>
  </si>
  <si>
    <t>Cell</t>
  </si>
  <si>
    <t>Name</t>
  </si>
  <si>
    <t>Cell Value</t>
  </si>
  <si>
    <t>Formula</t>
  </si>
  <si>
    <t>Status</t>
  </si>
  <si>
    <t>Slack</t>
  </si>
  <si>
    <t>Binding</t>
  </si>
  <si>
    <t>$S$23</t>
  </si>
  <si>
    <t>$T$23</t>
  </si>
  <si>
    <t>$U$23</t>
  </si>
  <si>
    <t>$V$3</t>
  </si>
  <si>
    <t>$V$4</t>
  </si>
  <si>
    <t>$V$5</t>
  </si>
  <si>
    <t>$V$6</t>
  </si>
  <si>
    <t>$V$7</t>
  </si>
  <si>
    <t>$V$8</t>
  </si>
  <si>
    <t>$V$9</t>
  </si>
  <si>
    <t>$V$10</t>
  </si>
  <si>
    <t>$V$11</t>
  </si>
  <si>
    <t>$V$12</t>
  </si>
  <si>
    <t>$V$13</t>
  </si>
  <si>
    <t>$V$14</t>
  </si>
  <si>
    <t>$V$15</t>
  </si>
  <si>
    <t>$V$16</t>
  </si>
  <si>
    <t>$V$17</t>
  </si>
  <si>
    <t>$V$18</t>
  </si>
  <si>
    <t>$V$19</t>
  </si>
  <si>
    <t>$V$20</t>
  </si>
  <si>
    <t>$V$21</t>
  </si>
  <si>
    <t>$V$22</t>
  </si>
  <si>
    <t>Some cells must be</t>
  </si>
  <si>
    <t>$H$13</t>
  </si>
  <si>
    <t>$H$13=$B$32</t>
  </si>
  <si>
    <t>$H$6</t>
  </si>
  <si>
    <t>$H$6=$B$32</t>
  </si>
  <si>
    <t>$N$13</t>
  </si>
  <si>
    <t>$N$13=$B$32</t>
  </si>
  <si>
    <t>$N$6</t>
  </si>
  <si>
    <t>$N$6=$B$32</t>
  </si>
  <si>
    <t>$T$13</t>
  </si>
  <si>
    <t>$T$13=$B$32</t>
  </si>
  <si>
    <t>$T$6</t>
  </si>
  <si>
    <t>$T$6=$B$32</t>
  </si>
  <si>
    <t>=</t>
  </si>
  <si>
    <t>Microsoft Excel 15.0 Feasibility Report</t>
  </si>
  <si>
    <t>Worksheet: [stability 1.xlsx]Sheet1</t>
  </si>
  <si>
    <t>Report Created: 1/19/2016 4:47:39 PM</t>
  </si>
  <si>
    <t>Constraints Which Make the Problem Infeasible</t>
  </si>
  <si>
    <t>$S$23&gt;=$M$32</t>
  </si>
  <si>
    <t>$T$23&gt;=$N$32</t>
  </si>
  <si>
    <t>$U$23&gt;=$O$32</t>
  </si>
  <si>
    <t>$V$3=$R$3</t>
  </si>
  <si>
    <t>$V$4=$R$4</t>
  </si>
  <si>
    <t>$V$5=$R$5</t>
  </si>
  <si>
    <t>$V$6=$R$6</t>
  </si>
  <si>
    <t>$V$7=$R$7</t>
  </si>
  <si>
    <t>$V$8=$R$8</t>
  </si>
  <si>
    <t>$V$9=$R$9</t>
  </si>
  <si>
    <t>$V$10=$R$10</t>
  </si>
  <si>
    <t>$V$11=$R$11</t>
  </si>
  <si>
    <t>$V$12=$R$12</t>
  </si>
  <si>
    <t>$V$13=$R$13</t>
  </si>
  <si>
    <t>$V$14=$R$14</t>
  </si>
  <si>
    <t>$V$15=$R$15</t>
  </si>
  <si>
    <t>$V$16=$R$16</t>
  </si>
  <si>
    <t>$V$17=$R$17</t>
  </si>
  <si>
    <t>$V$18=$R$18</t>
  </si>
  <si>
    <t>$V$19=$R$19</t>
  </si>
  <si>
    <t>$V$20=$R$20</t>
  </si>
  <si>
    <t>$V$21=$R$21</t>
  </si>
  <si>
    <t>$V$22=$R$22</t>
  </si>
  <si>
    <t>Violated</t>
  </si>
  <si>
    <t>$S$23:$U$23 &gt;= $M$32:$O$32</t>
  </si>
  <si>
    <t>$V$3:$V$22 = $R$3:$R$22</t>
  </si>
  <si>
    <t>Constraints (not including Variable Bounds) Which Make the Problem 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</si>
</sst>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0" fillId="0" borderId="0" xfId="0" applyFont="1" applyAlignment="1"/>
    <xf numFmtId="0" fontId="3" fillId="0" borderId="1" xfId="0" applyFont="1" applyFill="1" applyBorder="1" applyAlignment="1">
      <alignment horizontal="center"/>
    </xf>
    <xf numFmtId="0" fontId="0" fillId="0" borderId="0" xfId="0" applyNumberFormat="1"/>
    <xf numFmtId="0" fontId="3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workbookViewId="0"/>
  </sheetViews>
  <sheetFormatPr defaultRowHeight="15" outlineLevelRow="1" x14ac:dyDescent="0.25"/>
  <cols>
    <col min="1" max="1" width="2.28515625" customWidth="1"/>
    <col min="2" max="2" width="6.42578125" bestFit="1" customWidth="1"/>
    <col min="3" max="3" width="9.85546875" bestFit="1" customWidth="1"/>
    <col min="4" max="4" width="12" bestFit="1" customWidth="1"/>
    <col min="5" max="5" width="13.85546875" bestFit="1" customWidth="1"/>
    <col min="6" max="6" width="8.5703125" bestFit="1" customWidth="1"/>
    <col min="7" max="7" width="6.7109375" bestFit="1" customWidth="1"/>
  </cols>
  <sheetData>
    <row r="1" spans="1:7" x14ac:dyDescent="0.25">
      <c r="A1" s="3" t="s">
        <v>63</v>
      </c>
    </row>
    <row r="2" spans="1:7" x14ac:dyDescent="0.25">
      <c r="A2" s="3" t="s">
        <v>64</v>
      </c>
    </row>
    <row r="3" spans="1:7" x14ac:dyDescent="0.25">
      <c r="A3" s="3" t="s">
        <v>65</v>
      </c>
    </row>
    <row r="6" spans="1:7" ht="15.75" thickBot="1" x14ac:dyDescent="0.3">
      <c r="A6" t="s">
        <v>66</v>
      </c>
    </row>
    <row r="7" spans="1:7" ht="15.75" thickBot="1" x14ac:dyDescent="0.3"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</row>
    <row r="8" spans="1:7" x14ac:dyDescent="0.25">
      <c r="B8" s="4" t="s">
        <v>91</v>
      </c>
      <c r="C8" s="8"/>
      <c r="D8" s="8"/>
      <c r="E8" s="8"/>
      <c r="F8" s="8"/>
      <c r="G8" s="8"/>
    </row>
    <row r="9" spans="1:7" hidden="1" outlineLevel="1" x14ac:dyDescent="0.25">
      <c r="B9" t="s">
        <v>26</v>
      </c>
      <c r="C9" t="s">
        <v>2</v>
      </c>
      <c r="D9" s="7">
        <v>312413.13692061178</v>
      </c>
      <c r="E9" t="s">
        <v>67</v>
      </c>
      <c r="F9" t="s">
        <v>25</v>
      </c>
      <c r="G9">
        <v>0</v>
      </c>
    </row>
    <row r="10" spans="1:7" hidden="1" outlineLevel="1" x14ac:dyDescent="0.25">
      <c r="B10" t="s">
        <v>27</v>
      </c>
      <c r="C10" t="s">
        <v>3</v>
      </c>
      <c r="D10" s="7">
        <v>164771.92200000089</v>
      </c>
      <c r="E10" t="s">
        <v>68</v>
      </c>
      <c r="F10" t="s">
        <v>25</v>
      </c>
      <c r="G10">
        <v>0</v>
      </c>
    </row>
    <row r="11" spans="1:7" hidden="1" outlineLevel="1" x14ac:dyDescent="0.25">
      <c r="B11" t="s">
        <v>28</v>
      </c>
      <c r="C11" t="s">
        <v>4</v>
      </c>
      <c r="D11" s="7">
        <v>256818.8140000003</v>
      </c>
      <c r="E11" t="s">
        <v>69</v>
      </c>
      <c r="F11" t="s">
        <v>25</v>
      </c>
      <c r="G11">
        <v>0</v>
      </c>
    </row>
    <row r="12" spans="1:7" collapsed="1" x14ac:dyDescent="0.25">
      <c r="D12" s="7"/>
    </row>
    <row r="13" spans="1:7" x14ac:dyDescent="0.25">
      <c r="B13" s="9" t="s">
        <v>92</v>
      </c>
      <c r="D13" s="7"/>
    </row>
    <row r="14" spans="1:7" hidden="1" outlineLevel="1" x14ac:dyDescent="0.25">
      <c r="B14" t="s">
        <v>29</v>
      </c>
      <c r="C14" t="s">
        <v>15</v>
      </c>
      <c r="D14" s="7">
        <v>500</v>
      </c>
      <c r="E14" t="s">
        <v>70</v>
      </c>
      <c r="F14" t="s">
        <v>25</v>
      </c>
      <c r="G14">
        <v>0</v>
      </c>
    </row>
    <row r="15" spans="1:7" hidden="1" outlineLevel="1" x14ac:dyDescent="0.25">
      <c r="B15" t="s">
        <v>30</v>
      </c>
      <c r="C15" t="s">
        <v>15</v>
      </c>
      <c r="D15" s="7">
        <v>20447.999999999985</v>
      </c>
      <c r="E15" t="s">
        <v>71</v>
      </c>
      <c r="F15" t="s">
        <v>25</v>
      </c>
      <c r="G15">
        <v>0</v>
      </c>
    </row>
    <row r="16" spans="1:7" hidden="1" outlineLevel="1" x14ac:dyDescent="0.25">
      <c r="B16" t="s">
        <v>31</v>
      </c>
      <c r="C16" t="s">
        <v>15</v>
      </c>
      <c r="D16" s="7">
        <v>35784</v>
      </c>
      <c r="E16" t="s">
        <v>72</v>
      </c>
      <c r="F16" t="s">
        <v>25</v>
      </c>
      <c r="G16">
        <v>0</v>
      </c>
    </row>
    <row r="17" spans="2:7" hidden="1" outlineLevel="1" x14ac:dyDescent="0.25">
      <c r="B17" t="s">
        <v>32</v>
      </c>
      <c r="C17" t="s">
        <v>15</v>
      </c>
      <c r="D17" s="7">
        <v>1279.9999999999761</v>
      </c>
      <c r="E17" t="s">
        <v>73</v>
      </c>
      <c r="F17" t="s">
        <v>25</v>
      </c>
      <c r="G17">
        <v>0</v>
      </c>
    </row>
    <row r="18" spans="2:7" hidden="1" outlineLevel="1" x14ac:dyDescent="0.25">
      <c r="B18" t="s">
        <v>33</v>
      </c>
      <c r="C18" t="s">
        <v>15</v>
      </c>
      <c r="D18" s="7">
        <v>18528.000000000033</v>
      </c>
      <c r="E18" t="s">
        <v>74</v>
      </c>
      <c r="F18" t="s">
        <v>25</v>
      </c>
      <c r="G18">
        <v>0</v>
      </c>
    </row>
    <row r="19" spans="2:7" hidden="1" outlineLevel="1" x14ac:dyDescent="0.25">
      <c r="B19" t="s">
        <v>34</v>
      </c>
      <c r="C19" t="s">
        <v>15</v>
      </c>
      <c r="D19" s="7">
        <v>37296</v>
      </c>
      <c r="E19" t="s">
        <v>75</v>
      </c>
      <c r="F19" t="s">
        <v>25</v>
      </c>
      <c r="G19">
        <v>0</v>
      </c>
    </row>
    <row r="20" spans="2:7" hidden="1" outlineLevel="1" x14ac:dyDescent="0.25">
      <c r="B20" t="s">
        <v>35</v>
      </c>
      <c r="C20" t="s">
        <v>15</v>
      </c>
      <c r="D20" s="7">
        <v>6048</v>
      </c>
      <c r="E20" t="s">
        <v>76</v>
      </c>
      <c r="F20" t="s">
        <v>25</v>
      </c>
      <c r="G20">
        <v>0</v>
      </c>
    </row>
    <row r="21" spans="2:7" hidden="1" outlineLevel="1" x14ac:dyDescent="0.25">
      <c r="B21" t="s">
        <v>36</v>
      </c>
      <c r="C21" t="s">
        <v>15</v>
      </c>
      <c r="D21" s="7">
        <v>1.4454370301692184E-10</v>
      </c>
      <c r="E21" t="s">
        <v>77</v>
      </c>
      <c r="F21" t="s">
        <v>25</v>
      </c>
      <c r="G21">
        <v>0</v>
      </c>
    </row>
    <row r="22" spans="2:7" hidden="1" outlineLevel="1" x14ac:dyDescent="0.25">
      <c r="B22" t="s">
        <v>37</v>
      </c>
      <c r="C22" t="s">
        <v>15</v>
      </c>
      <c r="D22" s="7">
        <v>22879.999999999949</v>
      </c>
      <c r="E22" t="s">
        <v>78</v>
      </c>
      <c r="F22" t="s">
        <v>25</v>
      </c>
      <c r="G22">
        <v>0</v>
      </c>
    </row>
    <row r="23" spans="2:7" hidden="1" outlineLevel="1" x14ac:dyDescent="0.25">
      <c r="B23" t="s">
        <v>38</v>
      </c>
      <c r="C23" t="s">
        <v>15</v>
      </c>
      <c r="D23" s="7">
        <v>13032</v>
      </c>
      <c r="E23" t="s">
        <v>79</v>
      </c>
      <c r="F23" t="s">
        <v>25</v>
      </c>
      <c r="G23">
        <v>0</v>
      </c>
    </row>
    <row r="24" spans="2:7" hidden="1" outlineLevel="1" x14ac:dyDescent="0.25">
      <c r="B24" t="s">
        <v>39</v>
      </c>
      <c r="C24" t="s">
        <v>15</v>
      </c>
      <c r="D24" s="7">
        <v>9324.0000000001091</v>
      </c>
      <c r="E24" t="s">
        <v>80</v>
      </c>
      <c r="F24" t="s">
        <v>25</v>
      </c>
      <c r="G24">
        <v>0</v>
      </c>
    </row>
    <row r="25" spans="2:7" hidden="1" outlineLevel="1" x14ac:dyDescent="0.25">
      <c r="B25" t="s">
        <v>40</v>
      </c>
      <c r="C25" t="s">
        <v>15</v>
      </c>
      <c r="D25" s="7">
        <v>5040</v>
      </c>
      <c r="E25" t="s">
        <v>81</v>
      </c>
      <c r="F25" t="s">
        <v>25</v>
      </c>
      <c r="G25">
        <v>0</v>
      </c>
    </row>
    <row r="26" spans="2:7" hidden="1" outlineLevel="1" x14ac:dyDescent="0.25">
      <c r="B26" t="s">
        <v>41</v>
      </c>
      <c r="C26" t="s">
        <v>15</v>
      </c>
      <c r="D26" s="7">
        <v>3420</v>
      </c>
      <c r="E26" t="s">
        <v>82</v>
      </c>
      <c r="F26" t="s">
        <v>25</v>
      </c>
      <c r="G26">
        <v>0</v>
      </c>
    </row>
    <row r="27" spans="2:7" hidden="1" outlineLevel="1" x14ac:dyDescent="0.25">
      <c r="B27" t="s">
        <v>42</v>
      </c>
      <c r="C27" t="s">
        <v>15</v>
      </c>
      <c r="D27" s="7">
        <v>13152</v>
      </c>
      <c r="E27" t="s">
        <v>83</v>
      </c>
      <c r="F27" t="s">
        <v>25</v>
      </c>
      <c r="G27">
        <v>0</v>
      </c>
    </row>
    <row r="28" spans="2:7" hidden="1" outlineLevel="1" x14ac:dyDescent="0.25">
      <c r="B28" t="s">
        <v>43</v>
      </c>
      <c r="C28" t="s">
        <v>15</v>
      </c>
      <c r="D28" s="7">
        <v>4932.0000000000528</v>
      </c>
      <c r="E28" t="s">
        <v>84</v>
      </c>
      <c r="F28" t="s">
        <v>25</v>
      </c>
      <c r="G28">
        <v>0</v>
      </c>
    </row>
    <row r="29" spans="2:7" hidden="1" outlineLevel="1" x14ac:dyDescent="0.25">
      <c r="B29" t="s">
        <v>44</v>
      </c>
      <c r="C29" t="s">
        <v>15</v>
      </c>
      <c r="D29" s="7">
        <v>6912</v>
      </c>
      <c r="E29" t="s">
        <v>85</v>
      </c>
      <c r="F29" t="s">
        <v>25</v>
      </c>
      <c r="G29">
        <v>0</v>
      </c>
    </row>
    <row r="30" spans="2:7" hidden="1" outlineLevel="1" x14ac:dyDescent="0.25">
      <c r="B30" t="s">
        <v>45</v>
      </c>
      <c r="C30" t="s">
        <v>15</v>
      </c>
      <c r="D30" s="7">
        <v>9936</v>
      </c>
      <c r="E30" t="s">
        <v>86</v>
      </c>
      <c r="F30" t="s">
        <v>25</v>
      </c>
      <c r="G30">
        <v>0</v>
      </c>
    </row>
    <row r="31" spans="2:7" hidden="1" outlineLevel="1" x14ac:dyDescent="0.25">
      <c r="B31" t="s">
        <v>46</v>
      </c>
      <c r="C31" t="s">
        <v>15</v>
      </c>
      <c r="D31" s="7">
        <v>18815.999999999945</v>
      </c>
      <c r="E31" t="s">
        <v>87</v>
      </c>
      <c r="F31" t="s">
        <v>25</v>
      </c>
      <c r="G31">
        <v>0</v>
      </c>
    </row>
    <row r="32" spans="2:7" hidden="1" outlineLevel="1" x14ac:dyDescent="0.25">
      <c r="B32" t="s">
        <v>47</v>
      </c>
      <c r="C32" t="s">
        <v>15</v>
      </c>
      <c r="D32" s="7">
        <v>31775.999999999953</v>
      </c>
      <c r="E32" t="s">
        <v>88</v>
      </c>
      <c r="F32" t="s">
        <v>25</v>
      </c>
      <c r="G32">
        <v>0</v>
      </c>
    </row>
    <row r="33" spans="2:7" hidden="1" outlineLevel="1" x14ac:dyDescent="0.25">
      <c r="B33" t="s">
        <v>48</v>
      </c>
      <c r="C33" t="s">
        <v>15</v>
      </c>
      <c r="D33" s="7">
        <v>17640.00000000012</v>
      </c>
      <c r="E33" t="s">
        <v>89</v>
      </c>
      <c r="F33" t="s">
        <v>25</v>
      </c>
      <c r="G33">
        <v>0</v>
      </c>
    </row>
    <row r="34" spans="2:7" collapsed="1" x14ac:dyDescent="0.25">
      <c r="D34" s="7"/>
    </row>
    <row r="35" spans="2:7" x14ac:dyDescent="0.25">
      <c r="B35" t="s">
        <v>50</v>
      </c>
      <c r="C35" t="s">
        <v>3</v>
      </c>
      <c r="D35" s="7">
        <v>0</v>
      </c>
      <c r="E35" t="s">
        <v>51</v>
      </c>
      <c r="F35" t="s">
        <v>90</v>
      </c>
      <c r="G35">
        <v>-1E+30</v>
      </c>
    </row>
    <row r="36" spans="2:7" x14ac:dyDescent="0.25">
      <c r="B36" t="s">
        <v>52</v>
      </c>
      <c r="C36" t="s">
        <v>3</v>
      </c>
      <c r="D36" s="7">
        <v>0</v>
      </c>
      <c r="E36" t="s">
        <v>53</v>
      </c>
      <c r="F36" t="s">
        <v>90</v>
      </c>
      <c r="G36">
        <v>-1E+30</v>
      </c>
    </row>
    <row r="37" spans="2:7" x14ac:dyDescent="0.25">
      <c r="B37" t="s">
        <v>54</v>
      </c>
      <c r="C37" t="s">
        <v>3</v>
      </c>
      <c r="D37" s="7">
        <v>0</v>
      </c>
      <c r="E37" t="s">
        <v>55</v>
      </c>
      <c r="F37" t="s">
        <v>90</v>
      </c>
      <c r="G37">
        <v>-1E+30</v>
      </c>
    </row>
    <row r="38" spans="2:7" x14ac:dyDescent="0.25">
      <c r="B38" t="s">
        <v>56</v>
      </c>
      <c r="C38" t="s">
        <v>3</v>
      </c>
      <c r="D38" s="7">
        <v>0</v>
      </c>
      <c r="E38" t="s">
        <v>57</v>
      </c>
      <c r="F38" t="s">
        <v>90</v>
      </c>
      <c r="G38">
        <v>-1E+30</v>
      </c>
    </row>
    <row r="39" spans="2:7" x14ac:dyDescent="0.25">
      <c r="B39" t="s">
        <v>58</v>
      </c>
      <c r="C39" t="s">
        <v>3</v>
      </c>
      <c r="D39" s="7">
        <v>0</v>
      </c>
      <c r="E39" t="s">
        <v>59</v>
      </c>
      <c r="F39" t="s">
        <v>90</v>
      </c>
      <c r="G39">
        <v>-1E+30</v>
      </c>
    </row>
    <row r="40" spans="2:7" x14ac:dyDescent="0.25">
      <c r="B40" t="s">
        <v>60</v>
      </c>
      <c r="C40" t="s">
        <v>3</v>
      </c>
      <c r="D40" s="7">
        <v>0</v>
      </c>
      <c r="E40" t="s">
        <v>61</v>
      </c>
      <c r="F40" t="s">
        <v>90</v>
      </c>
      <c r="G40">
        <v>-1E+30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defaultRowHeight="15" outlineLevelRow="1" x14ac:dyDescent="0.25"/>
  <cols>
    <col min="1" max="1" width="2.28515625" customWidth="1"/>
    <col min="2" max="2" width="6.28515625" bestFit="1" customWidth="1"/>
    <col min="3" max="3" width="9.85546875" bestFit="1" customWidth="1"/>
    <col min="4" max="4" width="12" bestFit="1" customWidth="1"/>
    <col min="5" max="5" width="13.85546875" bestFit="1" customWidth="1"/>
    <col min="6" max="6" width="7.7109375" bestFit="1" customWidth="1"/>
    <col min="7" max="7" width="5.42578125" customWidth="1"/>
  </cols>
  <sheetData>
    <row r="1" spans="1:7" x14ac:dyDescent="0.25">
      <c r="A1" s="3" t="s">
        <v>63</v>
      </c>
    </row>
    <row r="2" spans="1:7" x14ac:dyDescent="0.25">
      <c r="A2" s="3" t="s">
        <v>64</v>
      </c>
    </row>
    <row r="3" spans="1:7" x14ac:dyDescent="0.25">
      <c r="A3" s="3" t="s">
        <v>65</v>
      </c>
    </row>
    <row r="6" spans="1:7" ht="15.75" thickBot="1" x14ac:dyDescent="0.3">
      <c r="A6" t="s">
        <v>93</v>
      </c>
    </row>
    <row r="7" spans="1:7" ht="15.75" thickBot="1" x14ac:dyDescent="0.3"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</row>
    <row r="8" spans="1:7" x14ac:dyDescent="0.25">
      <c r="B8" s="4" t="s">
        <v>91</v>
      </c>
      <c r="C8" s="8"/>
      <c r="D8" s="8"/>
      <c r="E8" s="8"/>
      <c r="F8" s="8"/>
      <c r="G8" s="8"/>
    </row>
    <row r="9" spans="1:7" hidden="1" outlineLevel="1" x14ac:dyDescent="0.25">
      <c r="B9" t="s">
        <v>26</v>
      </c>
      <c r="C9" t="s">
        <v>2</v>
      </c>
      <c r="D9" s="7">
        <v>312413.13692061178</v>
      </c>
      <c r="E9" t="s">
        <v>67</v>
      </c>
      <c r="F9" t="s">
        <v>25</v>
      </c>
      <c r="G9">
        <v>0</v>
      </c>
    </row>
    <row r="10" spans="1:7" hidden="1" outlineLevel="1" x14ac:dyDescent="0.25">
      <c r="B10" t="s">
        <v>27</v>
      </c>
      <c r="C10" t="s">
        <v>3</v>
      </c>
      <c r="D10" s="7">
        <v>164771.92200000089</v>
      </c>
      <c r="E10" t="s">
        <v>68</v>
      </c>
      <c r="F10" t="s">
        <v>25</v>
      </c>
      <c r="G10">
        <v>0</v>
      </c>
    </row>
    <row r="11" spans="1:7" hidden="1" outlineLevel="1" x14ac:dyDescent="0.25">
      <c r="B11" t="s">
        <v>28</v>
      </c>
      <c r="C11" t="s">
        <v>4</v>
      </c>
      <c r="D11" s="7">
        <v>256818.8140000003</v>
      </c>
      <c r="E11" t="s">
        <v>69</v>
      </c>
      <c r="F11" t="s">
        <v>25</v>
      </c>
      <c r="G11">
        <v>0</v>
      </c>
    </row>
    <row r="12" spans="1:7" collapsed="1" x14ac:dyDescent="0.25">
      <c r="D12" s="7"/>
    </row>
    <row r="13" spans="1:7" x14ac:dyDescent="0.25">
      <c r="B13" s="9" t="s">
        <v>92</v>
      </c>
      <c r="D13" s="7"/>
    </row>
    <row r="14" spans="1:7" hidden="1" outlineLevel="1" x14ac:dyDescent="0.25">
      <c r="B14" t="s">
        <v>29</v>
      </c>
      <c r="C14" t="s">
        <v>15</v>
      </c>
      <c r="D14" s="7">
        <v>500</v>
      </c>
      <c r="E14" t="s">
        <v>70</v>
      </c>
      <c r="F14" t="s">
        <v>25</v>
      </c>
      <c r="G14">
        <v>0</v>
      </c>
    </row>
    <row r="15" spans="1:7" hidden="1" outlineLevel="1" x14ac:dyDescent="0.25">
      <c r="B15" t="s">
        <v>30</v>
      </c>
      <c r="C15" t="s">
        <v>15</v>
      </c>
      <c r="D15" s="7">
        <v>20447.999999999985</v>
      </c>
      <c r="E15" t="s">
        <v>71</v>
      </c>
      <c r="F15" t="s">
        <v>25</v>
      </c>
      <c r="G15">
        <v>0</v>
      </c>
    </row>
    <row r="16" spans="1:7" hidden="1" outlineLevel="1" x14ac:dyDescent="0.25">
      <c r="B16" t="s">
        <v>31</v>
      </c>
      <c r="C16" t="s">
        <v>15</v>
      </c>
      <c r="D16" s="7">
        <v>35784</v>
      </c>
      <c r="E16" t="s">
        <v>72</v>
      </c>
      <c r="F16" t="s">
        <v>25</v>
      </c>
      <c r="G16">
        <v>0</v>
      </c>
    </row>
    <row r="17" spans="2:7" hidden="1" outlineLevel="1" x14ac:dyDescent="0.25">
      <c r="B17" t="s">
        <v>32</v>
      </c>
      <c r="C17" t="s">
        <v>15</v>
      </c>
      <c r="D17" s="7">
        <v>1279.9999999999761</v>
      </c>
      <c r="E17" t="s">
        <v>73</v>
      </c>
      <c r="F17" t="s">
        <v>25</v>
      </c>
      <c r="G17">
        <v>0</v>
      </c>
    </row>
    <row r="18" spans="2:7" hidden="1" outlineLevel="1" x14ac:dyDescent="0.25">
      <c r="B18" t="s">
        <v>33</v>
      </c>
      <c r="C18" t="s">
        <v>15</v>
      </c>
      <c r="D18" s="7">
        <v>18528.000000000033</v>
      </c>
      <c r="E18" t="s">
        <v>74</v>
      </c>
      <c r="F18" t="s">
        <v>25</v>
      </c>
      <c r="G18">
        <v>0</v>
      </c>
    </row>
    <row r="19" spans="2:7" hidden="1" outlineLevel="1" x14ac:dyDescent="0.25">
      <c r="B19" t="s">
        <v>34</v>
      </c>
      <c r="C19" t="s">
        <v>15</v>
      </c>
      <c r="D19" s="7">
        <v>37296</v>
      </c>
      <c r="E19" t="s">
        <v>75</v>
      </c>
      <c r="F19" t="s">
        <v>25</v>
      </c>
      <c r="G19">
        <v>0</v>
      </c>
    </row>
    <row r="20" spans="2:7" hidden="1" outlineLevel="1" x14ac:dyDescent="0.25">
      <c r="B20" t="s">
        <v>35</v>
      </c>
      <c r="C20" t="s">
        <v>15</v>
      </c>
      <c r="D20" s="7">
        <v>6048</v>
      </c>
      <c r="E20" t="s">
        <v>76</v>
      </c>
      <c r="F20" t="s">
        <v>25</v>
      </c>
      <c r="G20">
        <v>0</v>
      </c>
    </row>
    <row r="21" spans="2:7" hidden="1" outlineLevel="1" x14ac:dyDescent="0.25">
      <c r="B21" t="s">
        <v>36</v>
      </c>
      <c r="C21" t="s">
        <v>15</v>
      </c>
      <c r="D21" s="7">
        <v>1.4454370301692184E-10</v>
      </c>
      <c r="E21" t="s">
        <v>77</v>
      </c>
      <c r="F21" t="s">
        <v>25</v>
      </c>
      <c r="G21">
        <v>0</v>
      </c>
    </row>
    <row r="22" spans="2:7" hidden="1" outlineLevel="1" x14ac:dyDescent="0.25">
      <c r="B22" t="s">
        <v>37</v>
      </c>
      <c r="C22" t="s">
        <v>15</v>
      </c>
      <c r="D22" s="7">
        <v>22879.999999999949</v>
      </c>
      <c r="E22" t="s">
        <v>78</v>
      </c>
      <c r="F22" t="s">
        <v>25</v>
      </c>
      <c r="G22">
        <v>0</v>
      </c>
    </row>
    <row r="23" spans="2:7" hidden="1" outlineLevel="1" x14ac:dyDescent="0.25">
      <c r="B23" t="s">
        <v>38</v>
      </c>
      <c r="C23" t="s">
        <v>15</v>
      </c>
      <c r="D23" s="7">
        <v>13032</v>
      </c>
      <c r="E23" t="s">
        <v>79</v>
      </c>
      <c r="F23" t="s">
        <v>25</v>
      </c>
      <c r="G23">
        <v>0</v>
      </c>
    </row>
    <row r="24" spans="2:7" hidden="1" outlineLevel="1" x14ac:dyDescent="0.25">
      <c r="B24" t="s">
        <v>39</v>
      </c>
      <c r="C24" t="s">
        <v>15</v>
      </c>
      <c r="D24" s="7">
        <v>9324.0000000001091</v>
      </c>
      <c r="E24" t="s">
        <v>80</v>
      </c>
      <c r="F24" t="s">
        <v>25</v>
      </c>
      <c r="G24">
        <v>0</v>
      </c>
    </row>
    <row r="25" spans="2:7" hidden="1" outlineLevel="1" x14ac:dyDescent="0.25">
      <c r="B25" t="s">
        <v>40</v>
      </c>
      <c r="C25" t="s">
        <v>15</v>
      </c>
      <c r="D25" s="7">
        <v>5040</v>
      </c>
      <c r="E25" t="s">
        <v>81</v>
      </c>
      <c r="F25" t="s">
        <v>25</v>
      </c>
      <c r="G25">
        <v>0</v>
      </c>
    </row>
    <row r="26" spans="2:7" hidden="1" outlineLevel="1" x14ac:dyDescent="0.25">
      <c r="B26" t="s">
        <v>41</v>
      </c>
      <c r="C26" t="s">
        <v>15</v>
      </c>
      <c r="D26" s="7">
        <v>3420</v>
      </c>
      <c r="E26" t="s">
        <v>82</v>
      </c>
      <c r="F26" t="s">
        <v>25</v>
      </c>
      <c r="G26">
        <v>0</v>
      </c>
    </row>
    <row r="27" spans="2:7" hidden="1" outlineLevel="1" x14ac:dyDescent="0.25">
      <c r="B27" t="s">
        <v>42</v>
      </c>
      <c r="C27" t="s">
        <v>15</v>
      </c>
      <c r="D27" s="7">
        <v>13152</v>
      </c>
      <c r="E27" t="s">
        <v>83</v>
      </c>
      <c r="F27" t="s">
        <v>25</v>
      </c>
      <c r="G27">
        <v>0</v>
      </c>
    </row>
    <row r="28" spans="2:7" hidden="1" outlineLevel="1" x14ac:dyDescent="0.25">
      <c r="B28" t="s">
        <v>43</v>
      </c>
      <c r="C28" t="s">
        <v>15</v>
      </c>
      <c r="D28" s="7">
        <v>4932.0000000000528</v>
      </c>
      <c r="E28" t="s">
        <v>84</v>
      </c>
      <c r="F28" t="s">
        <v>25</v>
      </c>
      <c r="G28">
        <v>0</v>
      </c>
    </row>
    <row r="29" spans="2:7" hidden="1" outlineLevel="1" x14ac:dyDescent="0.25">
      <c r="B29" t="s">
        <v>44</v>
      </c>
      <c r="C29" t="s">
        <v>15</v>
      </c>
      <c r="D29" s="7">
        <v>6912</v>
      </c>
      <c r="E29" t="s">
        <v>85</v>
      </c>
      <c r="F29" t="s">
        <v>25</v>
      </c>
      <c r="G29">
        <v>0</v>
      </c>
    </row>
    <row r="30" spans="2:7" hidden="1" outlineLevel="1" x14ac:dyDescent="0.25">
      <c r="B30" t="s">
        <v>45</v>
      </c>
      <c r="C30" t="s">
        <v>15</v>
      </c>
      <c r="D30" s="7">
        <v>9936</v>
      </c>
      <c r="E30" t="s">
        <v>86</v>
      </c>
      <c r="F30" t="s">
        <v>25</v>
      </c>
      <c r="G30">
        <v>0</v>
      </c>
    </row>
    <row r="31" spans="2:7" hidden="1" outlineLevel="1" x14ac:dyDescent="0.25">
      <c r="B31" t="s">
        <v>46</v>
      </c>
      <c r="C31" t="s">
        <v>15</v>
      </c>
      <c r="D31" s="7">
        <v>18815.999999999945</v>
      </c>
      <c r="E31" t="s">
        <v>87</v>
      </c>
      <c r="F31" t="s">
        <v>25</v>
      </c>
      <c r="G31">
        <v>0</v>
      </c>
    </row>
    <row r="32" spans="2:7" hidden="1" outlineLevel="1" x14ac:dyDescent="0.25">
      <c r="B32" t="s">
        <v>47</v>
      </c>
      <c r="C32" t="s">
        <v>15</v>
      </c>
      <c r="D32" s="7">
        <v>31775.999999999953</v>
      </c>
      <c r="E32" t="s">
        <v>88</v>
      </c>
      <c r="F32" t="s">
        <v>25</v>
      </c>
      <c r="G32">
        <v>0</v>
      </c>
    </row>
    <row r="33" spans="2:7" hidden="1" outlineLevel="1" x14ac:dyDescent="0.25">
      <c r="B33" t="s">
        <v>48</v>
      </c>
      <c r="C33" t="s">
        <v>15</v>
      </c>
      <c r="D33" s="7">
        <v>17640.00000000012</v>
      </c>
      <c r="E33" t="s">
        <v>89</v>
      </c>
      <c r="F33" t="s">
        <v>25</v>
      </c>
      <c r="G33">
        <v>0</v>
      </c>
    </row>
    <row r="34" spans="2:7" collapsed="1" x14ac:dyDescent="0.25">
      <c r="D3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topLeftCell="B1" workbookViewId="0">
      <selection activeCell="M32" sqref="M32:O32"/>
    </sheetView>
  </sheetViews>
  <sheetFormatPr defaultRowHeight="15" x14ac:dyDescent="0.25"/>
  <cols>
    <col min="1" max="1" width="18.28515625" bestFit="1" customWidth="1"/>
    <col min="2" max="2" width="10.7109375" customWidth="1"/>
    <col min="3" max="3" width="9.5703125" customWidth="1"/>
    <col min="4" max="4" width="9.7109375" customWidth="1"/>
    <col min="5" max="5" width="10" customWidth="1"/>
    <col min="6" max="6" width="15.42578125" customWidth="1"/>
    <col min="7" max="7" width="11" customWidth="1"/>
    <col min="8" max="9" width="10" customWidth="1"/>
    <col min="10" max="10" width="11" customWidth="1"/>
    <col min="11" max="12" width="15.42578125" customWidth="1"/>
    <col min="13" max="13" width="11.140625" customWidth="1"/>
    <col min="14" max="14" width="11" customWidth="1"/>
    <col min="15" max="15" width="12" customWidth="1"/>
    <col min="16" max="16" width="11.140625" customWidth="1"/>
    <col min="18" max="18" width="15.42578125" customWidth="1"/>
    <col min="19" max="19" width="9.7109375" customWidth="1"/>
    <col min="20" max="20" width="9.42578125" customWidth="1"/>
    <col min="21" max="21" width="9.85546875" customWidth="1"/>
    <col min="22" max="22" width="8.7109375" customWidth="1"/>
  </cols>
  <sheetData>
    <row r="1" spans="1:22" x14ac:dyDescent="0.25">
      <c r="F1" s="10" t="s">
        <v>5</v>
      </c>
      <c r="G1" s="10"/>
      <c r="H1" s="10"/>
      <c r="I1" s="10"/>
      <c r="J1" s="10"/>
      <c r="L1" s="10" t="s">
        <v>9</v>
      </c>
      <c r="M1" s="10"/>
      <c r="N1" s="10"/>
      <c r="O1" s="10"/>
      <c r="P1" s="10"/>
      <c r="R1" s="2" t="s">
        <v>12</v>
      </c>
      <c r="S1" s="2"/>
      <c r="T1" s="2"/>
      <c r="U1" s="2"/>
    </row>
    <row r="2" spans="1:22" x14ac:dyDescent="0.25">
      <c r="A2" t="s">
        <v>0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J2" t="s">
        <v>15</v>
      </c>
      <c r="L2" t="s">
        <v>1</v>
      </c>
      <c r="M2" t="s">
        <v>2</v>
      </c>
      <c r="N2" t="s">
        <v>3</v>
      </c>
      <c r="O2" t="s">
        <v>4</v>
      </c>
      <c r="P2" t="s">
        <v>15</v>
      </c>
      <c r="R2" t="s">
        <v>1</v>
      </c>
      <c r="S2" t="s">
        <v>2</v>
      </c>
      <c r="T2" t="s">
        <v>3</v>
      </c>
      <c r="U2" t="s">
        <v>4</v>
      </c>
      <c r="V2" t="s">
        <v>15</v>
      </c>
    </row>
    <row r="3" spans="1:22" x14ac:dyDescent="0.25">
      <c r="A3">
        <v>1</v>
      </c>
      <c r="B3">
        <v>7.8</v>
      </c>
      <c r="C3">
        <v>8.08</v>
      </c>
      <c r="D3">
        <v>7.65</v>
      </c>
      <c r="F3">
        <v>43120</v>
      </c>
      <c r="G3">
        <v>0</v>
      </c>
      <c r="H3">
        <v>0</v>
      </c>
      <c r="I3">
        <v>43120.00000000024</v>
      </c>
      <c r="J3">
        <f>SUM(G3:I3)</f>
        <v>43120.00000000024</v>
      </c>
      <c r="L3">
        <v>41264</v>
      </c>
      <c r="M3">
        <v>0</v>
      </c>
      <c r="N3">
        <v>0</v>
      </c>
      <c r="O3">
        <v>41263.999999999985</v>
      </c>
      <c r="P3">
        <f>SUM(M3:O3)</f>
        <v>41263.999999999985</v>
      </c>
      <c r="R3">
        <v>500</v>
      </c>
      <c r="S3">
        <v>0</v>
      </c>
      <c r="T3">
        <v>500</v>
      </c>
      <c r="U3">
        <v>0</v>
      </c>
      <c r="V3">
        <f>SUM(S3:U3)</f>
        <v>500</v>
      </c>
    </row>
    <row r="4" spans="1:22" x14ac:dyDescent="0.25">
      <c r="A4">
        <v>2</v>
      </c>
      <c r="B4">
        <v>2.38</v>
      </c>
      <c r="C4">
        <v>2.44</v>
      </c>
      <c r="D4">
        <v>2.33</v>
      </c>
      <c r="F4">
        <v>13320</v>
      </c>
      <c r="G4">
        <v>13320</v>
      </c>
      <c r="H4">
        <v>0</v>
      </c>
      <c r="I4">
        <v>0</v>
      </c>
      <c r="J4">
        <f t="shared" ref="J4:J5" si="0">SUM(G4:I4)</f>
        <v>13320</v>
      </c>
      <c r="L4">
        <v>20844</v>
      </c>
      <c r="M4">
        <v>0</v>
      </c>
      <c r="N4">
        <v>0</v>
      </c>
      <c r="O4">
        <v>20844.000000000007</v>
      </c>
      <c r="P4">
        <f t="shared" ref="P4:P5" si="1">SUM(M4:O4)</f>
        <v>20844.000000000007</v>
      </c>
      <c r="R4">
        <v>20448</v>
      </c>
      <c r="S4">
        <v>20447.999999999985</v>
      </c>
      <c r="T4">
        <v>0</v>
      </c>
      <c r="U4">
        <v>0</v>
      </c>
      <c r="V4">
        <f t="shared" ref="V4:V5" si="2">SUM(S4:U4)</f>
        <v>20447.999999999985</v>
      </c>
    </row>
    <row r="5" spans="1:22" x14ac:dyDescent="0.25">
      <c r="A5">
        <v>3</v>
      </c>
      <c r="B5">
        <v>2.4900000000000002</v>
      </c>
      <c r="C5">
        <v>2.57</v>
      </c>
      <c r="D5">
        <v>2.46</v>
      </c>
      <c r="F5">
        <v>11592</v>
      </c>
      <c r="G5">
        <v>11592.000000000004</v>
      </c>
      <c r="H5">
        <v>0</v>
      </c>
      <c r="I5">
        <v>0</v>
      </c>
      <c r="J5">
        <f t="shared" si="0"/>
        <v>11592.000000000004</v>
      </c>
      <c r="L5">
        <v>22176</v>
      </c>
      <c r="M5">
        <v>22176.000000000127</v>
      </c>
      <c r="N5">
        <v>0</v>
      </c>
      <c r="O5">
        <v>0</v>
      </c>
      <c r="P5">
        <f t="shared" si="1"/>
        <v>22176.000000000127</v>
      </c>
      <c r="R5">
        <v>35784</v>
      </c>
      <c r="S5">
        <v>0</v>
      </c>
      <c r="T5">
        <v>0</v>
      </c>
      <c r="U5">
        <v>35784</v>
      </c>
      <c r="V5">
        <f t="shared" si="2"/>
        <v>35784</v>
      </c>
    </row>
    <row r="6" spans="1:22" x14ac:dyDescent="0.25">
      <c r="A6">
        <v>4</v>
      </c>
      <c r="B6">
        <v>5.84</v>
      </c>
      <c r="C6">
        <v>0</v>
      </c>
      <c r="D6">
        <v>5.74</v>
      </c>
      <c r="F6">
        <v>30224</v>
      </c>
      <c r="G6">
        <v>30223.999999999989</v>
      </c>
      <c r="H6">
        <v>0</v>
      </c>
      <c r="I6">
        <v>0</v>
      </c>
      <c r="J6">
        <f>SUM(G6,I6)</f>
        <v>30223.999999999989</v>
      </c>
      <c r="L6">
        <v>31024</v>
      </c>
      <c r="M6">
        <v>31024.000000000033</v>
      </c>
      <c r="N6">
        <v>0</v>
      </c>
      <c r="O6">
        <v>0</v>
      </c>
      <c r="P6">
        <f>SUM(M6,O6)</f>
        <v>31024.000000000033</v>
      </c>
      <c r="R6">
        <v>1280</v>
      </c>
      <c r="S6">
        <v>0</v>
      </c>
      <c r="T6">
        <v>0</v>
      </c>
      <c r="U6">
        <v>1279.9999999999761</v>
      </c>
      <c r="V6">
        <f>SUM(S6,U6)</f>
        <v>1279.9999999999761</v>
      </c>
    </row>
    <row r="7" spans="1:22" x14ac:dyDescent="0.25">
      <c r="A7">
        <v>5</v>
      </c>
      <c r="B7">
        <v>3.49</v>
      </c>
      <c r="C7">
        <v>3.58</v>
      </c>
      <c r="D7">
        <v>3.42</v>
      </c>
      <c r="F7">
        <v>11832</v>
      </c>
      <c r="G7">
        <v>11832.000000000056</v>
      </c>
      <c r="H7">
        <v>0</v>
      </c>
      <c r="I7">
        <v>0</v>
      </c>
      <c r="J7">
        <f t="shared" ref="J7:J12" si="3">SUM(G7:I7)</f>
        <v>11832.000000000056</v>
      </c>
      <c r="L7">
        <v>16080</v>
      </c>
      <c r="M7">
        <v>0</v>
      </c>
      <c r="N7">
        <v>0</v>
      </c>
      <c r="O7">
        <v>16079.999999999985</v>
      </c>
      <c r="P7">
        <f t="shared" ref="P7:P12" si="4">SUM(M7:O7)</f>
        <v>16079.999999999985</v>
      </c>
      <c r="R7">
        <v>18528</v>
      </c>
      <c r="S7">
        <v>10107.206145251481</v>
      </c>
      <c r="T7">
        <v>8420.7938547485519</v>
      </c>
      <c r="U7">
        <v>0</v>
      </c>
      <c r="V7">
        <f t="shared" ref="V7:V12" si="5">SUM(S7:U7)</f>
        <v>18528.000000000033</v>
      </c>
    </row>
    <row r="8" spans="1:22" x14ac:dyDescent="0.25">
      <c r="A8">
        <v>6</v>
      </c>
      <c r="B8">
        <v>3.29</v>
      </c>
      <c r="C8">
        <v>3.37</v>
      </c>
      <c r="D8">
        <v>3.23</v>
      </c>
      <c r="F8">
        <v>16032</v>
      </c>
      <c r="G8">
        <v>8867.7075802536583</v>
      </c>
      <c r="H8">
        <v>7164.2924197463562</v>
      </c>
      <c r="I8">
        <v>0</v>
      </c>
      <c r="J8">
        <f t="shared" si="3"/>
        <v>16032.000000000015</v>
      </c>
      <c r="L8">
        <v>23280</v>
      </c>
      <c r="M8">
        <v>0</v>
      </c>
      <c r="N8">
        <v>23280.000000000047</v>
      </c>
      <c r="O8">
        <v>0</v>
      </c>
      <c r="P8">
        <f t="shared" si="4"/>
        <v>23280.000000000047</v>
      </c>
      <c r="R8">
        <v>37296</v>
      </c>
      <c r="S8">
        <v>17589.357894736819</v>
      </c>
      <c r="T8">
        <v>0</v>
      </c>
      <c r="U8">
        <v>19706.642105263178</v>
      </c>
      <c r="V8">
        <f t="shared" si="5"/>
        <v>37296</v>
      </c>
    </row>
    <row r="9" spans="1:22" x14ac:dyDescent="0.25">
      <c r="A9">
        <v>7</v>
      </c>
      <c r="B9">
        <v>2.5299999999999998</v>
      </c>
      <c r="C9">
        <v>2.59</v>
      </c>
      <c r="D9">
        <v>2.48</v>
      </c>
      <c r="F9">
        <v>12480</v>
      </c>
      <c r="G9">
        <v>12479.999999999995</v>
      </c>
      <c r="H9">
        <v>0</v>
      </c>
      <c r="I9">
        <v>0</v>
      </c>
      <c r="J9">
        <f t="shared" si="3"/>
        <v>12479.999999999995</v>
      </c>
      <c r="L9">
        <v>27792</v>
      </c>
      <c r="M9">
        <v>0</v>
      </c>
      <c r="N9">
        <v>27792</v>
      </c>
      <c r="O9">
        <v>0</v>
      </c>
      <c r="P9">
        <f t="shared" si="4"/>
        <v>27792</v>
      </c>
      <c r="R9">
        <v>6048</v>
      </c>
      <c r="S9">
        <v>6048</v>
      </c>
      <c r="T9">
        <v>0</v>
      </c>
      <c r="U9">
        <v>0</v>
      </c>
      <c r="V9">
        <f t="shared" si="5"/>
        <v>6048</v>
      </c>
    </row>
    <row r="10" spans="1:22" x14ac:dyDescent="0.25">
      <c r="A10">
        <v>8</v>
      </c>
      <c r="B10">
        <v>7.04</v>
      </c>
      <c r="C10">
        <v>7.28</v>
      </c>
      <c r="D10">
        <v>6.92</v>
      </c>
      <c r="F10">
        <v>11848</v>
      </c>
      <c r="G10">
        <v>11847.999999999911</v>
      </c>
      <c r="H10">
        <v>0</v>
      </c>
      <c r="I10">
        <v>0</v>
      </c>
      <c r="J10">
        <f t="shared" si="3"/>
        <v>11847.999999999911</v>
      </c>
      <c r="L10">
        <v>38504</v>
      </c>
      <c r="M10">
        <v>37562.37537362452</v>
      </c>
      <c r="N10">
        <v>0</v>
      </c>
      <c r="O10">
        <v>0</v>
      </c>
      <c r="P10">
        <f t="shared" si="4"/>
        <v>37562.37537362452</v>
      </c>
      <c r="R10">
        <v>0</v>
      </c>
      <c r="S10">
        <v>0</v>
      </c>
      <c r="T10">
        <v>1.4454370301692184E-10</v>
      </c>
      <c r="U10">
        <v>0</v>
      </c>
      <c r="V10">
        <f t="shared" si="5"/>
        <v>1.4454370301692184E-10</v>
      </c>
    </row>
    <row r="11" spans="1:22" x14ac:dyDescent="0.25">
      <c r="A11">
        <v>9</v>
      </c>
      <c r="B11">
        <v>3.4</v>
      </c>
      <c r="C11">
        <v>3.5</v>
      </c>
      <c r="D11">
        <v>3.25</v>
      </c>
      <c r="F11">
        <v>10040</v>
      </c>
      <c r="G11">
        <v>10039.999999999978</v>
      </c>
      <c r="H11">
        <v>0</v>
      </c>
      <c r="I11">
        <v>0</v>
      </c>
      <c r="J11">
        <f t="shared" si="3"/>
        <v>10039.999999999978</v>
      </c>
      <c r="L11">
        <v>28280</v>
      </c>
      <c r="M11">
        <v>0</v>
      </c>
      <c r="N11">
        <v>0</v>
      </c>
      <c r="O11">
        <v>28280.000000000004</v>
      </c>
      <c r="P11">
        <f t="shared" si="4"/>
        <v>28280.000000000004</v>
      </c>
      <c r="R11">
        <v>22880</v>
      </c>
      <c r="S11">
        <v>0</v>
      </c>
      <c r="T11">
        <v>22879.999999999949</v>
      </c>
      <c r="U11">
        <v>0</v>
      </c>
      <c r="V11">
        <f t="shared" si="5"/>
        <v>22879.999999999949</v>
      </c>
    </row>
    <row r="12" spans="1:22" x14ac:dyDescent="0.25">
      <c r="A12">
        <v>10</v>
      </c>
      <c r="B12">
        <v>1.7</v>
      </c>
      <c r="C12">
        <v>1.5</v>
      </c>
      <c r="D12">
        <v>1.43</v>
      </c>
      <c r="F12">
        <v>26352</v>
      </c>
      <c r="G12">
        <v>0</v>
      </c>
      <c r="H12">
        <v>26352</v>
      </c>
      <c r="I12">
        <v>0</v>
      </c>
      <c r="J12">
        <f t="shared" si="3"/>
        <v>26352</v>
      </c>
      <c r="L12">
        <v>60624</v>
      </c>
      <c r="M12">
        <v>0</v>
      </c>
      <c r="N12">
        <v>0</v>
      </c>
      <c r="O12">
        <v>60623.999999999993</v>
      </c>
      <c r="P12">
        <f t="shared" si="4"/>
        <v>60623.999999999993</v>
      </c>
      <c r="R12">
        <v>13032</v>
      </c>
      <c r="S12">
        <v>13032</v>
      </c>
      <c r="T12">
        <v>0</v>
      </c>
      <c r="U12">
        <v>0</v>
      </c>
      <c r="V12">
        <f t="shared" si="5"/>
        <v>13032</v>
      </c>
    </row>
    <row r="13" spans="1:22" x14ac:dyDescent="0.25">
      <c r="A13">
        <v>11</v>
      </c>
      <c r="B13">
        <v>3.53</v>
      </c>
      <c r="C13">
        <v>0</v>
      </c>
      <c r="D13">
        <v>3.53</v>
      </c>
      <c r="F13">
        <v>6696</v>
      </c>
      <c r="G13">
        <v>0</v>
      </c>
      <c r="H13">
        <v>0</v>
      </c>
      <c r="I13">
        <v>6696</v>
      </c>
      <c r="J13">
        <f>SUM(G13,I13)</f>
        <v>6696</v>
      </c>
      <c r="L13">
        <v>35424</v>
      </c>
      <c r="M13">
        <v>35423.999999999993</v>
      </c>
      <c r="N13">
        <v>0</v>
      </c>
      <c r="O13">
        <v>0</v>
      </c>
      <c r="P13">
        <f>SUM(M13,O13)</f>
        <v>35423.999999999993</v>
      </c>
      <c r="R13">
        <v>9324</v>
      </c>
      <c r="S13">
        <v>0</v>
      </c>
      <c r="T13">
        <v>0</v>
      </c>
      <c r="U13">
        <v>9324.0000000001091</v>
      </c>
      <c r="V13">
        <f>SUM(S13,U13)</f>
        <v>9324.0000000001091</v>
      </c>
    </row>
    <row r="14" spans="1:22" x14ac:dyDescent="0.25">
      <c r="A14">
        <v>12</v>
      </c>
      <c r="B14">
        <v>3.24</v>
      </c>
      <c r="C14">
        <v>3.55</v>
      </c>
      <c r="D14">
        <v>3.24</v>
      </c>
      <c r="F14">
        <v>2160</v>
      </c>
      <c r="G14">
        <v>2160</v>
      </c>
      <c r="H14">
        <v>0</v>
      </c>
      <c r="I14">
        <v>0</v>
      </c>
      <c r="J14">
        <f t="shared" ref="J14:J22" si="6">SUM(G14:I14)</f>
        <v>2160</v>
      </c>
      <c r="L14">
        <v>26244</v>
      </c>
      <c r="M14">
        <v>26244</v>
      </c>
      <c r="N14">
        <v>0</v>
      </c>
      <c r="O14">
        <v>0</v>
      </c>
      <c r="P14">
        <f t="shared" ref="P14:P23" si="7">SUM(M14:O14)</f>
        <v>26244</v>
      </c>
      <c r="R14">
        <v>5040</v>
      </c>
      <c r="S14">
        <v>0</v>
      </c>
      <c r="T14">
        <v>5040</v>
      </c>
      <c r="U14">
        <v>0</v>
      </c>
      <c r="V14">
        <f t="shared" ref="V14:V23" si="8">SUM(S14:U14)</f>
        <v>5040</v>
      </c>
    </row>
    <row r="15" spans="1:22" x14ac:dyDescent="0.25">
      <c r="A15">
        <v>13</v>
      </c>
      <c r="B15">
        <v>3.24</v>
      </c>
      <c r="C15">
        <v>2.62</v>
      </c>
      <c r="D15">
        <v>3.17</v>
      </c>
      <c r="F15">
        <v>12168</v>
      </c>
      <c r="G15">
        <v>12168</v>
      </c>
      <c r="H15">
        <v>0</v>
      </c>
      <c r="I15">
        <v>0</v>
      </c>
      <c r="J15">
        <f t="shared" si="6"/>
        <v>12168</v>
      </c>
      <c r="L15">
        <v>24444</v>
      </c>
      <c r="M15">
        <v>0</v>
      </c>
      <c r="N15">
        <v>24444.000000000131</v>
      </c>
      <c r="O15">
        <v>0</v>
      </c>
      <c r="P15">
        <f t="shared" si="7"/>
        <v>24444.000000000131</v>
      </c>
      <c r="R15">
        <v>3420</v>
      </c>
      <c r="S15">
        <v>3420</v>
      </c>
      <c r="T15">
        <v>0</v>
      </c>
      <c r="U15">
        <v>0</v>
      </c>
      <c r="V15">
        <f t="shared" si="8"/>
        <v>3420</v>
      </c>
    </row>
    <row r="16" spans="1:22" x14ac:dyDescent="0.25">
      <c r="A16">
        <v>14</v>
      </c>
      <c r="B16">
        <v>2.2799999999999998</v>
      </c>
      <c r="C16">
        <v>2.42</v>
      </c>
      <c r="D16">
        <v>2.4700000000000002</v>
      </c>
      <c r="F16">
        <v>23904</v>
      </c>
      <c r="G16">
        <v>0</v>
      </c>
      <c r="H16">
        <v>23904.000000000033</v>
      </c>
      <c r="I16">
        <v>0</v>
      </c>
      <c r="J16">
        <f t="shared" si="6"/>
        <v>23904.000000000033</v>
      </c>
      <c r="L16">
        <v>30816</v>
      </c>
      <c r="M16">
        <v>30816.000000000171</v>
      </c>
      <c r="N16">
        <v>0</v>
      </c>
      <c r="O16">
        <v>0</v>
      </c>
      <c r="P16">
        <f t="shared" si="7"/>
        <v>30816.000000000171</v>
      </c>
      <c r="R16">
        <v>13152</v>
      </c>
      <c r="S16">
        <v>0</v>
      </c>
      <c r="T16">
        <v>0</v>
      </c>
      <c r="U16">
        <v>13152</v>
      </c>
      <c r="V16">
        <f t="shared" si="8"/>
        <v>13152</v>
      </c>
    </row>
    <row r="17" spans="1:22" x14ac:dyDescent="0.25">
      <c r="A17">
        <v>15</v>
      </c>
      <c r="B17">
        <v>3.58</v>
      </c>
      <c r="C17">
        <v>4.09</v>
      </c>
      <c r="D17">
        <v>3.54</v>
      </c>
      <c r="F17">
        <v>31572</v>
      </c>
      <c r="G17">
        <v>0</v>
      </c>
      <c r="H17">
        <v>0</v>
      </c>
      <c r="I17">
        <v>31571.999999999876</v>
      </c>
      <c r="J17">
        <f t="shared" si="6"/>
        <v>31571.999999999876</v>
      </c>
      <c r="L17">
        <v>15552</v>
      </c>
      <c r="M17">
        <v>15552.000000000002</v>
      </c>
      <c r="N17">
        <v>0</v>
      </c>
      <c r="O17">
        <v>0</v>
      </c>
      <c r="P17">
        <f t="shared" si="7"/>
        <v>15552.000000000002</v>
      </c>
      <c r="R17">
        <v>4932</v>
      </c>
      <c r="S17">
        <v>0</v>
      </c>
      <c r="T17">
        <v>4932.0000000000528</v>
      </c>
      <c r="U17">
        <v>0</v>
      </c>
      <c r="V17">
        <f t="shared" si="8"/>
        <v>4932.0000000000528</v>
      </c>
    </row>
    <row r="18" spans="1:22" x14ac:dyDescent="0.25">
      <c r="A18">
        <v>16</v>
      </c>
      <c r="B18">
        <v>1.61</v>
      </c>
      <c r="C18">
        <v>1.8</v>
      </c>
      <c r="D18">
        <v>1.59</v>
      </c>
      <c r="F18">
        <v>29556</v>
      </c>
      <c r="G18">
        <v>0</v>
      </c>
      <c r="H18">
        <v>29555.999999999938</v>
      </c>
      <c r="I18">
        <v>0</v>
      </c>
      <c r="J18">
        <f t="shared" si="6"/>
        <v>29555.999999999938</v>
      </c>
      <c r="L18">
        <v>34632</v>
      </c>
      <c r="M18">
        <v>34632.000000000036</v>
      </c>
      <c r="N18">
        <v>0</v>
      </c>
      <c r="O18">
        <v>0</v>
      </c>
      <c r="P18">
        <f t="shared" si="7"/>
        <v>34632.000000000036</v>
      </c>
      <c r="R18">
        <v>6912</v>
      </c>
      <c r="S18">
        <v>0</v>
      </c>
      <c r="T18">
        <v>6912</v>
      </c>
      <c r="U18">
        <v>0</v>
      </c>
      <c r="V18">
        <f t="shared" si="8"/>
        <v>6912</v>
      </c>
    </row>
    <row r="19" spans="1:22" x14ac:dyDescent="0.25">
      <c r="A19">
        <v>17</v>
      </c>
      <c r="B19">
        <v>2.92</v>
      </c>
      <c r="C19">
        <v>2.89</v>
      </c>
      <c r="D19">
        <v>3.26</v>
      </c>
      <c r="F19">
        <v>19908</v>
      </c>
      <c r="G19">
        <v>12975.962646515633</v>
      </c>
      <c r="H19">
        <v>0</v>
      </c>
      <c r="I19">
        <v>6932.0373534849159</v>
      </c>
      <c r="J19">
        <f t="shared" si="6"/>
        <v>19908.000000000549</v>
      </c>
      <c r="L19">
        <v>36756</v>
      </c>
      <c r="M19">
        <v>0</v>
      </c>
      <c r="N19">
        <v>36756.000000000007</v>
      </c>
      <c r="O19">
        <v>0</v>
      </c>
      <c r="P19">
        <f t="shared" si="7"/>
        <v>36756.000000000007</v>
      </c>
      <c r="R19">
        <v>9936</v>
      </c>
      <c r="S19">
        <v>0</v>
      </c>
      <c r="T19">
        <v>0</v>
      </c>
      <c r="U19">
        <v>9936</v>
      </c>
      <c r="V19">
        <f t="shared" si="8"/>
        <v>9936</v>
      </c>
    </row>
    <row r="20" spans="1:22" x14ac:dyDescent="0.25">
      <c r="A20">
        <v>18</v>
      </c>
      <c r="B20">
        <v>1.73</v>
      </c>
      <c r="C20">
        <v>1.53</v>
      </c>
      <c r="D20">
        <v>1.5</v>
      </c>
      <c r="F20">
        <v>18144</v>
      </c>
      <c r="G20">
        <v>0</v>
      </c>
      <c r="H20">
        <v>18144</v>
      </c>
      <c r="I20">
        <v>0</v>
      </c>
      <c r="J20">
        <f t="shared" si="6"/>
        <v>18144</v>
      </c>
      <c r="L20">
        <v>57504</v>
      </c>
      <c r="M20">
        <v>0</v>
      </c>
      <c r="N20">
        <v>57504</v>
      </c>
      <c r="O20">
        <v>0</v>
      </c>
      <c r="P20">
        <f t="shared" si="7"/>
        <v>57504</v>
      </c>
      <c r="R20">
        <v>18816</v>
      </c>
      <c r="S20">
        <v>18815.999999999945</v>
      </c>
      <c r="T20">
        <v>0</v>
      </c>
      <c r="U20">
        <v>0</v>
      </c>
      <c r="V20">
        <f t="shared" si="8"/>
        <v>18815.999999999945</v>
      </c>
    </row>
    <row r="21" spans="1:22" x14ac:dyDescent="0.25">
      <c r="A21">
        <v>19</v>
      </c>
      <c r="B21">
        <v>1.89</v>
      </c>
      <c r="C21">
        <v>1.64</v>
      </c>
      <c r="D21">
        <v>1.5</v>
      </c>
      <c r="F21">
        <v>40032</v>
      </c>
      <c r="G21">
        <v>0</v>
      </c>
      <c r="H21">
        <v>40032</v>
      </c>
      <c r="I21">
        <v>0</v>
      </c>
      <c r="J21">
        <f t="shared" si="6"/>
        <v>40032</v>
      </c>
      <c r="L21">
        <v>90624</v>
      </c>
      <c r="M21">
        <v>0</v>
      </c>
      <c r="N21">
        <v>0</v>
      </c>
      <c r="O21">
        <v>90623.999999999738</v>
      </c>
      <c r="P21">
        <f t="shared" si="7"/>
        <v>90623.999999999738</v>
      </c>
      <c r="R21">
        <v>31776</v>
      </c>
      <c r="S21">
        <v>31775.999999999953</v>
      </c>
      <c r="T21">
        <v>0</v>
      </c>
      <c r="U21">
        <v>0</v>
      </c>
      <c r="V21">
        <f t="shared" si="8"/>
        <v>31775.999999999953</v>
      </c>
    </row>
    <row r="22" spans="1:22" x14ac:dyDescent="0.25">
      <c r="A22">
        <v>20</v>
      </c>
      <c r="B22">
        <v>1.67</v>
      </c>
      <c r="C22">
        <v>1.54</v>
      </c>
      <c r="D22">
        <v>1.49</v>
      </c>
      <c r="F22">
        <v>11160</v>
      </c>
      <c r="G22">
        <v>0</v>
      </c>
      <c r="H22">
        <v>11160</v>
      </c>
      <c r="I22">
        <v>0</v>
      </c>
      <c r="J22">
        <f t="shared" si="6"/>
        <v>11160</v>
      </c>
      <c r="L22">
        <v>40320</v>
      </c>
      <c r="M22">
        <v>0</v>
      </c>
      <c r="N22">
        <v>40320.000000000007</v>
      </c>
      <c r="O22">
        <v>0</v>
      </c>
      <c r="P22">
        <f t="shared" si="7"/>
        <v>40320.000000000007</v>
      </c>
      <c r="R22">
        <v>17640</v>
      </c>
      <c r="S22">
        <v>17640.00000000012</v>
      </c>
      <c r="T22">
        <v>0</v>
      </c>
      <c r="U22">
        <v>0</v>
      </c>
      <c r="V22">
        <f t="shared" si="8"/>
        <v>17640.00000000012</v>
      </c>
    </row>
    <row r="23" spans="1:22" x14ac:dyDescent="0.25">
      <c r="F23">
        <f>SUM(F3:F22)</f>
        <v>382140</v>
      </c>
      <c r="G23">
        <f>SUMPRODUCT(G3:G22,B3:B22)</f>
        <v>540975.1288668596</v>
      </c>
      <c r="H23">
        <f>SUM(SUMPRODUCT(H3:H5,C3:C5),SUMPRODUCT(H7:H12,C7:C12),SUMPRODUCT(H14:H22,C14:C22))</f>
        <v>285319.34545454517</v>
      </c>
      <c r="I23">
        <f>SUMPRODUCT(I3:I22,D3:D22)</f>
        <v>487868.20177236223</v>
      </c>
      <c r="J23">
        <f>SUM(G23:I23)</f>
        <v>1314162.6760937669</v>
      </c>
      <c r="L23">
        <f>SUM(L3:L22)</f>
        <v>702184</v>
      </c>
      <c r="M23">
        <f>SUMPRODUCT(M3:M22,B3:B22)</f>
        <v>892608.96263031766</v>
      </c>
      <c r="N23">
        <f>SUM(SUMPRODUCT(N3:N5,C3:C5),SUMPRODUCT(N7:N12,C7:C12),SUMPRODUCT(N14:N22,C14:C22))</f>
        <v>470776.92000000057</v>
      </c>
      <c r="O23">
        <f>SUMPRODUCT(O3:O22,D3:D22)</f>
        <v>733768.03999999934</v>
      </c>
      <c r="P23">
        <f t="shared" si="7"/>
        <v>2097153.9226303175</v>
      </c>
      <c r="R23">
        <f>SUM(R3:R22)</f>
        <v>276744</v>
      </c>
      <c r="S23">
        <f>SUMPRODUCT(S3:S22,B3:B22)</f>
        <v>312413.13692061178</v>
      </c>
      <c r="T23">
        <f>SUM(SUMPRODUCT(T3:T5,C3:C5),SUMPRODUCT(T7:T12,C7:C12),SUMPRODUCT(T14:T22,C14:C22))</f>
        <v>164771.92200000089</v>
      </c>
      <c r="U23">
        <f>SUMPRODUCT(U3:U22,D3:D22)</f>
        <v>256818.8140000003</v>
      </c>
      <c r="V23">
        <f t="shared" si="8"/>
        <v>734003.87292061304</v>
      </c>
    </row>
    <row r="24" spans="1:22" hidden="1" x14ac:dyDescent="0.25">
      <c r="A24" s="2" t="s">
        <v>6</v>
      </c>
      <c r="F24" s="5" t="s">
        <v>62</v>
      </c>
    </row>
    <row r="25" spans="1:22" x14ac:dyDescent="0.25">
      <c r="A25" t="s">
        <v>16</v>
      </c>
      <c r="B25">
        <v>850000</v>
      </c>
      <c r="C25">
        <v>425000</v>
      </c>
      <c r="D25">
        <v>560000</v>
      </c>
    </row>
    <row r="26" spans="1:22" x14ac:dyDescent="0.25">
      <c r="A26" t="s">
        <v>17</v>
      </c>
      <c r="B26">
        <v>1500000</v>
      </c>
      <c r="C26">
        <v>700000</v>
      </c>
      <c r="D26">
        <v>920000</v>
      </c>
      <c r="G26" s="2" t="s">
        <v>8</v>
      </c>
      <c r="H26" s="2"/>
      <c r="I26" s="2"/>
      <c r="M26" s="2" t="s">
        <v>11</v>
      </c>
      <c r="N26" s="2"/>
      <c r="O26" s="2"/>
    </row>
    <row r="27" spans="1:22" x14ac:dyDescent="0.25">
      <c r="A27" t="s">
        <v>18</v>
      </c>
      <c r="B27">
        <v>800000</v>
      </c>
      <c r="C27">
        <v>400000</v>
      </c>
      <c r="D27">
        <v>650000</v>
      </c>
      <c r="G27" t="s">
        <v>2</v>
      </c>
      <c r="H27" t="s">
        <v>3</v>
      </c>
      <c r="I27" t="s">
        <v>4</v>
      </c>
      <c r="M27" t="s">
        <v>2</v>
      </c>
      <c r="N27" t="s">
        <v>3</v>
      </c>
      <c r="O27" t="s">
        <v>4</v>
      </c>
    </row>
    <row r="28" spans="1:22" x14ac:dyDescent="0.25">
      <c r="G28">
        <f>1.65*G23</f>
        <v>892608.96263031824</v>
      </c>
      <c r="H28">
        <f t="shared" ref="H28:I28" si="9">1.65*H23</f>
        <v>470776.91999999952</v>
      </c>
      <c r="I28">
        <f t="shared" si="9"/>
        <v>804982.53292439762</v>
      </c>
      <c r="M28">
        <f t="shared" ref="M28:O28" si="10">1.65*M23</f>
        <v>1472804.788340024</v>
      </c>
      <c r="N28">
        <f t="shared" si="10"/>
        <v>776781.91800000088</v>
      </c>
      <c r="O28">
        <f t="shared" si="10"/>
        <v>1210717.2659999989</v>
      </c>
    </row>
    <row r="29" spans="1:22" x14ac:dyDescent="0.25">
      <c r="A29" t="s">
        <v>13</v>
      </c>
      <c r="B29">
        <f>SUM(G23:I23,M23:O23,S23:U23)</f>
        <v>4145320.4716446968</v>
      </c>
    </row>
    <row r="30" spans="1:22" x14ac:dyDescent="0.25">
      <c r="A30" t="s">
        <v>14</v>
      </c>
      <c r="B30">
        <v>4231114.9800000004</v>
      </c>
      <c r="G30" s="2" t="s">
        <v>7</v>
      </c>
      <c r="H30" s="2"/>
      <c r="I30" s="2"/>
      <c r="M30" s="2" t="s">
        <v>10</v>
      </c>
      <c r="N30" s="2"/>
      <c r="O30" s="2"/>
    </row>
    <row r="31" spans="1:22" x14ac:dyDescent="0.25">
      <c r="G31" t="s">
        <v>2</v>
      </c>
      <c r="H31" t="s">
        <v>3</v>
      </c>
      <c r="I31" t="s">
        <v>4</v>
      </c>
      <c r="M31" t="s">
        <v>2</v>
      </c>
      <c r="N31" t="s">
        <v>3</v>
      </c>
      <c r="O31" t="s">
        <v>4</v>
      </c>
    </row>
    <row r="32" spans="1:22" x14ac:dyDescent="0.25">
      <c r="A32" t="s">
        <v>49</v>
      </c>
      <c r="B32">
        <v>0</v>
      </c>
      <c r="G32">
        <f>0.35*G23</f>
        <v>189341.29510340086</v>
      </c>
      <c r="H32">
        <f t="shared" ref="H32:I32" si="11">0.35*H23</f>
        <v>99861.770909090803</v>
      </c>
      <c r="I32">
        <f t="shared" si="11"/>
        <v>170753.87062032678</v>
      </c>
      <c r="M32">
        <f t="shared" ref="M32:O32" si="12">0.35*M23</f>
        <v>312413.13692061114</v>
      </c>
      <c r="N32">
        <f t="shared" si="12"/>
        <v>164771.9220000002</v>
      </c>
      <c r="O32">
        <f t="shared" si="12"/>
        <v>256818.81399999975</v>
      </c>
    </row>
    <row r="48" spans="8:14" x14ac:dyDescent="0.25">
      <c r="H48" s="1"/>
      <c r="I48" s="1"/>
      <c r="L48" s="10"/>
      <c r="M48" s="10"/>
      <c r="N48" s="10"/>
    </row>
  </sheetData>
  <mergeCells count="3">
    <mergeCell ref="L48:N48"/>
    <mergeCell ref="F1:J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Feasibility Report 1</vt:lpstr>
      <vt:lpstr>Feasibility Report 2</vt:lpstr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Yiwei</dc:creator>
  <cp:lastModifiedBy>Wang Yiwei</cp:lastModifiedBy>
  <dcterms:created xsi:type="dcterms:W3CDTF">2016-01-19T19:29:51Z</dcterms:created>
  <dcterms:modified xsi:type="dcterms:W3CDTF">2016-01-19T21:49:19Z</dcterms:modified>
</cp:coreProperties>
</file>