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双色球" sheetId="1" r:id="rId1"/>
    <sheet name="双色球-基础数据" sheetId="3" r:id="rId2"/>
    <sheet name="抽奖" sheetId="6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" i="6" l="1"/>
  <c r="X27" i="6" s="1"/>
  <c r="U31" i="6"/>
  <c r="W18" i="6"/>
  <c r="AA18" i="6"/>
  <c r="S18" i="6"/>
  <c r="P18" i="6"/>
  <c r="F11" i="6"/>
  <c r="AA13" i="6"/>
  <c r="AA14" i="6"/>
  <c r="AA15" i="6"/>
  <c r="AA16" i="6"/>
  <c r="AA12" i="6"/>
  <c r="W13" i="6"/>
  <c r="W14" i="6"/>
  <c r="W15" i="6"/>
  <c r="W16" i="6"/>
  <c r="Y13" i="6" s="1"/>
  <c r="W12" i="6"/>
  <c r="S13" i="6"/>
  <c r="U14" i="6" s="1"/>
  <c r="S14" i="6"/>
  <c r="S15" i="6"/>
  <c r="S16" i="6"/>
  <c r="U15" i="6" s="1"/>
  <c r="S12" i="6"/>
  <c r="T13" i="6" s="1"/>
  <c r="AC15" i="6"/>
  <c r="AC12" i="6"/>
  <c r="Y16" i="6"/>
  <c r="X15" i="6"/>
  <c r="X14" i="6"/>
  <c r="X13" i="6"/>
  <c r="U16" i="6"/>
  <c r="U12" i="6"/>
  <c r="T15" i="6"/>
  <c r="T16" i="6"/>
  <c r="Q16" i="6"/>
  <c r="Q15" i="6"/>
  <c r="Q14" i="6"/>
  <c r="Q13" i="6"/>
  <c r="Q12" i="6"/>
  <c r="AB13" i="6" l="1"/>
  <c r="X16" i="6"/>
  <c r="Y15" i="6"/>
  <c r="Y12" i="6"/>
  <c r="Y14" i="6"/>
  <c r="AB15" i="6"/>
  <c r="AB16" i="6"/>
  <c r="AB14" i="6"/>
  <c r="T14" i="6"/>
  <c r="U13" i="6"/>
  <c r="AC13" i="6"/>
  <c r="AC14" i="6"/>
  <c r="AC16" i="6"/>
  <c r="I11" i="6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 l="1"/>
  <c r="E17" i="3"/>
  <c r="E13" i="3"/>
  <c r="E3" i="3"/>
  <c r="E7" i="3"/>
  <c r="E11" i="3"/>
  <c r="E15" i="3"/>
  <c r="E9" i="3"/>
  <c r="E4" i="3"/>
  <c r="E8" i="3"/>
  <c r="E12" i="3"/>
  <c r="E16" i="3"/>
  <c r="E2" i="3"/>
  <c r="E5" i="3"/>
  <c r="E14" i="3"/>
  <c r="E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I11" i="1" l="1"/>
  <c r="A2" i="3"/>
  <c r="A27" i="3"/>
  <c r="A15" i="3"/>
  <c r="A7" i="3"/>
  <c r="A34" i="3"/>
  <c r="A22" i="3"/>
  <c r="A14" i="3"/>
  <c r="A33" i="3"/>
  <c r="A29" i="3"/>
  <c r="A25" i="3"/>
  <c r="A21" i="3"/>
  <c r="A17" i="3"/>
  <c r="A13" i="3"/>
  <c r="A9" i="3"/>
  <c r="A5" i="3"/>
  <c r="A31" i="3"/>
  <c r="A23" i="3"/>
  <c r="A19" i="3"/>
  <c r="A11" i="3"/>
  <c r="A3" i="3"/>
  <c r="A30" i="3"/>
  <c r="A26" i="3"/>
  <c r="A18" i="3"/>
  <c r="A10" i="3"/>
  <c r="A6" i="3"/>
  <c r="A32" i="3"/>
  <c r="A28" i="3"/>
  <c r="A24" i="3"/>
  <c r="A20" i="3"/>
  <c r="A16" i="3"/>
  <c r="A12" i="3"/>
  <c r="A8" i="3"/>
  <c r="A4" i="3"/>
  <c r="H11" i="1" l="1"/>
  <c r="E11" i="1"/>
  <c r="F11" i="1"/>
  <c r="G11" i="1"/>
  <c r="D11" i="1"/>
  <c r="C11" i="1"/>
</calcChain>
</file>

<file path=xl/sharedStrings.xml><?xml version="1.0" encoding="utf-8"?>
<sst xmlns="http://schemas.openxmlformats.org/spreadsheetml/2006/main" count="46" uniqueCount="29">
  <si>
    <t>幸运6+1</t>
  </si>
  <si>
    <t>随机数</t>
  </si>
  <si>
    <t>排名</t>
  </si>
  <si>
    <t>蓝球</t>
  </si>
  <si>
    <r>
      <rPr>
        <b/>
        <sz val="11"/>
        <color theme="1"/>
        <rFont val="Calibri"/>
        <family val="2"/>
        <scheme val="minor"/>
      </rPr>
      <t>游戏规则</t>
    </r>
    <r>
      <rPr>
        <sz val="11"/>
        <color theme="1"/>
        <rFont val="Calibri"/>
        <family val="2"/>
        <scheme val="minor"/>
      </rPr>
      <t>:红色球区和蓝色球区，红色球区由1-33组成，蓝色球区由1-16组成。</t>
    </r>
  </si>
  <si>
    <t>红球</t>
  </si>
  <si>
    <t>中奖号码</t>
  </si>
  <si>
    <t>奖品清单</t>
  </si>
  <si>
    <t>特等奖</t>
  </si>
  <si>
    <t>一等奖</t>
  </si>
  <si>
    <t>二等奖</t>
  </si>
  <si>
    <t>三等奖</t>
  </si>
  <si>
    <t>参与奖</t>
  </si>
  <si>
    <t>谢谢参与</t>
  </si>
  <si>
    <t>中奖结果</t>
  </si>
  <si>
    <t>序列</t>
  </si>
  <si>
    <t>概率</t>
  </si>
  <si>
    <t>场景-1</t>
  </si>
  <si>
    <t>场景-2</t>
  </si>
  <si>
    <t>区间</t>
  </si>
  <si>
    <t>场景-3</t>
  </si>
  <si>
    <t>场景-4</t>
  </si>
  <si>
    <t>公式</t>
  </si>
  <si>
    <t>方案-1</t>
  </si>
  <si>
    <t>方案-2 (来自赵凯凯同学)</t>
  </si>
  <si>
    <t>奖项</t>
  </si>
  <si>
    <t>奖品</t>
  </si>
  <si>
    <t>结果</t>
  </si>
  <si>
    <t>概率（%）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</si>
</sst>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[$¥-804]* #,##0_ ;_ [$¥-804]* \-#,##0_ ;_ [$¥-804]* &quot;-&quot;??_ ;_ @_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rgb="FFFF0000"/>
      <name val="Arial"/>
      <family val="2"/>
    </font>
    <font>
      <sz val="7"/>
      <color theme="1"/>
      <name val="宋体"/>
      <charset val="134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0" fillId="2" borderId="0" xfId="0" applyFill="1"/>
    <xf numFmtId="0" fontId="4" fillId="2" borderId="0" xfId="0" applyFont="1" applyFill="1"/>
    <xf numFmtId="0" fontId="6" fillId="0" borderId="0" xfId="1" applyFont="1"/>
    <xf numFmtId="0" fontId="6" fillId="8" borderId="1" xfId="1" applyFont="1" applyFill="1" applyBorder="1" applyAlignment="1">
      <alignment horizontal="center"/>
    </xf>
    <xf numFmtId="0" fontId="1" fillId="0" borderId="1" xfId="1" applyBorder="1"/>
    <xf numFmtId="0" fontId="6" fillId="5" borderId="1" xfId="1" applyFont="1" applyFill="1" applyBorder="1" applyAlignment="1">
      <alignment horizontal="center"/>
    </xf>
    <xf numFmtId="43" fontId="6" fillId="8" borderId="1" xfId="2" applyFont="1" applyFill="1" applyBorder="1" applyAlignment="1">
      <alignment horizontal="center"/>
    </xf>
    <xf numFmtId="43" fontId="1" fillId="0" borderId="1" xfId="2" applyFont="1" applyBorder="1"/>
    <xf numFmtId="43" fontId="1" fillId="0" borderId="0" xfId="2" applyFont="1"/>
    <xf numFmtId="43" fontId="6" fillId="5" borderId="1" xfId="2" applyFont="1" applyFill="1" applyBorder="1" applyAlignment="1">
      <alignment horizontal="center"/>
    </xf>
    <xf numFmtId="0" fontId="1" fillId="2" borderId="0" xfId="1" applyFill="1"/>
    <xf numFmtId="0" fontId="1" fillId="2" borderId="1" xfId="1" applyFill="1" applyBorder="1"/>
    <xf numFmtId="164" fontId="1" fillId="2" borderId="1" xfId="1" applyNumberFormat="1" applyFill="1" applyBorder="1"/>
    <xf numFmtId="0" fontId="6" fillId="9" borderId="1" xfId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9" fillId="2" borderId="0" xfId="0" applyFont="1" applyFill="1"/>
    <xf numFmtId="16" fontId="1" fillId="2" borderId="0" xfId="1" applyNumberFormat="1" applyFill="1"/>
    <xf numFmtId="0" fontId="1" fillId="4" borderId="0" xfId="1" applyFill="1"/>
    <xf numFmtId="0" fontId="12" fillId="4" borderId="0" xfId="1" applyFont="1" applyFill="1"/>
    <xf numFmtId="0" fontId="12" fillId="4" borderId="0" xfId="1" applyFont="1" applyFill="1" applyBorder="1"/>
    <xf numFmtId="0" fontId="11" fillId="10" borderId="19" xfId="1" applyFont="1" applyFill="1" applyBorder="1" applyAlignment="1">
      <alignment horizontal="center"/>
    </xf>
    <xf numFmtId="0" fontId="11" fillId="4" borderId="19" xfId="1" applyFont="1" applyFill="1" applyBorder="1" applyAlignment="1">
      <alignment horizontal="center"/>
    </xf>
    <xf numFmtId="10" fontId="12" fillId="4" borderId="19" xfId="3" applyNumberFormat="1" applyFont="1" applyFill="1" applyBorder="1" applyAlignment="1">
      <alignment horizontal="center"/>
    </xf>
    <xf numFmtId="16" fontId="11" fillId="4" borderId="19" xfId="1" applyNumberFormat="1" applyFont="1" applyFill="1" applyBorder="1" applyAlignment="1">
      <alignment horizontal="center"/>
    </xf>
    <xf numFmtId="0" fontId="6" fillId="10" borderId="19" xfId="1" applyFont="1" applyFill="1" applyBorder="1" applyAlignment="1">
      <alignment horizontal="center"/>
    </xf>
    <xf numFmtId="164" fontId="1" fillId="2" borderId="23" xfId="1" applyNumberFormat="1" applyFill="1" applyBorder="1"/>
    <xf numFmtId="0" fontId="1" fillId="2" borderId="23" xfId="1" applyFill="1" applyBorder="1"/>
    <xf numFmtId="0" fontId="1" fillId="4" borderId="19" xfId="1" applyFill="1" applyBorder="1"/>
    <xf numFmtId="0" fontId="1" fillId="4" borderId="19" xfId="1" applyFill="1" applyBorder="1" applyAlignment="1">
      <alignment horizontal="center"/>
    </xf>
    <xf numFmtId="0" fontId="7" fillId="11" borderId="19" xfId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3" fillId="12" borderId="19" xfId="1" applyFont="1" applyFill="1" applyBorder="1" applyAlignment="1">
      <alignment horizontal="center" vertical="center"/>
    </xf>
    <xf numFmtId="0" fontId="11" fillId="10" borderId="19" xfId="1" applyFont="1" applyFill="1" applyBorder="1" applyAlignment="1">
      <alignment horizontal="center" vertical="center"/>
    </xf>
    <xf numFmtId="0" fontId="11" fillId="10" borderId="20" xfId="1" applyFont="1" applyFill="1" applyBorder="1" applyAlignment="1">
      <alignment horizontal="center" vertical="center"/>
    </xf>
    <xf numFmtId="0" fontId="11" fillId="10" borderId="21" xfId="1" applyFont="1" applyFill="1" applyBorder="1" applyAlignment="1">
      <alignment horizontal="center" vertical="center"/>
    </xf>
    <xf numFmtId="0" fontId="11" fillId="10" borderId="22" xfId="1" applyFont="1" applyFill="1" applyBorder="1" applyAlignment="1">
      <alignment horizontal="center" vertical="center"/>
    </xf>
    <xf numFmtId="0" fontId="12" fillId="4" borderId="19" xfId="1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164" fontId="8" fillId="4" borderId="17" xfId="1" applyNumberFormat="1" applyFont="1" applyFill="1" applyBorder="1" applyAlignment="1">
      <alignment horizontal="center" vertical="center"/>
    </xf>
    <xf numFmtId="164" fontId="8" fillId="4" borderId="18" xfId="1" applyNumberFormat="1" applyFont="1" applyFill="1" applyBorder="1" applyAlignment="1">
      <alignment horizontal="center" vertical="center"/>
    </xf>
    <xf numFmtId="0" fontId="10" fillId="10" borderId="16" xfId="1" applyFont="1" applyFill="1" applyBorder="1" applyAlignment="1">
      <alignment horizontal="center" vertical="center"/>
    </xf>
    <xf numFmtId="0" fontId="10" fillId="10" borderId="17" xfId="1" applyFont="1" applyFill="1" applyBorder="1" applyAlignment="1">
      <alignment horizontal="center" vertical="center"/>
    </xf>
    <xf numFmtId="0" fontId="10" fillId="10" borderId="18" xfId="1" applyFont="1" applyFill="1" applyBorder="1" applyAlignment="1">
      <alignment horizontal="center" vertical="center"/>
    </xf>
  </cellXfs>
  <cellStyles count="4">
    <cellStyle name="百分比" xfId="3" builtinId="5"/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13</xdr:row>
      <xdr:rowOff>106680</xdr:rowOff>
    </xdr:from>
    <xdr:to>
      <xdr:col>8</xdr:col>
      <xdr:colOff>952500</xdr:colOff>
      <xdr:row>17</xdr:row>
      <xdr:rowOff>152400</xdr:rowOff>
    </xdr:to>
    <xdr:grpSp>
      <xdr:nvGrpSpPr>
        <xdr:cNvPr id="10" name="组合 9"/>
        <xdr:cNvGrpSpPr/>
      </xdr:nvGrpSpPr>
      <xdr:grpSpPr>
        <a:xfrm>
          <a:off x="1226820" y="3124200"/>
          <a:ext cx="6408420" cy="777240"/>
          <a:chOff x="1226820" y="1303020"/>
          <a:chExt cx="6309360" cy="777240"/>
        </a:xfrm>
      </xdr:grpSpPr>
      <xdr:sp macro="" textlink="$C$11">
        <xdr:nvSpPr>
          <xdr:cNvPr id="3" name="椭圆 2"/>
          <xdr:cNvSpPr/>
        </xdr:nvSpPr>
        <xdr:spPr>
          <a:xfrm>
            <a:off x="122682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CD0B4C-3822-45B4-9F38-FF6FDEA7AF90}" type="TxLink">
              <a:rPr lang="en-US" sz="24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8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$D$11">
        <xdr:nvSpPr>
          <xdr:cNvPr id="4" name="椭圆 3"/>
          <xdr:cNvSpPr/>
        </xdr:nvSpPr>
        <xdr:spPr>
          <a:xfrm>
            <a:off x="214884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4685B4D-97EF-423D-AA58-EDD575DC06AC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12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E$11">
        <xdr:nvSpPr>
          <xdr:cNvPr id="5" name="椭圆 4"/>
          <xdr:cNvSpPr/>
        </xdr:nvSpPr>
        <xdr:spPr>
          <a:xfrm>
            <a:off x="307086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D37B0B54-935A-4600-9688-0CDF325DA81E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23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F$11">
        <xdr:nvSpPr>
          <xdr:cNvPr id="6" name="椭圆 5"/>
          <xdr:cNvSpPr/>
        </xdr:nvSpPr>
        <xdr:spPr>
          <a:xfrm>
            <a:off x="399288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E6F24C07-4FF8-4D42-9BEC-727151A6E8CD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9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G$11">
        <xdr:nvSpPr>
          <xdr:cNvPr id="7" name="椭圆 6"/>
          <xdr:cNvSpPr/>
        </xdr:nvSpPr>
        <xdr:spPr>
          <a:xfrm>
            <a:off x="491490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0257FF1-038C-48CC-A7CA-423666A895C4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10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H$11">
        <xdr:nvSpPr>
          <xdr:cNvPr id="8" name="椭圆 7"/>
          <xdr:cNvSpPr/>
        </xdr:nvSpPr>
        <xdr:spPr>
          <a:xfrm>
            <a:off x="583692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18207FE-11BF-4118-9CB0-C946E4F5CA51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25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I$11">
        <xdr:nvSpPr>
          <xdr:cNvPr id="9" name="椭圆 8"/>
          <xdr:cNvSpPr/>
        </xdr:nvSpPr>
        <xdr:spPr>
          <a:xfrm>
            <a:off x="6758940" y="1303020"/>
            <a:ext cx="777240" cy="777240"/>
          </a:xfrm>
          <a:prstGeom prst="ellipse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6A32FCB-7921-494E-B393-5C010598CAE6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213360</xdr:colOff>
      <xdr:row>6</xdr:row>
      <xdr:rowOff>152400</xdr:rowOff>
    </xdr:from>
    <xdr:to>
      <xdr:col>12</xdr:col>
      <xdr:colOff>175260</xdr:colOff>
      <xdr:row>8</xdr:row>
      <xdr:rowOff>91440</xdr:rowOff>
    </xdr:to>
    <xdr:sp macro="" textlink="">
      <xdr:nvSpPr>
        <xdr:cNvPr id="11" name="矩形标注 10"/>
        <xdr:cNvSpPr/>
      </xdr:nvSpPr>
      <xdr:spPr>
        <a:xfrm>
          <a:off x="7955280" y="518160"/>
          <a:ext cx="2087880" cy="381000"/>
        </a:xfrm>
        <a:prstGeom prst="wedgeRectCallout">
          <a:avLst>
            <a:gd name="adj1" fmla="val -58260"/>
            <a:gd name="adj2" fmla="val 108245"/>
          </a:avLst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bg1"/>
              </a:solidFill>
            </a:rPr>
            <a:t>长按</a:t>
          </a:r>
          <a:r>
            <a:rPr lang="en-US" altLang="zh-CN" sz="1200" b="1">
              <a:solidFill>
                <a:schemeClr val="bg1"/>
              </a:solidFill>
            </a:rPr>
            <a:t>F9</a:t>
          </a:r>
          <a:r>
            <a:rPr lang="zh-CN" altLang="en-US" sz="1200" b="1">
              <a:solidFill>
                <a:schemeClr val="bg1"/>
              </a:solidFill>
            </a:rPr>
            <a:t>，进行数据更新</a:t>
          </a:r>
          <a:endParaRPr lang="en-US" altLang="zh-CN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601980</xdr:colOff>
      <xdr:row>6</xdr:row>
      <xdr:rowOff>106680</xdr:rowOff>
    </xdr:from>
    <xdr:to>
      <xdr:col>11</xdr:col>
      <xdr:colOff>594360</xdr:colOff>
      <xdr:row>15</xdr:row>
      <xdr:rowOff>76200</xdr:rowOff>
    </xdr:to>
    <xdr:pic>
      <xdr:nvPicPr>
        <xdr:cNvPr id="3" name="currentImg" descr="https://timgsa.baidu.com/timg?image&amp;quality=80&amp;size=b9999_10000&amp;sec=1568617134483&amp;di=226d0c63727a2aff334a74819cb818b2&amp;imgtype=0&amp;src=http%3A%2F%2Fhbimg.b0.upaiyun.com%2F4199c22bb583fa1fb58d1efc6f42c595247b6ecafdec-03VcjY_fw65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771" b="89980" l="304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01" t="9165" r="1094" b="13257"/>
        <a:stretch/>
      </xdr:blipFill>
      <xdr:spPr bwMode="auto">
        <a:xfrm>
          <a:off x="2446020" y="1112520"/>
          <a:ext cx="3360420" cy="161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472440</xdr:colOff>
      <xdr:row>3</xdr:row>
      <xdr:rowOff>45720</xdr:rowOff>
    </xdr:from>
    <xdr:to>
      <xdr:col>15</xdr:col>
      <xdr:colOff>121920</xdr:colOff>
      <xdr:row>5</xdr:row>
      <xdr:rowOff>91440</xdr:rowOff>
    </xdr:to>
    <xdr:sp macro="" textlink="">
      <xdr:nvSpPr>
        <xdr:cNvPr id="4" name="矩形标注 3"/>
        <xdr:cNvSpPr/>
      </xdr:nvSpPr>
      <xdr:spPr>
        <a:xfrm>
          <a:off x="5684520" y="548640"/>
          <a:ext cx="2087880" cy="381000"/>
        </a:xfrm>
        <a:prstGeom prst="wedgeRectCallout">
          <a:avLst>
            <a:gd name="adj1" fmla="val -58260"/>
            <a:gd name="adj2" fmla="val 108245"/>
          </a:avLst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bg1"/>
              </a:solidFill>
            </a:rPr>
            <a:t>长按</a:t>
          </a:r>
          <a:r>
            <a:rPr lang="en-US" altLang="zh-CN" sz="1200" b="1">
              <a:solidFill>
                <a:schemeClr val="bg1"/>
              </a:solidFill>
            </a:rPr>
            <a:t>F9</a:t>
          </a:r>
          <a:r>
            <a:rPr lang="zh-CN" altLang="en-US" sz="1200" b="1">
              <a:solidFill>
                <a:schemeClr val="bg1"/>
              </a:solidFill>
            </a:rPr>
            <a:t>，进行数据更新</a:t>
          </a:r>
          <a:endParaRPr lang="en-US" altLang="zh-CN" sz="12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3"/>
  <sheetViews>
    <sheetView tabSelected="1" workbookViewId="0">
      <selection activeCell="P11" sqref="P11"/>
    </sheetView>
  </sheetViews>
  <sheetFormatPr defaultRowHeight="14.4" x14ac:dyDescent="0.3"/>
  <cols>
    <col min="1" max="1" width="8.88671875" style="2"/>
    <col min="2" max="2" width="7.77734375" style="2" customWidth="1"/>
    <col min="3" max="3" width="14.6640625" style="2" customWidth="1"/>
    <col min="4" max="8" width="13.21875" style="2" customWidth="1"/>
    <col min="9" max="9" width="15.44140625" style="2" customWidth="1"/>
    <col min="10" max="10" width="13.21875" style="2" customWidth="1"/>
    <col min="11" max="17" width="8.88671875" style="2"/>
  </cols>
  <sheetData>
    <row r="5" spans="3:9" x14ac:dyDescent="0.3">
      <c r="C5" s="40" t="s">
        <v>0</v>
      </c>
      <c r="D5" s="40"/>
      <c r="E5" s="40"/>
      <c r="F5" s="40"/>
      <c r="G5" s="40"/>
      <c r="H5" s="40"/>
      <c r="I5" s="40"/>
    </row>
    <row r="6" spans="3:9" x14ac:dyDescent="0.3">
      <c r="C6" s="40"/>
      <c r="D6" s="40"/>
      <c r="E6" s="40"/>
      <c r="F6" s="40"/>
      <c r="G6" s="40"/>
      <c r="H6" s="40"/>
      <c r="I6" s="40"/>
    </row>
    <row r="7" spans="3:9" ht="17.399999999999999" customHeight="1" x14ac:dyDescent="0.3">
      <c r="C7" s="41" t="s">
        <v>4</v>
      </c>
      <c r="D7" s="42"/>
      <c r="E7" s="42"/>
      <c r="F7" s="42"/>
      <c r="G7" s="42"/>
      <c r="H7" s="42"/>
      <c r="I7" s="43"/>
    </row>
    <row r="8" spans="3:9" ht="17.399999999999999" customHeight="1" x14ac:dyDescent="0.3">
      <c r="C8" s="44"/>
      <c r="D8" s="45"/>
      <c r="E8" s="45"/>
      <c r="F8" s="45"/>
      <c r="G8" s="45"/>
      <c r="H8" s="45"/>
      <c r="I8" s="46"/>
    </row>
    <row r="9" spans="3:9" ht="15" thickBot="1" x14ac:dyDescent="0.35"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</row>
    <row r="10" spans="3:9" ht="23.4" customHeight="1" x14ac:dyDescent="0.3">
      <c r="C10" s="47" t="s">
        <v>6</v>
      </c>
      <c r="D10" s="48"/>
      <c r="E10" s="48"/>
      <c r="F10" s="48"/>
      <c r="G10" s="48"/>
      <c r="H10" s="48"/>
      <c r="I10" s="49"/>
    </row>
    <row r="11" spans="3:9" ht="48.6" customHeight="1" x14ac:dyDescent="0.3">
      <c r="C11" s="17">
        <f ca="1">VLOOKUP(C9,'双色球-基础数据'!$A$2:$B$36,2,0)</f>
        <v>8</v>
      </c>
      <c r="D11" s="16">
        <f ca="1">VLOOKUP(D9,'双色球-基础数据'!$A$2:$B$36,2,0)</f>
        <v>12</v>
      </c>
      <c r="E11" s="16">
        <f ca="1">VLOOKUP(E9,'双色球-基础数据'!$A$2:$B$36,2,0)</f>
        <v>23</v>
      </c>
      <c r="F11" s="16">
        <f ca="1">VLOOKUP(F9,'双色球-基础数据'!$A$2:$B$36,2,0)</f>
        <v>9</v>
      </c>
      <c r="G11" s="16">
        <f ca="1">VLOOKUP(G9,'双色球-基础数据'!$A$2:$B$36,2,0)</f>
        <v>10</v>
      </c>
      <c r="H11" s="16">
        <f ca="1">VLOOKUP(H9,'双色球-基础数据'!$A$2:$B$36,2,0)</f>
        <v>25</v>
      </c>
      <c r="I11" s="18">
        <f ca="1">VLOOKUP(I9,'双色球-基础数据'!$E$2:$G$17,2,0)</f>
        <v>2</v>
      </c>
    </row>
    <row r="12" spans="3:9" x14ac:dyDescent="0.3">
      <c r="C12" s="19"/>
      <c r="D12" s="20"/>
      <c r="E12" s="20"/>
      <c r="F12" s="20"/>
      <c r="G12" s="20"/>
      <c r="H12" s="20"/>
      <c r="I12" s="21"/>
    </row>
    <row r="13" spans="3:9" ht="15" thickBot="1" x14ac:dyDescent="0.35">
      <c r="C13" s="22"/>
      <c r="D13" s="23"/>
      <c r="E13" s="23"/>
      <c r="F13" s="23"/>
      <c r="G13" s="23"/>
      <c r="H13" s="23"/>
      <c r="I13" s="24"/>
    </row>
  </sheetData>
  <sheetProtection selectLockedCells="1" selectUnlockedCells="1"/>
  <mergeCells count="3">
    <mergeCell ref="C5:I6"/>
    <mergeCell ref="C7:I8"/>
    <mergeCell ref="C10:I10"/>
  </mergeCells>
  <pageMargins left="0.7" right="0.7" top="0.75" bottom="0.75" header="0.3" footer="0.3"/>
  <pageSetup paperSize="9"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H22" sqref="H22"/>
    </sheetView>
  </sheetViews>
  <sheetFormatPr defaultRowHeight="13.2" x14ac:dyDescent="0.25"/>
  <cols>
    <col min="1" max="2" width="8.88671875" style="1"/>
    <col min="3" max="3" width="8.88671875" style="10"/>
    <col min="4" max="6" width="8.88671875" style="1"/>
    <col min="7" max="7" width="8.88671875" style="10"/>
    <col min="8" max="16384" width="8.88671875" style="1"/>
  </cols>
  <sheetData>
    <row r="1" spans="1:7" x14ac:dyDescent="0.25">
      <c r="A1" s="5" t="s">
        <v>2</v>
      </c>
      <c r="B1" s="5" t="s">
        <v>5</v>
      </c>
      <c r="C1" s="8" t="s">
        <v>1</v>
      </c>
      <c r="D1" s="4"/>
      <c r="E1" s="7" t="s">
        <v>2</v>
      </c>
      <c r="F1" s="7" t="s">
        <v>3</v>
      </c>
      <c r="G1" s="11" t="s">
        <v>1</v>
      </c>
    </row>
    <row r="2" spans="1:7" x14ac:dyDescent="0.25">
      <c r="A2" s="6">
        <f ca="1">RANK(C2,$C$2:$C$34)</f>
        <v>30</v>
      </c>
      <c r="B2" s="6">
        <v>1</v>
      </c>
      <c r="C2" s="9">
        <f ca="1">RAND()</f>
        <v>0.18658308680967239</v>
      </c>
      <c r="E2" s="6">
        <f ca="1">RANK(G2,$G$2:$G$17)</f>
        <v>6</v>
      </c>
      <c r="F2" s="6">
        <v>1</v>
      </c>
      <c r="G2" s="9">
        <f ca="1">RAND()</f>
        <v>0.73041353741107085</v>
      </c>
    </row>
    <row r="3" spans="1:7" x14ac:dyDescent="0.25">
      <c r="A3" s="6">
        <f t="shared" ref="A3:A34" ca="1" si="0">RANK(C3,$C$2:$C$34)</f>
        <v>12</v>
      </c>
      <c r="B3" s="6">
        <v>2</v>
      </c>
      <c r="C3" s="9">
        <f t="shared" ref="C3:C34" ca="1" si="1">RAND()</f>
        <v>0.58656294752288796</v>
      </c>
      <c r="E3" s="6">
        <f t="shared" ref="E3:E17" ca="1" si="2">RANK(G3,$G$2:$G$17)</f>
        <v>7</v>
      </c>
      <c r="F3" s="6">
        <v>2</v>
      </c>
      <c r="G3" s="9">
        <f t="shared" ref="G3:G17" ca="1" si="3">RAND()</f>
        <v>0.67554043733633296</v>
      </c>
    </row>
    <row r="4" spans="1:7" x14ac:dyDescent="0.25">
      <c r="A4" s="6">
        <f t="shared" ca="1" si="0"/>
        <v>21</v>
      </c>
      <c r="B4" s="6">
        <v>3</v>
      </c>
      <c r="C4" s="9">
        <f t="shared" ca="1" si="1"/>
        <v>0.40258590184233611</v>
      </c>
      <c r="E4" s="6">
        <f t="shared" ca="1" si="2"/>
        <v>10</v>
      </c>
      <c r="F4" s="6">
        <v>3</v>
      </c>
      <c r="G4" s="9">
        <f t="shared" ca="1" si="3"/>
        <v>0.5268141180287369</v>
      </c>
    </row>
    <row r="5" spans="1:7" x14ac:dyDescent="0.25">
      <c r="A5" s="6">
        <f t="shared" ca="1" si="0"/>
        <v>29</v>
      </c>
      <c r="B5" s="6">
        <v>4</v>
      </c>
      <c r="C5" s="9">
        <f t="shared" ca="1" si="1"/>
        <v>0.18766240055131911</v>
      </c>
      <c r="E5" s="6">
        <f t="shared" ca="1" si="2"/>
        <v>8</v>
      </c>
      <c r="F5" s="6">
        <v>4</v>
      </c>
      <c r="G5" s="9">
        <f t="shared" ca="1" si="3"/>
        <v>0.6435276406888284</v>
      </c>
    </row>
    <row r="6" spans="1:7" x14ac:dyDescent="0.25">
      <c r="A6" s="6">
        <f t="shared" ca="1" si="0"/>
        <v>13</v>
      </c>
      <c r="B6" s="6">
        <v>5</v>
      </c>
      <c r="C6" s="9">
        <f t="shared" ca="1" si="1"/>
        <v>0.57471513340459268</v>
      </c>
      <c r="E6" s="6">
        <f t="shared" ca="1" si="2"/>
        <v>13</v>
      </c>
      <c r="F6" s="6">
        <v>5</v>
      </c>
      <c r="G6" s="9">
        <f t="shared" ca="1" si="3"/>
        <v>0.33323747885342558</v>
      </c>
    </row>
    <row r="7" spans="1:7" x14ac:dyDescent="0.25">
      <c r="A7" s="6">
        <f t="shared" ca="1" si="0"/>
        <v>33</v>
      </c>
      <c r="B7" s="6">
        <v>6</v>
      </c>
      <c r="C7" s="9">
        <f t="shared" ca="1" si="1"/>
        <v>3.4082757067614988E-3</v>
      </c>
      <c r="E7" s="6">
        <f t="shared" ca="1" si="2"/>
        <v>15</v>
      </c>
      <c r="F7" s="6">
        <v>6</v>
      </c>
      <c r="G7" s="9">
        <f t="shared" ca="1" si="3"/>
        <v>0.16984342576523825</v>
      </c>
    </row>
    <row r="8" spans="1:7" x14ac:dyDescent="0.25">
      <c r="A8" s="6">
        <f t="shared" ca="1" si="0"/>
        <v>19</v>
      </c>
      <c r="B8" s="6">
        <v>7</v>
      </c>
      <c r="C8" s="9">
        <f t="shared" ca="1" si="1"/>
        <v>0.42903801123364649</v>
      </c>
      <c r="E8" s="6">
        <f t="shared" ca="1" si="2"/>
        <v>16</v>
      </c>
      <c r="F8" s="6">
        <v>7</v>
      </c>
      <c r="G8" s="9">
        <f t="shared" ca="1" si="3"/>
        <v>1.3759764233319483E-2</v>
      </c>
    </row>
    <row r="9" spans="1:7" x14ac:dyDescent="0.25">
      <c r="A9" s="6">
        <f t="shared" ca="1" si="0"/>
        <v>1</v>
      </c>
      <c r="B9" s="6">
        <v>8</v>
      </c>
      <c r="C9" s="9">
        <f t="shared" ca="1" si="1"/>
        <v>0.99213039700997574</v>
      </c>
      <c r="E9" s="6">
        <f t="shared" ca="1" si="2"/>
        <v>14</v>
      </c>
      <c r="F9" s="6">
        <v>8</v>
      </c>
      <c r="G9" s="9">
        <f t="shared" ca="1" si="3"/>
        <v>0.31665392200997744</v>
      </c>
    </row>
    <row r="10" spans="1:7" x14ac:dyDescent="0.25">
      <c r="A10" s="6">
        <f t="shared" ca="1" si="0"/>
        <v>4</v>
      </c>
      <c r="B10" s="6">
        <v>9</v>
      </c>
      <c r="C10" s="9">
        <f t="shared" ca="1" si="1"/>
        <v>0.94317995164870427</v>
      </c>
      <c r="E10" s="6">
        <f t="shared" ca="1" si="2"/>
        <v>11</v>
      </c>
      <c r="F10" s="6">
        <v>9</v>
      </c>
      <c r="G10" s="9">
        <f t="shared" ca="1" si="3"/>
        <v>0.49846480502873503</v>
      </c>
    </row>
    <row r="11" spans="1:7" x14ac:dyDescent="0.25">
      <c r="A11" s="6">
        <f t="shared" ca="1" si="0"/>
        <v>5</v>
      </c>
      <c r="B11" s="6">
        <v>10</v>
      </c>
      <c r="C11" s="9">
        <f t="shared" ca="1" si="1"/>
        <v>0.78443690781337261</v>
      </c>
      <c r="E11" s="6">
        <f t="shared" ca="1" si="2"/>
        <v>1</v>
      </c>
      <c r="F11" s="6">
        <v>10</v>
      </c>
      <c r="G11" s="9">
        <f t="shared" ca="1" si="3"/>
        <v>0.98420181475119295</v>
      </c>
    </row>
    <row r="12" spans="1:7" x14ac:dyDescent="0.25">
      <c r="A12" s="6">
        <f t="shared" ca="1" si="0"/>
        <v>11</v>
      </c>
      <c r="B12" s="6">
        <v>11</v>
      </c>
      <c r="C12" s="9">
        <f t="shared" ca="1" si="1"/>
        <v>0.61978531979433582</v>
      </c>
      <c r="E12" s="6">
        <f t="shared" ca="1" si="2"/>
        <v>5</v>
      </c>
      <c r="F12" s="6">
        <v>11</v>
      </c>
      <c r="G12" s="9">
        <f t="shared" ca="1" si="3"/>
        <v>0.74170807456612653</v>
      </c>
    </row>
    <row r="13" spans="1:7" x14ac:dyDescent="0.25">
      <c r="A13" s="6">
        <f t="shared" ca="1" si="0"/>
        <v>2</v>
      </c>
      <c r="B13" s="6">
        <v>12</v>
      </c>
      <c r="C13" s="9">
        <f t="shared" ca="1" si="1"/>
        <v>0.96017697589747764</v>
      </c>
      <c r="E13" s="6">
        <f t="shared" ca="1" si="2"/>
        <v>9</v>
      </c>
      <c r="F13" s="6">
        <v>12</v>
      </c>
      <c r="G13" s="9">
        <f t="shared" ca="1" si="3"/>
        <v>0.58205717013747837</v>
      </c>
    </row>
    <row r="14" spans="1:7" x14ac:dyDescent="0.25">
      <c r="A14" s="6">
        <f t="shared" ca="1" si="0"/>
        <v>8</v>
      </c>
      <c r="B14" s="6">
        <v>13</v>
      </c>
      <c r="C14" s="9">
        <f t="shared" ca="1" si="1"/>
        <v>0.74895266472920508</v>
      </c>
      <c r="E14" s="6">
        <f t="shared" ca="1" si="2"/>
        <v>12</v>
      </c>
      <c r="F14" s="6">
        <v>13</v>
      </c>
      <c r="G14" s="9">
        <f t="shared" ca="1" si="3"/>
        <v>0.40053109062855152</v>
      </c>
    </row>
    <row r="15" spans="1:7" x14ac:dyDescent="0.25">
      <c r="A15" s="6">
        <f t="shared" ca="1" si="0"/>
        <v>18</v>
      </c>
      <c r="B15" s="6">
        <v>14</v>
      </c>
      <c r="C15" s="9">
        <f t="shared" ca="1" si="1"/>
        <v>0.43411871726401519</v>
      </c>
      <c r="E15" s="6">
        <f t="shared" ca="1" si="2"/>
        <v>4</v>
      </c>
      <c r="F15" s="6">
        <v>14</v>
      </c>
      <c r="G15" s="9">
        <f t="shared" ca="1" si="3"/>
        <v>0.85221777222549644</v>
      </c>
    </row>
    <row r="16" spans="1:7" x14ac:dyDescent="0.25">
      <c r="A16" s="6">
        <f t="shared" ca="1" si="0"/>
        <v>14</v>
      </c>
      <c r="B16" s="6">
        <v>15</v>
      </c>
      <c r="C16" s="9">
        <f t="shared" ca="1" si="1"/>
        <v>0.53316183017174867</v>
      </c>
      <c r="E16" s="6">
        <f t="shared" ca="1" si="2"/>
        <v>2</v>
      </c>
      <c r="F16" s="6">
        <v>15</v>
      </c>
      <c r="G16" s="9">
        <f t="shared" ca="1" si="3"/>
        <v>0.94210449759278869</v>
      </c>
    </row>
    <row r="17" spans="1:7" x14ac:dyDescent="0.25">
      <c r="A17" s="6">
        <f t="shared" ca="1" si="0"/>
        <v>15</v>
      </c>
      <c r="B17" s="6">
        <v>16</v>
      </c>
      <c r="C17" s="9">
        <f t="shared" ca="1" si="1"/>
        <v>0.50358159323140028</v>
      </c>
      <c r="E17" s="6">
        <f t="shared" ca="1" si="2"/>
        <v>3</v>
      </c>
      <c r="F17" s="6">
        <v>16</v>
      </c>
      <c r="G17" s="9">
        <f t="shared" ca="1" si="3"/>
        <v>0.93316936040476284</v>
      </c>
    </row>
    <row r="18" spans="1:7" x14ac:dyDescent="0.25">
      <c r="A18" s="6">
        <f t="shared" ca="1" si="0"/>
        <v>24</v>
      </c>
      <c r="B18" s="6">
        <v>17</v>
      </c>
      <c r="C18" s="9">
        <f t="shared" ca="1" si="1"/>
        <v>0.31621821208807976</v>
      </c>
    </row>
    <row r="19" spans="1:7" x14ac:dyDescent="0.25">
      <c r="A19" s="6">
        <f t="shared" ca="1" si="0"/>
        <v>26</v>
      </c>
      <c r="B19" s="6">
        <v>18</v>
      </c>
      <c r="C19" s="9">
        <f t="shared" ca="1" si="1"/>
        <v>0.27650205089063629</v>
      </c>
    </row>
    <row r="20" spans="1:7" x14ac:dyDescent="0.25">
      <c r="A20" s="6">
        <f t="shared" ca="1" si="0"/>
        <v>31</v>
      </c>
      <c r="B20" s="6">
        <v>19</v>
      </c>
      <c r="C20" s="9">
        <f t="shared" ca="1" si="1"/>
        <v>0.12287797717818461</v>
      </c>
    </row>
    <row r="21" spans="1:7" x14ac:dyDescent="0.25">
      <c r="A21" s="6">
        <f t="shared" ca="1" si="0"/>
        <v>7</v>
      </c>
      <c r="B21" s="6">
        <v>20</v>
      </c>
      <c r="C21" s="9">
        <f t="shared" ca="1" si="1"/>
        <v>0.76041019974581947</v>
      </c>
    </row>
    <row r="22" spans="1:7" x14ac:dyDescent="0.25">
      <c r="A22" s="6">
        <f t="shared" ca="1" si="0"/>
        <v>28</v>
      </c>
      <c r="B22" s="6">
        <v>21</v>
      </c>
      <c r="C22" s="9">
        <f t="shared" ca="1" si="1"/>
        <v>0.21646393664990193</v>
      </c>
    </row>
    <row r="23" spans="1:7" x14ac:dyDescent="0.25">
      <c r="A23" s="6">
        <f t="shared" ca="1" si="0"/>
        <v>32</v>
      </c>
      <c r="B23" s="6">
        <v>22</v>
      </c>
      <c r="C23" s="9">
        <f t="shared" ca="1" si="1"/>
        <v>0.10147992935376005</v>
      </c>
    </row>
    <row r="24" spans="1:7" x14ac:dyDescent="0.25">
      <c r="A24" s="6">
        <f t="shared" ca="1" si="0"/>
        <v>3</v>
      </c>
      <c r="B24" s="6">
        <v>23</v>
      </c>
      <c r="C24" s="9">
        <f t="shared" ca="1" si="1"/>
        <v>0.94621103538163598</v>
      </c>
    </row>
    <row r="25" spans="1:7" x14ac:dyDescent="0.25">
      <c r="A25" s="6">
        <f t="shared" ca="1" si="0"/>
        <v>10</v>
      </c>
      <c r="B25" s="6">
        <v>24</v>
      </c>
      <c r="C25" s="9">
        <f t="shared" ca="1" si="1"/>
        <v>0.62524488188160743</v>
      </c>
    </row>
    <row r="26" spans="1:7" x14ac:dyDescent="0.25">
      <c r="A26" s="6">
        <f t="shared" ca="1" si="0"/>
        <v>6</v>
      </c>
      <c r="B26" s="6">
        <v>25</v>
      </c>
      <c r="C26" s="9">
        <f t="shared" ca="1" si="1"/>
        <v>0.76513741923417844</v>
      </c>
    </row>
    <row r="27" spans="1:7" x14ac:dyDescent="0.25">
      <c r="A27" s="6">
        <f t="shared" ca="1" si="0"/>
        <v>23</v>
      </c>
      <c r="B27" s="6">
        <v>26</v>
      </c>
      <c r="C27" s="9">
        <f t="shared" ca="1" si="1"/>
        <v>0.3223578127685478</v>
      </c>
    </row>
    <row r="28" spans="1:7" x14ac:dyDescent="0.25">
      <c r="A28" s="6">
        <f t="shared" ca="1" si="0"/>
        <v>17</v>
      </c>
      <c r="B28" s="6">
        <v>27</v>
      </c>
      <c r="C28" s="9">
        <f t="shared" ca="1" si="1"/>
        <v>0.46941899642052576</v>
      </c>
    </row>
    <row r="29" spans="1:7" x14ac:dyDescent="0.25">
      <c r="A29" s="6">
        <f t="shared" ca="1" si="0"/>
        <v>16</v>
      </c>
      <c r="B29" s="6">
        <v>28</v>
      </c>
      <c r="C29" s="9">
        <f t="shared" ca="1" si="1"/>
        <v>0.48014132164264678</v>
      </c>
    </row>
    <row r="30" spans="1:7" x14ac:dyDescent="0.25">
      <c r="A30" s="6">
        <f t="shared" ca="1" si="0"/>
        <v>27</v>
      </c>
      <c r="B30" s="6">
        <v>29</v>
      </c>
      <c r="C30" s="9">
        <f t="shared" ca="1" si="1"/>
        <v>0.26995996736329564</v>
      </c>
    </row>
    <row r="31" spans="1:7" x14ac:dyDescent="0.25">
      <c r="A31" s="6">
        <f t="shared" ca="1" si="0"/>
        <v>20</v>
      </c>
      <c r="B31" s="6">
        <v>30</v>
      </c>
      <c r="C31" s="9">
        <f t="shared" ca="1" si="1"/>
        <v>0.41157977777903065</v>
      </c>
    </row>
    <row r="32" spans="1:7" x14ac:dyDescent="0.25">
      <c r="A32" s="6">
        <f t="shared" ca="1" si="0"/>
        <v>9</v>
      </c>
      <c r="B32" s="6">
        <v>31</v>
      </c>
      <c r="C32" s="9">
        <f t="shared" ca="1" si="1"/>
        <v>0.67037238348143779</v>
      </c>
    </row>
    <row r="33" spans="1:3" x14ac:dyDescent="0.25">
      <c r="A33" s="6">
        <f t="shared" ca="1" si="0"/>
        <v>25</v>
      </c>
      <c r="B33" s="6">
        <v>32</v>
      </c>
      <c r="C33" s="9">
        <f t="shared" ca="1" si="1"/>
        <v>0.3130849447969688</v>
      </c>
    </row>
    <row r="34" spans="1:3" x14ac:dyDescent="0.25">
      <c r="A34" s="6">
        <f t="shared" ca="1" si="0"/>
        <v>22</v>
      </c>
      <c r="B34" s="6">
        <v>33</v>
      </c>
      <c r="C34" s="9">
        <f t="shared" ca="1" si="1"/>
        <v>0.34244982145041913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49"/>
  <sheetViews>
    <sheetView workbookViewId="0">
      <selection activeCell="C6" sqref="C6"/>
    </sheetView>
  </sheetViews>
  <sheetFormatPr defaultRowHeight="13.2" x14ac:dyDescent="0.25"/>
  <cols>
    <col min="1" max="2" width="8.88671875" style="12"/>
    <col min="3" max="3" width="9.109375" style="12" customWidth="1"/>
    <col min="4" max="5" width="8.88671875" style="12"/>
    <col min="6" max="11" width="5.21875" style="12" customWidth="1"/>
    <col min="12" max="14" width="8.88671875" style="12"/>
    <col min="15" max="17" width="8.88671875" style="27"/>
    <col min="18" max="18" width="2.44140625" style="27" customWidth="1"/>
    <col min="19" max="20" width="8.88671875" style="27"/>
    <col min="21" max="21" width="10.33203125" style="27" bestFit="1" customWidth="1"/>
    <col min="22" max="22" width="3.21875" style="27" customWidth="1"/>
    <col min="23" max="25" width="8.88671875" style="27"/>
    <col min="26" max="26" width="3.109375" style="27" customWidth="1"/>
    <col min="27" max="31" width="8.88671875" style="27"/>
    <col min="32" max="16384" width="8.88671875" style="1"/>
  </cols>
  <sheetData>
    <row r="7" spans="2:29" x14ac:dyDescent="0.25">
      <c r="O7" s="50" t="s">
        <v>23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2:29" x14ac:dyDescent="0.25"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10" spans="2:29" ht="24" customHeight="1" x14ac:dyDescent="0.25">
      <c r="B10" s="56" t="s">
        <v>7</v>
      </c>
      <c r="C10" s="56"/>
      <c r="F10" s="61" t="s">
        <v>14</v>
      </c>
      <c r="G10" s="62"/>
      <c r="H10" s="62"/>
      <c r="I10" s="62"/>
      <c r="J10" s="62"/>
      <c r="K10" s="63"/>
      <c r="P10" s="51" t="s">
        <v>17</v>
      </c>
      <c r="Q10" s="51"/>
      <c r="R10" s="28"/>
      <c r="S10" s="51" t="s">
        <v>18</v>
      </c>
      <c r="T10" s="51"/>
      <c r="U10" s="51"/>
      <c r="V10" s="28"/>
      <c r="W10" s="51" t="s">
        <v>20</v>
      </c>
      <c r="X10" s="51"/>
      <c r="Y10" s="51"/>
      <c r="AA10" s="52" t="s">
        <v>21</v>
      </c>
      <c r="AB10" s="53"/>
      <c r="AC10" s="54"/>
    </row>
    <row r="11" spans="2:29" x14ac:dyDescent="0.25">
      <c r="B11" s="15" t="s">
        <v>8</v>
      </c>
      <c r="C11" s="14">
        <v>10000</v>
      </c>
      <c r="F11" s="57" t="str">
        <f ca="1">OFFSET(B10,ROUNDUP((RANDBETWEEN(0,125))^(1/3),0),0,1,1)</f>
        <v>参与奖</v>
      </c>
      <c r="G11" s="58"/>
      <c r="H11" s="58"/>
      <c r="I11" s="59" t="str">
        <f ca="1">VLOOKUP(F11,$B$11:$C$15,2,0)</f>
        <v>谢谢参与</v>
      </c>
      <c r="J11" s="59"/>
      <c r="K11" s="60"/>
      <c r="P11" s="30" t="s">
        <v>15</v>
      </c>
      <c r="Q11" s="30" t="s">
        <v>16</v>
      </c>
      <c r="R11" s="28"/>
      <c r="S11" s="30" t="s">
        <v>15</v>
      </c>
      <c r="T11" s="30" t="s">
        <v>19</v>
      </c>
      <c r="U11" s="30" t="s">
        <v>16</v>
      </c>
      <c r="V11" s="28"/>
      <c r="W11" s="30" t="s">
        <v>15</v>
      </c>
      <c r="X11" s="30" t="s">
        <v>19</v>
      </c>
      <c r="Y11" s="30" t="s">
        <v>16</v>
      </c>
      <c r="AA11" s="30" t="s">
        <v>15</v>
      </c>
      <c r="AB11" s="30" t="s">
        <v>19</v>
      </c>
      <c r="AC11" s="30" t="s">
        <v>16</v>
      </c>
    </row>
    <row r="12" spans="2:29" x14ac:dyDescent="0.25">
      <c r="B12" s="15" t="s">
        <v>9</v>
      </c>
      <c r="C12" s="14">
        <v>1000</v>
      </c>
      <c r="F12" s="57"/>
      <c r="G12" s="58"/>
      <c r="H12" s="58"/>
      <c r="I12" s="59"/>
      <c r="J12" s="59"/>
      <c r="K12" s="60"/>
      <c r="P12" s="31">
        <v>1</v>
      </c>
      <c r="Q12" s="32">
        <f>1/5</f>
        <v>0.2</v>
      </c>
      <c r="R12" s="28"/>
      <c r="S12" s="31">
        <f>P12^2</f>
        <v>1</v>
      </c>
      <c r="T12" s="31">
        <v>1</v>
      </c>
      <c r="U12" s="32">
        <f>1/$S$16</f>
        <v>0.04</v>
      </c>
      <c r="V12" s="28"/>
      <c r="W12" s="31">
        <f>P12^3</f>
        <v>1</v>
      </c>
      <c r="X12" s="31">
        <v>1</v>
      </c>
      <c r="Y12" s="32">
        <f>1/$W$16</f>
        <v>8.0000000000000002E-3</v>
      </c>
      <c r="AA12" s="31">
        <f>P12^4</f>
        <v>1</v>
      </c>
      <c r="AB12" s="31">
        <v>1</v>
      </c>
      <c r="AC12" s="32">
        <f>1/$AA$16</f>
        <v>1.6000000000000001E-3</v>
      </c>
    </row>
    <row r="13" spans="2:29" x14ac:dyDescent="0.25">
      <c r="B13" s="15" t="s">
        <v>10</v>
      </c>
      <c r="C13" s="14">
        <v>100</v>
      </c>
      <c r="F13" s="57"/>
      <c r="G13" s="58"/>
      <c r="H13" s="58"/>
      <c r="I13" s="59"/>
      <c r="J13" s="59"/>
      <c r="K13" s="60"/>
      <c r="P13" s="31">
        <v>2</v>
      </c>
      <c r="Q13" s="32">
        <f t="shared" ref="Q13:Q16" si="0">1/5</f>
        <v>0.2</v>
      </c>
      <c r="R13" s="28"/>
      <c r="S13" s="31">
        <f t="shared" ref="S13:S16" si="1">P13^2</f>
        <v>4</v>
      </c>
      <c r="T13" s="33" t="str">
        <f>S12+1&amp;"--"&amp;S13</f>
        <v>2--4</v>
      </c>
      <c r="U13" s="32">
        <f>(S13-S12)/$S$16</f>
        <v>0.12</v>
      </c>
      <c r="V13" s="28"/>
      <c r="W13" s="31">
        <f t="shared" ref="W13:W16" si="2">P13^3</f>
        <v>8</v>
      </c>
      <c r="X13" s="33" t="str">
        <f>W12+1&amp;"--"&amp;W13</f>
        <v>2--8</v>
      </c>
      <c r="Y13" s="32">
        <f>(W13-W12)/$W$16</f>
        <v>5.6000000000000001E-2</v>
      </c>
      <c r="AA13" s="31">
        <f t="shared" ref="AA13:AA16" si="3">P13^4</f>
        <v>16</v>
      </c>
      <c r="AB13" s="33" t="str">
        <f>AA12+1&amp;"--"&amp;AA13</f>
        <v>2--16</v>
      </c>
      <c r="AC13" s="32">
        <f>(AA13-AA12)/$AA$16</f>
        <v>2.4E-2</v>
      </c>
    </row>
    <row r="14" spans="2:29" x14ac:dyDescent="0.25">
      <c r="B14" s="15" t="s">
        <v>11</v>
      </c>
      <c r="C14" s="14">
        <v>10</v>
      </c>
      <c r="F14" s="57"/>
      <c r="G14" s="58"/>
      <c r="H14" s="58"/>
      <c r="I14" s="59"/>
      <c r="J14" s="59"/>
      <c r="K14" s="60"/>
      <c r="P14" s="31">
        <v>3</v>
      </c>
      <c r="Q14" s="32">
        <f t="shared" si="0"/>
        <v>0.2</v>
      </c>
      <c r="R14" s="28"/>
      <c r="S14" s="31">
        <f t="shared" si="1"/>
        <v>9</v>
      </c>
      <c r="T14" s="33" t="str">
        <f t="shared" ref="T14:T16" si="4">S13+1&amp;"--"&amp;S14</f>
        <v>5--9</v>
      </c>
      <c r="U14" s="32">
        <f t="shared" ref="U14:U16" si="5">(S14-S13)/$S$16</f>
        <v>0.2</v>
      </c>
      <c r="V14" s="28"/>
      <c r="W14" s="31">
        <f t="shared" si="2"/>
        <v>27</v>
      </c>
      <c r="X14" s="33" t="str">
        <f t="shared" ref="X14:X16" si="6">W13+1&amp;"--"&amp;W14</f>
        <v>9--27</v>
      </c>
      <c r="Y14" s="32">
        <f t="shared" ref="Y14:Y16" si="7">(W14-W13)/$W$16</f>
        <v>0.152</v>
      </c>
      <c r="AA14" s="31">
        <f t="shared" si="3"/>
        <v>81</v>
      </c>
      <c r="AB14" s="33" t="str">
        <f t="shared" ref="AB14:AB16" si="8">AA13+1&amp;"--"&amp;AA14</f>
        <v>17--81</v>
      </c>
      <c r="AC14" s="32">
        <f t="shared" ref="AC14:AC15" si="9">(AA14-AA13)/$AA$16</f>
        <v>0.104</v>
      </c>
    </row>
    <row r="15" spans="2:29" x14ac:dyDescent="0.25">
      <c r="B15" s="15" t="s">
        <v>12</v>
      </c>
      <c r="C15" s="13" t="s">
        <v>13</v>
      </c>
      <c r="F15" s="57"/>
      <c r="G15" s="58"/>
      <c r="H15" s="58"/>
      <c r="I15" s="59"/>
      <c r="J15" s="59"/>
      <c r="K15" s="60"/>
      <c r="P15" s="31">
        <v>4</v>
      </c>
      <c r="Q15" s="32">
        <f t="shared" si="0"/>
        <v>0.2</v>
      </c>
      <c r="R15" s="28"/>
      <c r="S15" s="31">
        <f t="shared" si="1"/>
        <v>16</v>
      </c>
      <c r="T15" s="33" t="str">
        <f t="shared" si="4"/>
        <v>10--16</v>
      </c>
      <c r="U15" s="32">
        <f t="shared" si="5"/>
        <v>0.28000000000000003</v>
      </c>
      <c r="V15" s="28"/>
      <c r="W15" s="31">
        <f t="shared" si="2"/>
        <v>64</v>
      </c>
      <c r="X15" s="33" t="str">
        <f t="shared" si="6"/>
        <v>28--64</v>
      </c>
      <c r="Y15" s="32">
        <f t="shared" si="7"/>
        <v>0.29599999999999999</v>
      </c>
      <c r="AA15" s="31">
        <f t="shared" si="3"/>
        <v>256</v>
      </c>
      <c r="AB15" s="33" t="str">
        <f t="shared" si="8"/>
        <v>82--256</v>
      </c>
      <c r="AC15" s="32">
        <f t="shared" si="9"/>
        <v>0.28000000000000003</v>
      </c>
    </row>
    <row r="16" spans="2:29" x14ac:dyDescent="0.25">
      <c r="P16" s="31">
        <v>5</v>
      </c>
      <c r="Q16" s="32">
        <f t="shared" si="0"/>
        <v>0.2</v>
      </c>
      <c r="R16" s="28"/>
      <c r="S16" s="31">
        <f t="shared" si="1"/>
        <v>25</v>
      </c>
      <c r="T16" s="33" t="str">
        <f t="shared" si="4"/>
        <v>17--25</v>
      </c>
      <c r="U16" s="32">
        <f t="shared" si="5"/>
        <v>0.36</v>
      </c>
      <c r="V16" s="28"/>
      <c r="W16" s="31">
        <f t="shared" si="2"/>
        <v>125</v>
      </c>
      <c r="X16" s="33" t="str">
        <f t="shared" si="6"/>
        <v>65--125</v>
      </c>
      <c r="Y16" s="32">
        <f t="shared" si="7"/>
        <v>0.48799999999999999</v>
      </c>
      <c r="AA16" s="31">
        <f t="shared" si="3"/>
        <v>625</v>
      </c>
      <c r="AB16" s="33" t="str">
        <f t="shared" si="8"/>
        <v>257--625</v>
      </c>
      <c r="AC16" s="32">
        <f>(AA16-AA15)/$AA$16</f>
        <v>0.59040000000000004</v>
      </c>
    </row>
    <row r="17" spans="3:29" x14ac:dyDescent="0.25">
      <c r="C17" s="26"/>
      <c r="P17" s="28"/>
      <c r="Q17" s="28"/>
      <c r="R17" s="28"/>
      <c r="S17" s="29"/>
      <c r="T17" s="29"/>
      <c r="U17" s="29"/>
      <c r="V17" s="28"/>
      <c r="W17" s="28"/>
      <c r="X17" s="28"/>
      <c r="Y17" s="28"/>
    </row>
    <row r="18" spans="3:29" x14ac:dyDescent="0.25">
      <c r="O18" s="34" t="s">
        <v>22</v>
      </c>
      <c r="P18" s="55">
        <f ca="1">RANDBETWEEN(1,5)</f>
        <v>3</v>
      </c>
      <c r="Q18" s="55"/>
      <c r="R18" s="28"/>
      <c r="S18" s="55">
        <f ca="1">ROUNDUP(RANDBETWEEN(1,25)^(1/2),0)</f>
        <v>3</v>
      </c>
      <c r="T18" s="55"/>
      <c r="U18" s="55"/>
      <c r="V18" s="28"/>
      <c r="W18" s="55">
        <f ca="1">ROUNDUP(RANDBETWEEN(1,125)^(1/3),0)</f>
        <v>4</v>
      </c>
      <c r="X18" s="55"/>
      <c r="Y18" s="55"/>
      <c r="AA18" s="55">
        <f ca="1">ROUNDUP(RANDBETWEEN(1,625)^(1/4),0)</f>
        <v>4</v>
      </c>
      <c r="AB18" s="55"/>
      <c r="AC18" s="55"/>
    </row>
    <row r="22" spans="3:29" x14ac:dyDescent="0.25">
      <c r="O22" s="50" t="s">
        <v>24</v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r="23" spans="3:29" ht="14.4" x14ac:dyDescent="0.3">
      <c r="L23" s="2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r="24" spans="3:29" x14ac:dyDescent="0.25">
      <c r="L24" s="25"/>
    </row>
    <row r="25" spans="3:29" ht="14.4" x14ac:dyDescent="0.3">
      <c r="L25" s="2"/>
    </row>
    <row r="26" spans="3:29" ht="14.4" x14ac:dyDescent="0.3">
      <c r="L26" s="2"/>
      <c r="S26" s="30" t="s">
        <v>25</v>
      </c>
      <c r="T26" s="30" t="s">
        <v>26</v>
      </c>
      <c r="U26" s="30" t="s">
        <v>28</v>
      </c>
      <c r="W26" s="39" t="s">
        <v>1</v>
      </c>
      <c r="X26" s="37">
        <f ca="1">RANDBETWEEN(1,100)</f>
        <v>38</v>
      </c>
    </row>
    <row r="27" spans="3:29" ht="14.4" x14ac:dyDescent="0.3">
      <c r="L27" s="2"/>
      <c r="S27" s="15" t="s">
        <v>8</v>
      </c>
      <c r="T27" s="35">
        <v>10000</v>
      </c>
      <c r="U27" s="37">
        <v>5</v>
      </c>
      <c r="W27" s="39" t="s">
        <v>27</v>
      </c>
      <c r="X27" s="38" t="str">
        <f ca="1">IF(X26&lt;=U27,S27,IF(X26&lt;=SUM(U27:U28),S28,IF(X26&lt;=SUM(U27:U29),S29,IF(X26&lt;=SUM(U27:U30),S30,S31))))</f>
        <v>三等奖</v>
      </c>
    </row>
    <row r="28" spans="3:29" ht="14.4" x14ac:dyDescent="0.3">
      <c r="L28" s="2"/>
      <c r="S28" s="15" t="s">
        <v>9</v>
      </c>
      <c r="T28" s="35">
        <v>1000</v>
      </c>
      <c r="U28" s="37">
        <v>10</v>
      </c>
    </row>
    <row r="29" spans="3:29" ht="14.4" x14ac:dyDescent="0.3">
      <c r="L29" s="2"/>
      <c r="S29" s="15" t="s">
        <v>10</v>
      </c>
      <c r="T29" s="35">
        <v>100</v>
      </c>
      <c r="U29" s="37">
        <v>15</v>
      </c>
    </row>
    <row r="30" spans="3:29" ht="14.4" x14ac:dyDescent="0.3">
      <c r="L30" s="2"/>
      <c r="S30" s="15" t="s">
        <v>11</v>
      </c>
      <c r="T30" s="35">
        <v>10</v>
      </c>
      <c r="U30" s="37">
        <v>20</v>
      </c>
    </row>
    <row r="31" spans="3:29" ht="14.4" x14ac:dyDescent="0.3">
      <c r="L31" s="2"/>
      <c r="S31" s="15" t="s">
        <v>12</v>
      </c>
      <c r="T31" s="36" t="s">
        <v>13</v>
      </c>
      <c r="U31" s="37">
        <f>100-SUM(U27:U30)</f>
        <v>50</v>
      </c>
    </row>
    <row r="32" spans="3:29" ht="14.4" x14ac:dyDescent="0.3">
      <c r="L32" s="2"/>
    </row>
    <row r="33" spans="12:12" ht="14.4" x14ac:dyDescent="0.3">
      <c r="L33" s="2"/>
    </row>
    <row r="34" spans="12:12" ht="14.4" x14ac:dyDescent="0.3">
      <c r="L34" s="2"/>
    </row>
    <row r="35" spans="12:12" ht="14.4" x14ac:dyDescent="0.3">
      <c r="L35" s="2"/>
    </row>
    <row r="36" spans="12:12" ht="14.4" x14ac:dyDescent="0.3">
      <c r="L36" s="2"/>
    </row>
    <row r="37" spans="12:12" ht="14.4" x14ac:dyDescent="0.3">
      <c r="L37" s="2"/>
    </row>
    <row r="38" spans="12:12" ht="14.4" x14ac:dyDescent="0.3">
      <c r="L38" s="2"/>
    </row>
    <row r="39" spans="12:12" ht="14.4" x14ac:dyDescent="0.3">
      <c r="L39" s="2"/>
    </row>
    <row r="40" spans="12:12" ht="14.4" x14ac:dyDescent="0.3">
      <c r="L40" s="2"/>
    </row>
    <row r="41" spans="12:12" ht="14.4" x14ac:dyDescent="0.3">
      <c r="L41" s="2"/>
    </row>
    <row r="42" spans="12:12" ht="14.4" x14ac:dyDescent="0.3">
      <c r="L42" s="2"/>
    </row>
    <row r="43" spans="12:12" ht="14.4" x14ac:dyDescent="0.3">
      <c r="L43" s="2"/>
    </row>
    <row r="44" spans="12:12" ht="14.4" x14ac:dyDescent="0.3">
      <c r="L44" s="2"/>
    </row>
    <row r="45" spans="12:12" ht="14.4" x14ac:dyDescent="0.3">
      <c r="L45" s="2"/>
    </row>
    <row r="46" spans="12:12" ht="14.4" x14ac:dyDescent="0.3">
      <c r="L46" s="2"/>
    </row>
    <row r="47" spans="12:12" ht="14.4" x14ac:dyDescent="0.3">
      <c r="L47" s="2"/>
    </row>
    <row r="48" spans="12:12" ht="14.4" x14ac:dyDescent="0.3">
      <c r="L48" s="2"/>
    </row>
    <row r="49" spans="12:12" ht="14.4" x14ac:dyDescent="0.3">
      <c r="L49" s="2"/>
    </row>
  </sheetData>
  <sheetProtection selectLockedCells="1" selectUnlockedCells="1"/>
  <mergeCells count="14">
    <mergeCell ref="B10:C10"/>
    <mergeCell ref="F11:H15"/>
    <mergeCell ref="I11:K15"/>
    <mergeCell ref="F10:K10"/>
    <mergeCell ref="S10:U10"/>
    <mergeCell ref="O7:AC8"/>
    <mergeCell ref="O22:AC23"/>
    <mergeCell ref="P10:Q10"/>
    <mergeCell ref="W10:Y10"/>
    <mergeCell ref="AA10:AC10"/>
    <mergeCell ref="P18:Q18"/>
    <mergeCell ref="S18:U18"/>
    <mergeCell ref="W18:Y18"/>
    <mergeCell ref="AA18:AC18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双色球</vt:lpstr>
      <vt:lpstr>双色球-基础数据</vt:lpstr>
      <vt:lpstr>抽奖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2019-09-20T03:15:03Z</dcterms:modified>
</cp:coreProperties>
</file>