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8" r:id="rId6"/>
    <sheet name="7" sheetId="9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C14" i="9"/>
  <c r="C13" i="9"/>
  <c r="C12" i="9"/>
  <c r="C11" i="9"/>
  <c r="C10" i="9"/>
  <c r="B5" i="9"/>
  <c r="B6" i="9"/>
  <c r="B7" i="9"/>
  <c r="B8" i="9"/>
  <c r="B9" i="9"/>
  <c r="C9" i="9" s="1"/>
  <c r="B4" i="9"/>
  <c r="B5" i="8" l="1"/>
  <c r="B6" i="8"/>
  <c r="C6" i="8" s="1"/>
  <c r="E6" i="8" s="1"/>
  <c r="B7" i="8"/>
  <c r="C7" i="8" s="1"/>
  <c r="E7" i="8" s="1"/>
  <c r="B8" i="8"/>
  <c r="C8" i="8" s="1"/>
  <c r="E8" i="8" s="1"/>
  <c r="B9" i="8"/>
  <c r="B10" i="8"/>
  <c r="C10" i="8" s="1"/>
  <c r="E10" i="8" s="1"/>
  <c r="B11" i="8"/>
  <c r="C11" i="8" s="1"/>
  <c r="E11" i="8" s="1"/>
  <c r="B12" i="8"/>
  <c r="C12" i="8" s="1"/>
  <c r="E12" i="8" s="1"/>
  <c r="B13" i="8"/>
  <c r="B14" i="8"/>
  <c r="C14" i="8" s="1"/>
  <c r="E14" i="8" s="1"/>
  <c r="B15" i="8"/>
  <c r="C15" i="8" s="1"/>
  <c r="E15" i="8" s="1"/>
  <c r="B4" i="8"/>
  <c r="C5" i="6"/>
  <c r="D5" i="6" s="1"/>
  <c r="C4" i="6"/>
  <c r="D4" i="6" s="1"/>
  <c r="D12" i="8" l="1"/>
  <c r="D8" i="8"/>
  <c r="D15" i="8"/>
  <c r="D11" i="8"/>
  <c r="D7" i="8"/>
  <c r="D14" i="8"/>
  <c r="D10" i="8"/>
  <c r="D6" i="8"/>
  <c r="C13" i="8"/>
  <c r="C9" i="8"/>
  <c r="C5" i="8"/>
  <c r="C4" i="8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C4" i="5"/>
  <c r="B4" i="5"/>
  <c r="E4" i="8" l="1"/>
  <c r="E9" i="8"/>
  <c r="D9" i="8"/>
  <c r="E13" i="8"/>
  <c r="D13" i="8"/>
  <c r="E5" i="8"/>
  <c r="D5" i="8"/>
  <c r="D4" i="8"/>
  <c r="B5" i="4"/>
  <c r="B6" i="4"/>
  <c r="B7" i="4"/>
  <c r="B8" i="4"/>
  <c r="B9" i="4"/>
  <c r="B4" i="4"/>
  <c r="B3" i="4"/>
  <c r="E8" i="4"/>
  <c r="E7" i="4" s="1"/>
  <c r="E9" i="4" s="1"/>
  <c r="D3" i="4" s="1"/>
  <c r="D5" i="4" s="1"/>
  <c r="C4" i="3"/>
  <c r="C5" i="3" s="1"/>
  <c r="C6" i="3" s="1"/>
  <c r="C7" i="3" s="1"/>
  <c r="C8" i="3" s="1"/>
  <c r="B6" i="3" l="1"/>
  <c r="B8" i="3"/>
  <c r="B7" i="3"/>
  <c r="B5" i="3"/>
  <c r="D8" i="3"/>
  <c r="D5" i="3"/>
  <c r="B9" i="2"/>
  <c r="B8" i="2"/>
  <c r="B7" i="2"/>
  <c r="B6" i="2"/>
  <c r="B5" i="2"/>
  <c r="B4" i="2"/>
  <c r="D6" i="3" l="1"/>
  <c r="D7" i="3"/>
</calcChain>
</file>

<file path=xl/sharedStrings.xml><?xml version="1.0" encoding="utf-8"?>
<sst xmlns="http://schemas.openxmlformats.org/spreadsheetml/2006/main" count="82" uniqueCount="69">
  <si>
    <t>省份</t>
    <phoneticPr fontId="0" type="noConversion"/>
  </si>
  <si>
    <t>鸡肉产量</t>
  </si>
  <si>
    <t>安徽</t>
  </si>
  <si>
    <t>福建</t>
  </si>
  <si>
    <t>江苏</t>
  </si>
  <si>
    <t>江西</t>
  </si>
  <si>
    <t>上海</t>
  </si>
  <si>
    <t>浙江</t>
  </si>
  <si>
    <t>有效客户</t>
    <phoneticPr fontId="5" type="noConversion"/>
  </si>
  <si>
    <t>预约客户</t>
    <phoneticPr fontId="5" type="noConversion"/>
  </si>
  <si>
    <t>到店客户</t>
    <phoneticPr fontId="5" type="noConversion"/>
  </si>
  <si>
    <t>成交客户</t>
    <phoneticPr fontId="5" type="noConversion"/>
  </si>
  <si>
    <t>辅助行</t>
    <phoneticPr fontId="5" type="noConversion"/>
  </si>
  <si>
    <t>数量</t>
    <phoneticPr fontId="5" type="noConversion"/>
  </si>
  <si>
    <t>转化率</t>
    <phoneticPr fontId="5" type="noConversion"/>
  </si>
  <si>
    <t>线索客户</t>
    <phoneticPr fontId="5" type="noConversion"/>
  </si>
  <si>
    <t>仪表盘分割</t>
    <phoneticPr fontId="5" type="noConversion"/>
  </si>
  <si>
    <t>区块1</t>
    <phoneticPr fontId="5" type="noConversion"/>
  </si>
  <si>
    <t>区块2</t>
  </si>
  <si>
    <t>区块3</t>
  </si>
  <si>
    <t>区块4</t>
  </si>
  <si>
    <t>区块5</t>
  </si>
  <si>
    <t>区块6</t>
  </si>
  <si>
    <t>实际额</t>
    <phoneticPr fontId="5" type="noConversion"/>
  </si>
  <si>
    <t>目标值</t>
    <phoneticPr fontId="5" type="noConversion"/>
  </si>
  <si>
    <t>区块7</t>
    <phoneticPr fontId="5" type="noConversion"/>
  </si>
  <si>
    <t>实际占比</t>
    <phoneticPr fontId="5" type="noConversion"/>
  </si>
  <si>
    <t>目标完成率</t>
    <phoneticPr fontId="5" type="noConversion"/>
  </si>
  <si>
    <t>指针</t>
    <phoneticPr fontId="5" type="noConversion"/>
  </si>
  <si>
    <t>辅助区域</t>
    <phoneticPr fontId="5" type="noConversion"/>
  </si>
  <si>
    <t>指针辅助区域</t>
    <phoneticPr fontId="5" type="noConversion"/>
  </si>
  <si>
    <t>采购</t>
    <phoneticPr fontId="5" type="noConversion"/>
  </si>
  <si>
    <t>销售</t>
    <phoneticPr fontId="5" type="noConversion"/>
  </si>
  <si>
    <t>2018-01</t>
    <phoneticPr fontId="5" type="noConversion"/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</si>
  <si>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</si>
  <si>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</si>
  <si>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</si>
  <si>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</si>
  <si>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</si>
  <si>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</si>
  <si>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</si>
  <si>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</si>
  <si>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</si>
  <si>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</si>
  <si>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</si>
  <si>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月份</t>
  </si>
  <si>
    <t>男</t>
  </si>
  <si>
    <t>女</t>
  </si>
  <si>
    <t>应体检人数</t>
  </si>
  <si>
    <t>实际体检人数</t>
  </si>
  <si>
    <t>完成率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</si>
  <si>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</si>
  <si>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</si>
  <si>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</si>
  <si>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</si>
  <si>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</si>
  <si>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</si>
  <si>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</si>
  <si>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</si>
  <si>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</si>
  <si>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</si>
  <si>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</si>
  <si>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</si>
  <si>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预算</t>
  </si>
  <si>
    <t>实际</t>
  </si>
  <si>
    <t>超出</t>
  </si>
  <si>
    <t>辅助-1</t>
  </si>
  <si>
    <t>已发生</t>
  </si>
  <si>
    <t>预测值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</si>
</sst>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8"/>
      <color theme="0"/>
      <name val="Calibri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4" fillId="2" borderId="0" xfId="3" applyFill="1"/>
    <xf numFmtId="0" fontId="4" fillId="0" borderId="0" xfId="3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0" xfId="3" applyFill="1"/>
    <xf numFmtId="0" fontId="3" fillId="4" borderId="1" xfId="2" applyFont="1" applyFill="1" applyBorder="1" applyAlignment="1">
      <alignment horizontal="center" vertical="center"/>
    </xf>
    <xf numFmtId="0" fontId="0" fillId="5" borderId="1" xfId="0" applyFill="1" applyBorder="1"/>
    <xf numFmtId="164" fontId="4" fillId="5" borderId="1" xfId="1" applyNumberFormat="1" applyFont="1" applyFill="1" applyBorder="1"/>
    <xf numFmtId="9" fontId="0" fillId="3" borderId="1" xfId="4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1" xfId="4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0" fontId="4" fillId="3" borderId="1" xfId="3" applyFill="1" applyBorder="1"/>
    <xf numFmtId="0" fontId="9" fillId="9" borderId="1" xfId="3" applyFont="1" applyFill="1" applyBorder="1"/>
    <xf numFmtId="0" fontId="9" fillId="9" borderId="1" xfId="3" applyFont="1" applyFill="1" applyBorder="1" applyAlignment="1">
      <alignment horizontal="center"/>
    </xf>
    <xf numFmtId="9" fontId="4" fillId="3" borderId="0" xfId="4" applyFont="1" applyFill="1" applyAlignment="1"/>
    <xf numFmtId="0" fontId="7" fillId="6" borderId="1" xfId="0" applyFont="1" applyFill="1" applyBorder="1" applyAlignment="1">
      <alignment horizontal="center"/>
    </xf>
  </cellXfs>
  <cellStyles count="6">
    <cellStyle name="百分比" xfId="4" builtinId="5"/>
    <cellStyle name="百分比 2" xfId="5"/>
    <cellStyle name="常规" xfId="0" builtinId="0"/>
    <cellStyle name="常规 2" xfId="3"/>
    <cellStyle name="常规_Sheet2" xfId="2"/>
    <cellStyle name="千位分隔" xfId="1" builtinId="3"/>
  </cellStyles>
  <dxfs count="0"/>
  <tableStyles count="0" defaultTableStyle="TableStyleMedium2" defaultPivotStyle="PivotStyleLight16"/>
  <colors>
    <mruColors>
      <color rgb="FF68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22275899087493E-2"/>
          <c:y val="0.12891344383057091"/>
          <c:w val="0.94095544820182497"/>
          <c:h val="0.76230079320195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鸡肉产量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'1'!$A$4:$A$9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'1'!$B$4:$B$9</c:f>
              <c:numCache>
                <c:formatCode>_ * #,##0_ ;_ * \-#,##0_ ;_ * "-"??_ ;_ @_ </c:formatCode>
                <c:ptCount val="6"/>
                <c:pt idx="0">
                  <c:v>3207</c:v>
                </c:pt>
                <c:pt idx="1">
                  <c:v>1472</c:v>
                </c:pt>
                <c:pt idx="2">
                  <c:v>2767</c:v>
                </c:pt>
                <c:pt idx="3">
                  <c:v>2605</c:v>
                </c:pt>
                <c:pt idx="4">
                  <c:v>1972</c:v>
                </c:pt>
                <c:pt idx="5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D-4194-AD59-34662656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121960"/>
        <c:axId val="674115728"/>
      </c:barChart>
      <c:lineChart>
        <c:grouping val="standard"/>
        <c:varyColors val="0"/>
        <c:ser>
          <c:idx val="2"/>
          <c:order val="1"/>
          <c:tx>
            <c:strRef>
              <c:f>'1'!$B$3</c:f>
              <c:strCache>
                <c:ptCount val="1"/>
                <c:pt idx="0">
                  <c:v>鸡肉产量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'1'!$A$4:$A$9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'1'!$B$4:$B$9</c:f>
              <c:numCache>
                <c:formatCode>_ * #,##0_ ;_ * \-#,##0_ ;_ * "-"??_ ;_ @_ </c:formatCode>
                <c:ptCount val="6"/>
                <c:pt idx="0">
                  <c:v>3207</c:v>
                </c:pt>
                <c:pt idx="1">
                  <c:v>1472</c:v>
                </c:pt>
                <c:pt idx="2">
                  <c:v>2767</c:v>
                </c:pt>
                <c:pt idx="3">
                  <c:v>2605</c:v>
                </c:pt>
                <c:pt idx="4">
                  <c:v>1972</c:v>
                </c:pt>
                <c:pt idx="5">
                  <c:v>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D-4194-AD59-34662656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21960"/>
        <c:axId val="674115728"/>
      </c:lineChart>
      <c:catAx>
        <c:axId val="6741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15728"/>
        <c:crosses val="autoZero"/>
        <c:auto val="1"/>
        <c:lblAlgn val="ctr"/>
        <c:lblOffset val="100"/>
        <c:noMultiLvlLbl val="0"/>
      </c:catAx>
      <c:valAx>
        <c:axId val="67411572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67412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45933825200978"/>
          <c:y val="1.3888888888888888E-2"/>
          <c:w val="0.71887407774815559"/>
          <c:h val="0.986111111111111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辅助行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'2'!$A$4:$A$8</c:f>
              <c:strCache>
                <c:ptCount val="5"/>
                <c:pt idx="0">
                  <c:v>线索客户</c:v>
                </c:pt>
                <c:pt idx="1">
                  <c:v>有效客户</c:v>
                </c:pt>
                <c:pt idx="2">
                  <c:v>预约客户</c:v>
                </c:pt>
                <c:pt idx="3">
                  <c:v>到店客户</c:v>
                </c:pt>
                <c:pt idx="4">
                  <c:v>成交客户</c:v>
                </c:pt>
              </c:strCache>
            </c:strRef>
          </c:cat>
          <c:val>
            <c:numRef>
              <c:f>'2'!$B$4:$B$8</c:f>
              <c:numCache>
                <c:formatCode>General</c:formatCode>
                <c:ptCount val="5"/>
                <c:pt idx="0">
                  <c:v>0</c:v>
                </c:pt>
                <c:pt idx="1">
                  <c:v>307.5</c:v>
                </c:pt>
                <c:pt idx="2">
                  <c:v>544</c:v>
                </c:pt>
                <c:pt idx="3">
                  <c:v>797.5</c:v>
                </c:pt>
                <c:pt idx="4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4C94-8060-7958C958E16B}"/>
            </c:ext>
          </c:extLst>
        </c:ser>
        <c:ser>
          <c:idx val="1"/>
          <c:order val="1"/>
          <c:tx>
            <c:strRef>
              <c:f>'2'!$C$3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FE-4C94-8060-7958C958E1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BFE-4C94-8060-7958C958E1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BFE-4C94-8060-7958C958E1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BFE-4C94-8060-7958C958E1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BFE-4C94-8060-7958C958E16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BFE-4C94-8060-7958C958E16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BFE-4C94-8060-7958C958E16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BFE-4C94-8060-7958C958E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'2'!$A$4:$A$8</c:f>
              <c:strCache>
                <c:ptCount val="5"/>
                <c:pt idx="0">
                  <c:v>线索客户</c:v>
                </c:pt>
                <c:pt idx="1">
                  <c:v>有效客户</c:v>
                </c:pt>
                <c:pt idx="2">
                  <c:v>预约客户</c:v>
                </c:pt>
                <c:pt idx="3">
                  <c:v>到店客户</c:v>
                </c:pt>
                <c:pt idx="4">
                  <c:v>成交客户</c:v>
                </c:pt>
              </c:strCache>
            </c:strRef>
          </c:cat>
          <c:val>
            <c:numRef>
              <c:f>'2'!$C$4:$C$8</c:f>
              <c:numCache>
                <c:formatCode>General</c:formatCode>
                <c:ptCount val="5"/>
                <c:pt idx="0">
                  <c:v>2673</c:v>
                </c:pt>
                <c:pt idx="1">
                  <c:v>2058</c:v>
                </c:pt>
                <c:pt idx="2">
                  <c:v>1585</c:v>
                </c:pt>
                <c:pt idx="3">
                  <c:v>1078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E-4C94-8060-7958C958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serLines>
          <c:spPr>
            <a:ln w="1905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serLines>
        <c:axId val="695000736"/>
        <c:axId val="695001720"/>
      </c:barChart>
      <c:catAx>
        <c:axId val="695000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1720"/>
        <c:crosses val="autoZero"/>
        <c:auto val="1"/>
        <c:lblAlgn val="ctr"/>
        <c:lblOffset val="100"/>
        <c:noMultiLvlLbl val="0"/>
      </c:catAx>
      <c:valAx>
        <c:axId val="695001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50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7271973778396"/>
          <c:y val="8.7987235941502137E-2"/>
          <c:w val="0.65474418867498019"/>
          <c:h val="0.84990412692331974"/>
        </c:manualLayout>
      </c:layout>
      <c:doughnut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9-4387-BF05-8E5D9110A8B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5D9-4387-BF05-8E5D9110A8B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5D9-4387-BF05-8E5D9110A8BA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D9-4387-BF05-8E5D9110A8BA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5D9-4387-BF05-8E5D9110A8B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5D9-4387-BF05-8E5D9110A8BA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5D9-4387-BF05-8E5D9110A8BA}"/>
              </c:ext>
            </c:extLst>
          </c:dPt>
          <c:cat>
            <c:strRef>
              <c:f>'3'!$A$3:$A$9</c:f>
              <c:strCache>
                <c:ptCount val="7"/>
                <c:pt idx="0">
                  <c:v>区块1</c:v>
                </c:pt>
                <c:pt idx="1">
                  <c:v>区块2</c:v>
                </c:pt>
                <c:pt idx="2">
                  <c:v>区块3</c:v>
                </c:pt>
                <c:pt idx="3">
                  <c:v>区块4</c:v>
                </c:pt>
                <c:pt idx="4">
                  <c:v>区块5</c:v>
                </c:pt>
                <c:pt idx="5">
                  <c:v>区块6</c:v>
                </c:pt>
                <c:pt idx="6">
                  <c:v>区块7</c:v>
                </c:pt>
              </c:strCache>
            </c:strRef>
          </c:cat>
          <c:val>
            <c:numRef>
              <c:f>'3'!$B$3:$B$9</c:f>
              <c:numCache>
                <c:formatCode>General</c:formatCode>
                <c:ptCount val="7"/>
                <c:pt idx="0">
                  <c:v>90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9-4387-BF05-8E5D9110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7"/>
        <c:holeSize val="8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08689363180114E-2"/>
          <c:y val="0"/>
          <c:w val="0.92695498581009939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F5A-41F5-AEA9-317819EDB82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5A-41F5-AEA9-317819EDB82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5A-41F5-AEA9-317819EDB82C}"/>
              </c:ext>
            </c:extLst>
          </c:dPt>
          <c:val>
            <c:numRef>
              <c:f>'3'!$D$3:$D$5</c:f>
              <c:numCache>
                <c:formatCode>General</c:formatCode>
                <c:ptCount val="3"/>
                <c:pt idx="0">
                  <c:v>49.5</c:v>
                </c:pt>
                <c:pt idx="1">
                  <c:v>2</c:v>
                </c:pt>
                <c:pt idx="2">
                  <c:v>308.5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1F5-AEA9-317819ED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6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0048118985127"/>
          <c:y val="5.0925925925925923E-2"/>
          <c:w val="0.84454396325459313"/>
          <c:h val="0.945022601341498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采购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'4'!$A$4:$A$15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'4'!$B$4:$B$15</c:f>
              <c:numCache>
                <c:formatCode>General</c:formatCode>
                <c:ptCount val="12"/>
                <c:pt idx="0">
                  <c:v>101</c:v>
                </c:pt>
                <c:pt idx="1">
                  <c:v>222</c:v>
                </c:pt>
                <c:pt idx="2">
                  <c:v>105</c:v>
                </c:pt>
                <c:pt idx="3">
                  <c:v>334</c:v>
                </c:pt>
                <c:pt idx="4">
                  <c:v>176</c:v>
                </c:pt>
                <c:pt idx="5">
                  <c:v>138</c:v>
                </c:pt>
                <c:pt idx="6">
                  <c:v>208</c:v>
                </c:pt>
                <c:pt idx="7">
                  <c:v>172</c:v>
                </c:pt>
                <c:pt idx="8">
                  <c:v>235</c:v>
                </c:pt>
                <c:pt idx="9">
                  <c:v>258</c:v>
                </c:pt>
                <c:pt idx="10">
                  <c:v>229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E-4D1B-835A-0EEE42435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504636016"/>
        <c:axId val="504634704"/>
      </c:barChart>
      <c:barChart>
        <c:barDir val="bar"/>
        <c:grouping val="stacked"/>
        <c:varyColors val="0"/>
        <c:ser>
          <c:idx val="1"/>
          <c:order val="1"/>
          <c:tx>
            <c:strRef>
              <c:f>'4'!$C$3</c:f>
              <c:strCache>
                <c:ptCount val="1"/>
                <c:pt idx="0">
                  <c:v>销售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'4'!$A$4:$A$15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458</c:v>
                </c:pt>
                <c:pt idx="1">
                  <c:v>194</c:v>
                </c:pt>
                <c:pt idx="2">
                  <c:v>266</c:v>
                </c:pt>
                <c:pt idx="3">
                  <c:v>349</c:v>
                </c:pt>
                <c:pt idx="4">
                  <c:v>126</c:v>
                </c:pt>
                <c:pt idx="5">
                  <c:v>498</c:v>
                </c:pt>
                <c:pt idx="6">
                  <c:v>217</c:v>
                </c:pt>
                <c:pt idx="7">
                  <c:v>331</c:v>
                </c:pt>
                <c:pt idx="8">
                  <c:v>114</c:v>
                </c:pt>
                <c:pt idx="9">
                  <c:v>366</c:v>
                </c:pt>
                <c:pt idx="10">
                  <c:v>361</c:v>
                </c:pt>
                <c:pt idx="1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E-4D1B-835A-0EEE42435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655874560"/>
        <c:axId val="655874232"/>
      </c:barChart>
      <c:catAx>
        <c:axId val="504636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4704"/>
        <c:crosses val="autoZero"/>
        <c:auto val="1"/>
        <c:lblAlgn val="ctr"/>
        <c:lblOffset val="100"/>
        <c:noMultiLvlLbl val="0"/>
      </c:catAx>
      <c:valAx>
        <c:axId val="504634704"/>
        <c:scaling>
          <c:orientation val="maxMin"/>
          <c:min val="-600"/>
        </c:scaling>
        <c:delete val="1"/>
        <c:axPos val="b"/>
        <c:numFmt formatCode="General" sourceLinked="1"/>
        <c:majorTickMark val="none"/>
        <c:minorTickMark val="none"/>
        <c:tickLblPos val="nextTo"/>
        <c:crossAx val="504636016"/>
        <c:crosses val="autoZero"/>
        <c:crossBetween val="between"/>
      </c:valAx>
      <c:valAx>
        <c:axId val="655874232"/>
        <c:scaling>
          <c:orientation val="minMax"/>
          <c:min val="-600"/>
        </c:scaling>
        <c:delete val="1"/>
        <c:axPos val="t"/>
        <c:numFmt formatCode="General" sourceLinked="1"/>
        <c:majorTickMark val="out"/>
        <c:minorTickMark val="none"/>
        <c:tickLblPos val="nextTo"/>
        <c:crossAx val="655874560"/>
        <c:crosses val="max"/>
        <c:crossBetween val="between"/>
      </c:valAx>
      <c:catAx>
        <c:axId val="655874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58742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45148928258967624"/>
          <c:y val="5.7815689705449278E-4"/>
          <c:w val="0.17621810899230014"/>
          <c:h val="5.387968745286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86787336230274E-3"/>
          <c:y val="2.7777777777777776E-2"/>
          <c:w val="0.99808132126637694"/>
          <c:h val="0.699074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应体检人数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B8-4E9E-A9C2-78B1531C2199}"/>
              </c:ext>
            </c:extLst>
          </c:dPt>
          <c:cat>
            <c:strRef>
              <c:f>'5'!$A$4:$A$5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'5'!$B$4:$B$5</c:f>
              <c:numCache>
                <c:formatCode>General</c:formatCode>
                <c:ptCount val="2"/>
                <c:pt idx="0">
                  <c:v>146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4E9E-A9C2-78B1531C2199}"/>
            </c:ext>
          </c:extLst>
        </c:ser>
        <c:ser>
          <c:idx val="1"/>
          <c:order val="1"/>
          <c:tx>
            <c:strRef>
              <c:f>'5'!$C$3</c:f>
              <c:strCache>
                <c:ptCount val="1"/>
                <c:pt idx="0">
                  <c:v>实际体检人数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46"/>
            </c:pictureOptions>
            <c:extLst>
              <c:ext xmlns:c16="http://schemas.microsoft.com/office/drawing/2014/chart" uri="{C3380CC4-5D6E-409C-BE32-E72D297353CC}">
                <c16:uniqueId val="{00000003-93B8-4E9E-A9C2-78B1531C2199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11"/>
            </c:pictureOptions>
            <c:extLst>
              <c:ext xmlns:c16="http://schemas.microsoft.com/office/drawing/2014/chart" uri="{C3380CC4-5D6E-409C-BE32-E72D297353CC}">
                <c16:uniqueId val="{00000004-93B8-4E9E-A9C2-78B1531C2199}"/>
              </c:ext>
            </c:extLst>
          </c:dPt>
          <c:cat>
            <c:strRef>
              <c:f>'5'!$A$4:$A$5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'5'!$C$4:$C$5</c:f>
              <c:numCache>
                <c:formatCode>General</c:formatCode>
                <c:ptCount val="2"/>
                <c:pt idx="0">
                  <c:v>114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4E9E-A9C2-78B1531C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504624208"/>
        <c:axId val="504622568"/>
      </c:barChart>
      <c:catAx>
        <c:axId val="50462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622568"/>
        <c:crosses val="autoZero"/>
        <c:auto val="1"/>
        <c:lblAlgn val="ctr"/>
        <c:lblOffset val="100"/>
        <c:noMultiLvlLbl val="0"/>
      </c:catAx>
      <c:valAx>
        <c:axId val="504622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624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94538606403013E-2"/>
          <c:y val="0.14059692152002268"/>
          <c:w val="0.94821092278719399"/>
          <c:h val="0.761695381368335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'6'!$D$3</c:f>
              <c:strCache>
                <c:ptCount val="1"/>
                <c:pt idx="0">
                  <c:v>辅助-1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'6'!$D$4:$D$15</c:f>
              <c:numCache>
                <c:formatCode>General</c:formatCode>
                <c:ptCount val="12"/>
                <c:pt idx="0">
                  <c:v>190</c:v>
                </c:pt>
                <c:pt idx="1">
                  <c:v>133</c:v>
                </c:pt>
                <c:pt idx="2">
                  <c:v>131</c:v>
                </c:pt>
                <c:pt idx="3">
                  <c:v>130</c:v>
                </c:pt>
                <c:pt idx="4">
                  <c:v>173</c:v>
                </c:pt>
                <c:pt idx="5">
                  <c:v>175</c:v>
                </c:pt>
                <c:pt idx="6">
                  <c:v>121</c:v>
                </c:pt>
                <c:pt idx="7">
                  <c:v>166</c:v>
                </c:pt>
                <c:pt idx="8">
                  <c:v>163</c:v>
                </c:pt>
                <c:pt idx="9">
                  <c:v>117</c:v>
                </c:pt>
                <c:pt idx="10">
                  <c:v>182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2-42E5-B865-3EDF473EF09D}"/>
            </c:ext>
          </c:extLst>
        </c:ser>
        <c:ser>
          <c:idx val="1"/>
          <c:order val="1"/>
          <c:tx>
            <c:strRef>
              <c:f>'6'!$E$3</c:f>
              <c:strCache>
                <c:ptCount val="1"/>
                <c:pt idx="0">
                  <c:v>超出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'6'!$E$4:$E$15</c:f>
              <c:numCache>
                <c:formatCode>General</c:formatCode>
                <c:ptCount val="12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34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2-42E5-B865-3EDF473E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09836160"/>
        <c:axId val="509836488"/>
      </c:barChart>
      <c:lineChart>
        <c:grouping val="standard"/>
        <c:varyColors val="0"/>
        <c:ser>
          <c:idx val="2"/>
          <c:order val="2"/>
          <c:tx>
            <c:strRef>
              <c:f>'6'!$B$3</c:f>
              <c:strCache>
                <c:ptCount val="1"/>
                <c:pt idx="0">
                  <c:v>预算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'6'!$A$4:$A$15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'6'!$B$4:$B$15</c:f>
              <c:numCache>
                <c:formatCode>General</c:formatCode>
                <c:ptCount val="12"/>
                <c:pt idx="0">
                  <c:v>190</c:v>
                </c:pt>
                <c:pt idx="1">
                  <c:v>170</c:v>
                </c:pt>
                <c:pt idx="2">
                  <c:v>182</c:v>
                </c:pt>
                <c:pt idx="3">
                  <c:v>153</c:v>
                </c:pt>
                <c:pt idx="4">
                  <c:v>192</c:v>
                </c:pt>
                <c:pt idx="5">
                  <c:v>175</c:v>
                </c:pt>
                <c:pt idx="6">
                  <c:v>121</c:v>
                </c:pt>
                <c:pt idx="7">
                  <c:v>178</c:v>
                </c:pt>
                <c:pt idx="8">
                  <c:v>163</c:v>
                </c:pt>
                <c:pt idx="9">
                  <c:v>117</c:v>
                </c:pt>
                <c:pt idx="10">
                  <c:v>200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2-42E5-B865-3EDF473E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36160"/>
        <c:axId val="509836488"/>
      </c:lineChart>
      <c:catAx>
        <c:axId val="5098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6488"/>
        <c:crosses val="autoZero"/>
        <c:auto val="1"/>
        <c:lblAlgn val="ctr"/>
        <c:lblOffset val="100"/>
        <c:noMultiLvlLbl val="0"/>
      </c:catAx>
      <c:valAx>
        <c:axId val="509836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8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'7'!$B$3</c:f>
              <c:strCache>
                <c:ptCount val="1"/>
                <c:pt idx="0">
                  <c:v>已发生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 w="22225" cap="flat" cmpd="sng" algn="ctr">
                <a:solidFill>
                  <a:schemeClr val="bg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'7'!$B$4:$B$15</c:f>
              <c:numCache>
                <c:formatCode>General</c:formatCode>
                <c:ptCount val="12"/>
                <c:pt idx="0">
                  <c:v>256</c:v>
                </c:pt>
                <c:pt idx="1">
                  <c:v>360</c:v>
                </c:pt>
                <c:pt idx="2">
                  <c:v>203</c:v>
                </c:pt>
                <c:pt idx="3">
                  <c:v>374</c:v>
                </c:pt>
                <c:pt idx="4">
                  <c:v>374</c:v>
                </c:pt>
                <c:pt idx="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017-BC49-2FBBB917DB94}"/>
            </c:ext>
          </c:extLst>
        </c:ser>
        <c:ser>
          <c:idx val="1"/>
          <c:order val="1"/>
          <c:tx>
            <c:strRef>
              <c:f>'7'!$C$3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2225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'7'!$C$4:$C$15</c:f>
              <c:numCache>
                <c:formatCode>General</c:formatCode>
                <c:ptCount val="12"/>
                <c:pt idx="5">
                  <c:v>472</c:v>
                </c:pt>
                <c:pt idx="6">
                  <c:v>483</c:v>
                </c:pt>
                <c:pt idx="7">
                  <c:v>271</c:v>
                </c:pt>
                <c:pt idx="8">
                  <c:v>279</c:v>
                </c:pt>
                <c:pt idx="9">
                  <c:v>164</c:v>
                </c:pt>
                <c:pt idx="10">
                  <c:v>195</c:v>
                </c:pt>
                <c:pt idx="11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017-BC49-2FBBB917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57512"/>
        <c:axId val="643259480"/>
      </c:lineChart>
      <c:catAx>
        <c:axId val="6432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59480"/>
        <c:crosses val="autoZero"/>
        <c:auto val="1"/>
        <c:lblAlgn val="ctr"/>
        <c:lblOffset val="100"/>
        <c:noMultiLvlLbl val="0"/>
      </c:catAx>
      <c:valAx>
        <c:axId val="643259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325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153945</xdr:rowOff>
    </xdr:from>
    <xdr:to>
      <xdr:col>7</xdr:col>
      <xdr:colOff>304800</xdr:colOff>
      <xdr:row>16</xdr:row>
      <xdr:rowOff>162152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29041</xdr:rowOff>
    </xdr:from>
    <xdr:ext cx="4726531" cy="290679"/>
    <xdr:sp macro="" textlink="">
      <xdr:nvSpPr>
        <xdr:cNvPr id="3" name="文本框 2"/>
        <xdr:cNvSpPr txBox="1"/>
      </xdr:nvSpPr>
      <xdr:spPr>
        <a:xfrm>
          <a:off x="0" y="29041"/>
          <a:ext cx="4726531" cy="290679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>
              <a:solidFill>
                <a:schemeClr val="accent4">
                  <a:lumMod val="60000"/>
                  <a:lumOff val="40000"/>
                </a:schemeClr>
              </a:solidFill>
            </a:rPr>
            <a:t>2018 </a:t>
          </a:r>
          <a:r>
            <a:rPr lang="zh-CN" altLang="en-US" sz="1200" b="1">
              <a:solidFill>
                <a:schemeClr val="accent4">
                  <a:lumMod val="60000"/>
                  <a:lumOff val="40000"/>
                </a:schemeClr>
              </a:solidFill>
            </a:rPr>
            <a:t>年东部六省市鸡肉产量 </a:t>
          </a:r>
          <a:r>
            <a:rPr lang="en-US" altLang="zh-CN" sz="1200" b="1">
              <a:solidFill>
                <a:schemeClr val="accent4">
                  <a:lumMod val="60000"/>
                  <a:lumOff val="40000"/>
                </a:schemeClr>
              </a:solidFill>
            </a:rPr>
            <a:t>(</a:t>
          </a:r>
          <a:r>
            <a:rPr lang="zh-CN" altLang="en-US" sz="1050" b="0">
              <a:solidFill>
                <a:schemeClr val="accent4">
                  <a:lumMod val="60000"/>
                  <a:lumOff val="40000"/>
                </a:schemeClr>
              </a:solidFill>
            </a:rPr>
            <a:t>单位</a:t>
          </a:r>
          <a:r>
            <a:rPr lang="en-US" altLang="zh-CN" sz="1050" b="0">
              <a:solidFill>
                <a:schemeClr val="accent4">
                  <a:lumMod val="60000"/>
                  <a:lumOff val="40000"/>
                </a:schemeClr>
              </a:solidFill>
            </a:rPr>
            <a:t>:</a:t>
          </a:r>
          <a:r>
            <a:rPr lang="zh-CN" altLang="en-US" sz="1050" b="0">
              <a:solidFill>
                <a:schemeClr val="accent4">
                  <a:lumMod val="60000"/>
                  <a:lumOff val="40000"/>
                </a:schemeClr>
              </a:solidFill>
            </a:rPr>
            <a:t>万斤</a:t>
          </a:r>
          <a:r>
            <a:rPr lang="en-US" altLang="zh-CN" sz="1200" b="1">
              <a:solidFill>
                <a:schemeClr val="accent4">
                  <a:lumMod val="60000"/>
                  <a:lumOff val="40000"/>
                </a:schemeClr>
              </a:solidFill>
            </a:rPr>
            <a:t>)</a:t>
          </a:r>
          <a:endParaRPr lang="en-US" sz="12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oneCellAnchor>
  <xdr:twoCellAnchor editAs="oneCell">
    <xdr:from>
      <xdr:col>1</xdr:col>
      <xdr:colOff>165187</xdr:colOff>
      <xdr:row>0</xdr:row>
      <xdr:rowOff>47958</xdr:rowOff>
    </xdr:from>
    <xdr:to>
      <xdr:col>1</xdr:col>
      <xdr:colOff>410306</xdr:colOff>
      <xdr:row>1</xdr:row>
      <xdr:rowOff>111902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656" y="47958"/>
          <a:ext cx="245119" cy="245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76800" cy="290679"/>
    <xdr:sp macro="" textlink="">
      <xdr:nvSpPr>
        <xdr:cNvPr id="2" name="文本框 2"/>
        <xdr:cNvSpPr txBox="1"/>
      </xdr:nvSpPr>
      <xdr:spPr>
        <a:xfrm>
          <a:off x="0" y="0"/>
          <a:ext cx="4876800" cy="290679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某平台销售转化率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1</xdr:row>
      <xdr:rowOff>95250</xdr:rowOff>
    </xdr:from>
    <xdr:to>
      <xdr:col>7</xdr:col>
      <xdr:colOff>586740</xdr:colOff>
      <xdr:row>22</xdr:row>
      <xdr:rowOff>0</xdr:rowOff>
    </xdr:to>
    <xdr:grpSp>
      <xdr:nvGrpSpPr>
        <xdr:cNvPr id="10" name="Group 9"/>
        <xdr:cNvGrpSpPr/>
      </xdr:nvGrpSpPr>
      <xdr:grpSpPr>
        <a:xfrm>
          <a:off x="0" y="278130"/>
          <a:ext cx="4853940" cy="3745230"/>
          <a:chOff x="38124" y="1879720"/>
          <a:chExt cx="4838700" cy="2743200"/>
        </a:xfrm>
      </xdr:grpSpPr>
      <xdr:graphicFrame macro="">
        <xdr:nvGraphicFramePr>
          <xdr:cNvPr id="3" name="Chart 2"/>
          <xdr:cNvGraphicFramePr/>
        </xdr:nvGraphicFramePr>
        <xdr:xfrm>
          <a:off x="38124" y="1879720"/>
          <a:ext cx="48387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9" name="Group 8"/>
          <xdr:cNvGrpSpPr/>
        </xdr:nvGrpSpPr>
        <xdr:grpSpPr>
          <a:xfrm>
            <a:off x="304800" y="2331720"/>
            <a:ext cx="845820" cy="1889760"/>
            <a:chOff x="304800" y="2331720"/>
            <a:chExt cx="845820" cy="1889760"/>
          </a:xfrm>
        </xdr:grpSpPr>
        <xdr:sp macro="" textlink="$D$5">
          <xdr:nvSpPr>
            <xdr:cNvPr id="5" name="Down Arrow 4"/>
            <xdr:cNvSpPr/>
          </xdr:nvSpPr>
          <xdr:spPr>
            <a:xfrm>
              <a:off x="327660" y="2331720"/>
              <a:ext cx="822960" cy="266700"/>
            </a:xfrm>
            <a:prstGeom prst="downArrow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F6F3673F-704F-4FE0-BDE2-926AD5D0D038}" type="TxLink">
                <a:rPr lang="en-US" altLang="en-US" sz="1100" b="1" i="0" u="none" strike="noStrike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等线"/>
                  <a:ea typeface="等线"/>
                </a:rPr>
                <a:pPr algn="l"/>
                <a:t>77%</a:t>
              </a:fld>
              <a:endParaRPr lang="zh-CN" altLang="en-US" sz="1100" b="1">
                <a:solidFill>
                  <a:schemeClr val="accent1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$D$6">
          <xdr:nvSpPr>
            <xdr:cNvPr id="6" name="Down Arrow 5"/>
            <xdr:cNvSpPr/>
          </xdr:nvSpPr>
          <xdr:spPr>
            <a:xfrm>
              <a:off x="320040" y="2872740"/>
              <a:ext cx="822960" cy="251460"/>
            </a:xfrm>
            <a:prstGeom prst="downArrow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F3611123-1A77-49B7-919B-BCEA1F28BF98}" type="TxLink">
                <a:rPr lang="en-US" altLang="en-US" sz="1100" b="1" i="0" u="none" strike="noStrike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等线"/>
                  <a:ea typeface="等线"/>
                </a:rPr>
                <a:pPr algn="l"/>
                <a:t>77%</a:t>
              </a:fld>
              <a:endParaRPr lang="zh-CN" altLang="en-US" sz="1100" b="1">
                <a:solidFill>
                  <a:schemeClr val="accent1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$D$7">
          <xdr:nvSpPr>
            <xdr:cNvPr id="7" name="Down Arrow 6"/>
            <xdr:cNvSpPr/>
          </xdr:nvSpPr>
          <xdr:spPr>
            <a:xfrm>
              <a:off x="304800" y="3406140"/>
              <a:ext cx="822960" cy="251460"/>
            </a:xfrm>
            <a:prstGeom prst="downArrow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D8D20E-2FDE-40C3-81FC-5D731E354CC7}" type="TxLink">
                <a:rPr lang="en-US" altLang="en-US" sz="11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 algn="l"/>
                <a:t>68%</a:t>
              </a:fld>
              <a:endParaRPr lang="zh-CN" altLang="en-US" sz="11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$D$8">
          <xdr:nvSpPr>
            <xdr:cNvPr id="8" name="Down Arrow 7"/>
            <xdr:cNvSpPr/>
          </xdr:nvSpPr>
          <xdr:spPr>
            <a:xfrm>
              <a:off x="304800" y="3970020"/>
              <a:ext cx="822960" cy="251460"/>
            </a:xfrm>
            <a:prstGeom prst="downArrow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429870E-43C8-4FD9-AA91-404AC2241096}" type="TxLink">
                <a:rPr lang="en-US" altLang="en-US" sz="11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 algn="l"/>
                <a:t>42%</a:t>
              </a:fld>
              <a:endParaRPr lang="zh-CN" altLang="en-US" sz="11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73835" cy="290679"/>
    <xdr:sp macro="" textlink="">
      <xdr:nvSpPr>
        <xdr:cNvPr id="20" name="文本框 2"/>
        <xdr:cNvSpPr txBox="1"/>
      </xdr:nvSpPr>
      <xdr:spPr>
        <a:xfrm>
          <a:off x="0" y="0"/>
          <a:ext cx="3173835" cy="29067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销售目标完成率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284150</xdr:rowOff>
    </xdr:from>
    <xdr:to>
      <xdr:col>5</xdr:col>
      <xdr:colOff>130591</xdr:colOff>
      <xdr:row>14</xdr:row>
      <xdr:rowOff>121224</xdr:rowOff>
    </xdr:to>
    <xdr:grpSp>
      <xdr:nvGrpSpPr>
        <xdr:cNvPr id="31" name="Group 30"/>
        <xdr:cNvGrpSpPr/>
      </xdr:nvGrpSpPr>
      <xdr:grpSpPr>
        <a:xfrm>
          <a:off x="0" y="284150"/>
          <a:ext cx="3178591" cy="2527520"/>
          <a:chOff x="0" y="284150"/>
          <a:chExt cx="3178591" cy="2451320"/>
        </a:xfrm>
      </xdr:grpSpPr>
      <xdr:grpSp>
        <xdr:nvGrpSpPr>
          <xdr:cNvPr id="30" name="Group 29"/>
          <xdr:cNvGrpSpPr/>
        </xdr:nvGrpSpPr>
        <xdr:grpSpPr>
          <a:xfrm>
            <a:off x="0" y="284150"/>
            <a:ext cx="3178591" cy="2451320"/>
            <a:chOff x="3352800" y="383796"/>
            <a:chExt cx="3178591" cy="2451320"/>
          </a:xfrm>
        </xdr:grpSpPr>
        <xdr:grpSp>
          <xdr:nvGrpSpPr>
            <xdr:cNvPr id="16" name="Group 15"/>
            <xdr:cNvGrpSpPr/>
          </xdr:nvGrpSpPr>
          <xdr:grpSpPr>
            <a:xfrm>
              <a:off x="3352800" y="383796"/>
              <a:ext cx="3178591" cy="2451320"/>
              <a:chOff x="0" y="-17730"/>
              <a:chExt cx="3185160" cy="2471495"/>
            </a:xfrm>
          </xdr:grpSpPr>
          <xdr:grpSp>
            <xdr:nvGrpSpPr>
              <xdr:cNvPr id="13" name="Group 12"/>
              <xdr:cNvGrpSpPr/>
            </xdr:nvGrpSpPr>
            <xdr:grpSpPr>
              <a:xfrm>
                <a:off x="0" y="-17730"/>
                <a:ext cx="3185160" cy="2471495"/>
                <a:chOff x="0" y="-17730"/>
                <a:chExt cx="3185160" cy="2471495"/>
              </a:xfrm>
            </xdr:grpSpPr>
            <xdr:graphicFrame macro="">
              <xdr:nvGraphicFramePr>
                <xdr:cNvPr id="5" name="Chart 4"/>
                <xdr:cNvGraphicFramePr>
                  <a:graphicFrameLocks/>
                </xdr:cNvGraphicFramePr>
              </xdr:nvGraphicFramePr>
              <xdr:xfrm>
                <a:off x="0" y="0"/>
                <a:ext cx="3185160" cy="245376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12" name="Group 11"/>
                <xdr:cNvGrpSpPr/>
              </xdr:nvGrpSpPr>
              <xdr:grpSpPr>
                <a:xfrm>
                  <a:off x="155951" y="-17730"/>
                  <a:ext cx="2901711" cy="2154784"/>
                  <a:chOff x="155951" y="-17730"/>
                  <a:chExt cx="2901711" cy="2154784"/>
                </a:xfrm>
              </xdr:grpSpPr>
              <xdr:sp macro="" textlink="">
                <xdr:nvSpPr>
                  <xdr:cNvPr id="6" name="TextBox 5"/>
                  <xdr:cNvSpPr txBox="1"/>
                </xdr:nvSpPr>
                <xdr:spPr>
                  <a:xfrm>
                    <a:off x="482793" y="1872494"/>
                    <a:ext cx="35702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7" name="TextBox 6"/>
                  <xdr:cNvSpPr txBox="1"/>
                </xdr:nvSpPr>
                <xdr:spPr>
                  <a:xfrm>
                    <a:off x="155951" y="1083668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20%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8" name="TextBox 7"/>
                  <xdr:cNvSpPr txBox="1"/>
                </xdr:nvSpPr>
                <xdr:spPr>
                  <a:xfrm>
                    <a:off x="479601" y="281093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40%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1377551" y="-17730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60%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2237862" y="357932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80%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11" name="TextBox 10"/>
                  <xdr:cNvSpPr txBox="1"/>
                </xdr:nvSpPr>
                <xdr:spPr>
                  <a:xfrm>
                    <a:off x="2557653" y="1146066"/>
                    <a:ext cx="500009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100%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</xdr:grpSp>
          </xdr:grpSp>
          <xdr:graphicFrame macro="">
            <xdr:nvGraphicFramePr>
              <xdr:cNvPr id="15" name="Chart 14"/>
              <xdr:cNvGraphicFramePr/>
            </xdr:nvGraphicFramePr>
            <xdr:xfrm>
              <a:off x="709447" y="453259"/>
              <a:ext cx="1773621" cy="158968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29" name="TextBox 28"/>
            <xdr:cNvSpPr txBox="1"/>
          </xdr:nvSpPr>
          <xdr:spPr>
            <a:xfrm>
              <a:off x="5580184" y="2282935"/>
              <a:ext cx="498978" cy="26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>
                  <a:solidFill>
                    <a:schemeClr val="accent2">
                      <a:lumMod val="50000"/>
                    </a:schemeClr>
                  </a:solidFill>
                </a:rPr>
                <a:t>120%</a:t>
              </a:r>
              <a:endParaRPr lang="zh-CN" altLang="en-US" sz="1100" b="1">
                <a:solidFill>
                  <a:schemeClr val="accent2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28" name="Group 27"/>
          <xdr:cNvGrpSpPr/>
        </xdr:nvGrpSpPr>
        <xdr:grpSpPr>
          <a:xfrm>
            <a:off x="1168548" y="1159396"/>
            <a:ext cx="891949" cy="514859"/>
            <a:chOff x="4445149" y="1176980"/>
            <a:chExt cx="891949" cy="514859"/>
          </a:xfrm>
        </xdr:grpSpPr>
        <xdr:sp macro="" textlink="$E$9">
          <xdr:nvSpPr>
            <xdr:cNvPr id="17" name="TextBox 16"/>
            <xdr:cNvSpPr txBox="1"/>
          </xdr:nvSpPr>
          <xdr:spPr>
            <a:xfrm>
              <a:off x="4601962" y="1176980"/>
              <a:ext cx="720734" cy="366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DB23EECE-69A4-44AE-9C3D-9C903B7A7A51}" type="TxLink">
                <a:rPr lang="en-US" altLang="en-US" sz="1600" b="1" i="0" u="none" strike="noStrike">
                  <a:solidFill>
                    <a:schemeClr val="tx1"/>
                  </a:solidFill>
                  <a:latin typeface="等线"/>
                  <a:ea typeface="等线"/>
                </a:rPr>
                <a:pPr/>
                <a:t>22%</a:t>
              </a:fld>
              <a:endParaRPr lang="zh-CN" altLang="en-US" sz="16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4445149" y="1406828"/>
              <a:ext cx="891949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 b="1"/>
                <a:t>目标完成率</a:t>
              </a:r>
            </a:p>
          </xdr:txBody>
        </xdr:sp>
      </xdr:grpSp>
      <xdr:grpSp>
        <xdr:nvGrpSpPr>
          <xdr:cNvPr id="26" name="Group 25"/>
          <xdr:cNvGrpSpPr/>
        </xdr:nvGrpSpPr>
        <xdr:grpSpPr>
          <a:xfrm>
            <a:off x="908539" y="1855042"/>
            <a:ext cx="621324" cy="496027"/>
            <a:chOff x="2168770" y="2951150"/>
            <a:chExt cx="621324" cy="496027"/>
          </a:xfrm>
        </xdr:grpSpPr>
        <xdr:sp macro="" textlink="">
          <xdr:nvSpPr>
            <xdr:cNvPr id="21" name="TextBox 20"/>
            <xdr:cNvSpPr txBox="1"/>
          </xdr:nvSpPr>
          <xdr:spPr>
            <a:xfrm>
              <a:off x="2168770" y="3162166"/>
              <a:ext cx="60960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000" b="0">
                  <a:solidFill>
                    <a:schemeClr val="accent1">
                      <a:lumMod val="50000"/>
                    </a:schemeClr>
                  </a:solidFill>
                </a:rPr>
                <a:t>销售额</a:t>
              </a:r>
            </a:p>
          </xdr:txBody>
        </xdr:sp>
        <xdr:sp macro="" textlink="$E$7">
          <xdr:nvSpPr>
            <xdr:cNvPr id="23" name="TextBox 22"/>
            <xdr:cNvSpPr txBox="1"/>
          </xdr:nvSpPr>
          <xdr:spPr>
            <a:xfrm>
              <a:off x="2180494" y="2951150"/>
              <a:ext cx="60960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ABD32D65-B169-4318-953C-BAC1FE5A0880}" type="TxLink">
                <a:rPr lang="en-US" altLang="en-US" sz="11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/>
                <a:t>93.28</a:t>
              </a:fld>
              <a:endParaRPr lang="zh-CN" altLang="en-US" sz="11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27" name="Group 26"/>
          <xdr:cNvGrpSpPr/>
        </xdr:nvGrpSpPr>
        <xdr:grpSpPr>
          <a:xfrm>
            <a:off x="1594337" y="1843319"/>
            <a:ext cx="609600" cy="501887"/>
            <a:chOff x="5216769" y="2095365"/>
            <a:chExt cx="609600" cy="501887"/>
          </a:xfrm>
        </xdr:grpSpPr>
        <xdr:sp macro="" textlink="">
          <xdr:nvSpPr>
            <xdr:cNvPr id="22" name="TextBox 21"/>
            <xdr:cNvSpPr txBox="1"/>
          </xdr:nvSpPr>
          <xdr:spPr>
            <a:xfrm>
              <a:off x="5216769" y="2312241"/>
              <a:ext cx="60960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000" b="0">
                  <a:solidFill>
                    <a:schemeClr val="accent1">
                      <a:lumMod val="50000"/>
                    </a:schemeClr>
                  </a:solidFill>
                </a:rPr>
                <a:t>目标值</a:t>
              </a:r>
            </a:p>
          </xdr:txBody>
        </xdr:sp>
        <xdr:sp macro="" textlink="$E$8">
          <xdr:nvSpPr>
            <xdr:cNvPr id="24" name="TextBox 23"/>
            <xdr:cNvSpPr txBox="1"/>
          </xdr:nvSpPr>
          <xdr:spPr>
            <a:xfrm>
              <a:off x="5287108" y="2095365"/>
              <a:ext cx="42203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2F1D5DA-211A-49FD-9CFD-D995C1CF794C}" type="TxLink">
                <a:rPr lang="en-US" altLang="en-US" sz="12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/>
                <a:t>424</a:t>
              </a:fld>
              <a:endParaRPr lang="zh-CN" altLang="en-US" sz="12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0</xdr:rowOff>
    </xdr:from>
    <xdr:ext cx="4808220" cy="290679"/>
    <xdr:sp macro="" textlink="">
      <xdr:nvSpPr>
        <xdr:cNvPr id="2" name="文本框 2"/>
        <xdr:cNvSpPr txBox="1"/>
      </xdr:nvSpPr>
      <xdr:spPr>
        <a:xfrm>
          <a:off x="15240" y="0"/>
          <a:ext cx="4808220" cy="29067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200" b="1">
              <a:solidFill>
                <a:schemeClr val="bg1">
                  <a:lumMod val="95000"/>
                </a:schemeClr>
              </a:solidFill>
            </a:rPr>
            <a:t>2018</a:t>
          </a:r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年某商品进销对比分析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1</xdr:row>
      <xdr:rowOff>91440</xdr:rowOff>
    </xdr:from>
    <xdr:to>
      <xdr:col>7</xdr:col>
      <xdr:colOff>556260</xdr:colOff>
      <xdr:row>23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72840" cy="304800"/>
    <xdr:sp macro="" textlink="">
      <xdr:nvSpPr>
        <xdr:cNvPr id="2" name="文本框 2"/>
        <xdr:cNvSpPr txBox="1"/>
      </xdr:nvSpPr>
      <xdr:spPr>
        <a:xfrm>
          <a:off x="0" y="0"/>
          <a:ext cx="367284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男女体检完成率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457200</xdr:colOff>
      <xdr:row>2</xdr:row>
      <xdr:rowOff>43320</xdr:rowOff>
    </xdr:from>
    <xdr:to>
      <xdr:col>5</xdr:col>
      <xdr:colOff>58560</xdr:colOff>
      <xdr:row>10</xdr:row>
      <xdr:rowOff>129540</xdr:rowOff>
    </xdr:to>
    <xdr:grpSp>
      <xdr:nvGrpSpPr>
        <xdr:cNvPr id="9" name="组合 8"/>
        <xdr:cNvGrpSpPr/>
      </xdr:nvGrpSpPr>
      <xdr:grpSpPr>
        <a:xfrm>
          <a:off x="1066800" y="378600"/>
          <a:ext cx="2382660" cy="1427340"/>
          <a:chOff x="6774180" y="500520"/>
          <a:chExt cx="2382660" cy="142734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37640" y="500520"/>
            <a:ext cx="1219200" cy="1219200"/>
          </a:xfrm>
          <a:prstGeom prst="rect">
            <a:avLst/>
          </a:prstGeom>
        </xdr:spPr>
      </xdr:pic>
      <xdr:grpSp>
        <xdr:nvGrpSpPr>
          <xdr:cNvPr id="8" name="组合 7"/>
          <xdr:cNvGrpSpPr/>
        </xdr:nvGrpSpPr>
        <xdr:grpSpPr>
          <a:xfrm>
            <a:off x="6774180" y="541020"/>
            <a:ext cx="1971180" cy="1386840"/>
            <a:chOff x="7536180" y="99060"/>
            <a:chExt cx="1971180" cy="1386840"/>
          </a:xfrm>
        </xdr:grpSpPr>
        <xdr:pic>
          <xdr:nvPicPr>
            <xdr:cNvPr id="3" name="图片 2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536180" y="99060"/>
              <a:ext cx="1219200" cy="1219200"/>
            </a:xfrm>
            <a:prstGeom prst="rect">
              <a:avLst/>
            </a:prstGeom>
          </xdr:spPr>
        </xdr:pic>
        <xdr:pic>
          <xdr:nvPicPr>
            <xdr:cNvPr id="6" name="图片 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749540" y="266700"/>
              <a:ext cx="1219200" cy="1219200"/>
            </a:xfrm>
            <a:prstGeom prst="rect">
              <a:avLst/>
            </a:prstGeom>
          </xdr:spPr>
        </xdr:pic>
        <xdr:pic>
          <xdr:nvPicPr>
            <xdr:cNvPr id="7" name="图片 6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duotone>
                <a:schemeClr val="accent4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88160" y="142380"/>
              <a:ext cx="1219200" cy="1219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1</xdr:row>
      <xdr:rowOff>137160</xdr:rowOff>
    </xdr:from>
    <xdr:to>
      <xdr:col>5</xdr:col>
      <xdr:colOff>281940</xdr:colOff>
      <xdr:row>18</xdr:row>
      <xdr:rowOff>57933</xdr:rowOff>
    </xdr:to>
    <xdr:grpSp>
      <xdr:nvGrpSpPr>
        <xdr:cNvPr id="16" name="组合 15"/>
        <xdr:cNvGrpSpPr/>
      </xdr:nvGrpSpPr>
      <xdr:grpSpPr>
        <a:xfrm>
          <a:off x="0" y="304800"/>
          <a:ext cx="3672840" cy="2770653"/>
          <a:chOff x="4312920" y="480060"/>
          <a:chExt cx="3672840" cy="2770653"/>
        </a:xfrm>
      </xdr:grpSpPr>
      <xdr:graphicFrame macro="">
        <xdr:nvGraphicFramePr>
          <xdr:cNvPr id="5" name="图表 4"/>
          <xdr:cNvGraphicFramePr/>
        </xdr:nvGraphicFramePr>
        <xdr:xfrm>
          <a:off x="4312920" y="480060"/>
          <a:ext cx="367284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2" name="组合 11"/>
          <xdr:cNvGrpSpPr/>
        </xdr:nvGrpSpPr>
        <xdr:grpSpPr>
          <a:xfrm>
            <a:off x="4747260" y="2705100"/>
            <a:ext cx="889987" cy="530373"/>
            <a:chOff x="4770120" y="2750820"/>
            <a:chExt cx="889987" cy="530373"/>
          </a:xfrm>
        </xdr:grpSpPr>
        <xdr:sp macro="" textlink="">
          <xdr:nvSpPr>
            <xdr:cNvPr id="10" name="文本框 9"/>
            <xdr:cNvSpPr txBox="1"/>
          </xdr:nvSpPr>
          <xdr:spPr>
            <a:xfrm>
              <a:off x="4770120" y="3009900"/>
              <a:ext cx="889987" cy="271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1"/>
                <a:t>男性</a:t>
              </a:r>
              <a:r>
                <a:rPr lang="zh-CN" altLang="en-US" sz="1100" b="1">
                  <a:solidFill>
                    <a:schemeClr val="accent5">
                      <a:lumMod val="50000"/>
                    </a:schemeClr>
                  </a:solidFill>
                </a:rPr>
                <a:t>完成率</a:t>
              </a:r>
              <a:endParaRPr lang="en-US" sz="11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  <xdr:sp macro="" textlink="$D$4">
          <xdr:nvSpPr>
            <xdr:cNvPr id="11" name="文本框 10"/>
            <xdr:cNvSpPr txBox="1"/>
          </xdr:nvSpPr>
          <xdr:spPr>
            <a:xfrm>
              <a:off x="4968240" y="2750820"/>
              <a:ext cx="59535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2A0031D9-3AAC-4BD6-9B2B-D46A76CC50D7}" type="TxLink">
                <a:rPr lang="en-US" altLang="en-US" sz="1600" b="1" i="0" u="none" strike="noStrike">
                  <a:solidFill>
                    <a:schemeClr val="accent5">
                      <a:lumMod val="50000"/>
                    </a:schemeClr>
                  </a:solidFill>
                  <a:latin typeface="Arial"/>
                  <a:cs typeface="Arial"/>
                </a:rPr>
                <a:pPr/>
                <a:t>78%</a:t>
              </a:fld>
              <a:endParaRPr lang="en-US" sz="20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13" name="组合 12"/>
          <xdr:cNvGrpSpPr/>
        </xdr:nvGrpSpPr>
        <xdr:grpSpPr>
          <a:xfrm>
            <a:off x="6568440" y="2720340"/>
            <a:ext cx="902683" cy="530373"/>
            <a:chOff x="4770120" y="2750820"/>
            <a:chExt cx="902683" cy="530373"/>
          </a:xfrm>
        </xdr:grpSpPr>
        <xdr:sp macro="" textlink="">
          <xdr:nvSpPr>
            <xdr:cNvPr id="14" name="文本框 13"/>
            <xdr:cNvSpPr txBox="1"/>
          </xdr:nvSpPr>
          <xdr:spPr>
            <a:xfrm>
              <a:off x="4770120" y="3009900"/>
              <a:ext cx="902683" cy="271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1">
                  <a:solidFill>
                    <a:schemeClr val="accent4">
                      <a:lumMod val="50000"/>
                    </a:schemeClr>
                  </a:solidFill>
                </a:rPr>
                <a:t>女性完成率</a:t>
              </a:r>
              <a:endParaRPr lang="en-US" sz="1100" b="1">
                <a:solidFill>
                  <a:schemeClr val="accent4">
                    <a:lumMod val="50000"/>
                  </a:schemeClr>
                </a:solidFill>
              </a:endParaRPr>
            </a:p>
          </xdr:txBody>
        </xdr:sp>
        <xdr:sp macro="" textlink="$D$5">
          <xdr:nvSpPr>
            <xdr:cNvPr id="15" name="文本框 14"/>
            <xdr:cNvSpPr txBox="1"/>
          </xdr:nvSpPr>
          <xdr:spPr>
            <a:xfrm>
              <a:off x="4968240" y="2750820"/>
              <a:ext cx="646652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AC60D89-26C2-49F1-9D6B-677A2C8AB089}" type="TxLink">
                <a:rPr lang="en-US" altLang="en-US" sz="1800" b="1" i="0" u="none" strike="noStrike">
                  <a:solidFill>
                    <a:schemeClr val="accent4">
                      <a:lumMod val="50000"/>
                    </a:schemeClr>
                  </a:solidFill>
                  <a:latin typeface="Arial"/>
                  <a:cs typeface="Arial"/>
                </a:rPr>
                <a:pPr/>
                <a:t>92%</a:t>
              </a:fld>
              <a:endParaRPr lang="en-US" sz="4400" b="1">
                <a:solidFill>
                  <a:schemeClr val="accent4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94960" cy="304800"/>
    <xdr:sp macro="" textlink="">
      <xdr:nvSpPr>
        <xdr:cNvPr id="5" name="文本框 2"/>
        <xdr:cNvSpPr txBox="1"/>
      </xdr:nvSpPr>
      <xdr:spPr>
        <a:xfrm>
          <a:off x="0" y="0"/>
          <a:ext cx="539496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200" b="1">
              <a:solidFill>
                <a:schemeClr val="bg1">
                  <a:lumMod val="95000"/>
                </a:schemeClr>
              </a:solidFill>
            </a:rPr>
            <a:t>2018</a:t>
          </a:r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年市场部预算分析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  <a:p>
          <a:pPr algn="ctr"/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1</xdr:row>
      <xdr:rowOff>160020</xdr:rowOff>
    </xdr:from>
    <xdr:to>
      <xdr:col>8</xdr:col>
      <xdr:colOff>518160</xdr:colOff>
      <xdr:row>20</xdr:row>
      <xdr:rowOff>83820</xdr:rowOff>
    </xdr:to>
    <xdr:grpSp>
      <xdr:nvGrpSpPr>
        <xdr:cNvPr id="2" name="组合 1"/>
        <xdr:cNvGrpSpPr/>
      </xdr:nvGrpSpPr>
      <xdr:grpSpPr>
        <a:xfrm>
          <a:off x="0" y="325672"/>
          <a:ext cx="5394960" cy="3071191"/>
          <a:chOff x="0" y="325672"/>
          <a:chExt cx="5394960" cy="3071191"/>
        </a:xfrm>
      </xdr:grpSpPr>
      <xdr:graphicFrame macro="">
        <xdr:nvGraphicFramePr>
          <xdr:cNvPr id="4" name="图表 3"/>
          <xdr:cNvGraphicFramePr/>
        </xdr:nvGraphicFramePr>
        <xdr:xfrm>
          <a:off x="0" y="325672"/>
          <a:ext cx="5394960" cy="3071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组合 7"/>
          <xdr:cNvGrpSpPr/>
        </xdr:nvGrpSpPr>
        <xdr:grpSpPr>
          <a:xfrm>
            <a:off x="160019" y="364435"/>
            <a:ext cx="815235" cy="222497"/>
            <a:chOff x="160019" y="364435"/>
            <a:chExt cx="815235" cy="222497"/>
          </a:xfrm>
        </xdr:grpSpPr>
        <xdr:sp macro="" textlink="">
          <xdr:nvSpPr>
            <xdr:cNvPr id="6" name="矩形 5"/>
            <xdr:cNvSpPr/>
          </xdr:nvSpPr>
          <xdr:spPr>
            <a:xfrm>
              <a:off x="160019" y="399884"/>
              <a:ext cx="230919" cy="13020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文本框 6"/>
            <xdr:cNvSpPr txBox="1"/>
          </xdr:nvSpPr>
          <xdr:spPr>
            <a:xfrm>
              <a:off x="378680" y="364435"/>
              <a:ext cx="596574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800" b="1"/>
                <a:t>实际费用</a:t>
              </a:r>
              <a:endParaRPr lang="en-US" sz="800" b="1"/>
            </a:p>
          </xdr:txBody>
        </xdr:sp>
      </xdr:grpSp>
      <xdr:grpSp>
        <xdr:nvGrpSpPr>
          <xdr:cNvPr id="9" name="组合 8"/>
          <xdr:cNvGrpSpPr/>
        </xdr:nvGrpSpPr>
        <xdr:grpSpPr>
          <a:xfrm>
            <a:off x="166645" y="556592"/>
            <a:ext cx="815235" cy="222497"/>
            <a:chOff x="160019" y="364435"/>
            <a:chExt cx="815235" cy="222497"/>
          </a:xfrm>
        </xdr:grpSpPr>
        <xdr:sp macro="" textlink="">
          <xdr:nvSpPr>
            <xdr:cNvPr id="10" name="矩形 9"/>
            <xdr:cNvSpPr/>
          </xdr:nvSpPr>
          <xdr:spPr>
            <a:xfrm>
              <a:off x="160019" y="399884"/>
              <a:ext cx="230919" cy="130203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文本框 10"/>
            <xdr:cNvSpPr txBox="1"/>
          </xdr:nvSpPr>
          <xdr:spPr>
            <a:xfrm>
              <a:off x="378680" y="364435"/>
              <a:ext cx="596574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800" b="1"/>
                <a:t>超出预算</a:t>
              </a:r>
              <a:endParaRPr lang="en-US" sz="800" b="1"/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160020</xdr:rowOff>
    </xdr:from>
    <xdr:to>
      <xdr:col>8</xdr:col>
      <xdr:colOff>525780</xdr:colOff>
      <xdr:row>15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394960" cy="304800"/>
    <xdr:sp macro="" textlink="">
      <xdr:nvSpPr>
        <xdr:cNvPr id="3" name="文本框 2"/>
        <xdr:cNvSpPr txBox="1"/>
      </xdr:nvSpPr>
      <xdr:spPr>
        <a:xfrm>
          <a:off x="0" y="0"/>
          <a:ext cx="539496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200" b="1">
              <a:solidFill>
                <a:schemeClr val="bg1">
                  <a:lumMod val="95000"/>
                </a:schemeClr>
              </a:solidFill>
            </a:rPr>
            <a:t>2018</a:t>
          </a:r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年市场部预算分析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  <a:p>
          <a:pPr algn="ctr"/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"/>
  <sheetViews>
    <sheetView zoomScale="143" zoomScaleNormal="143" workbookViewId="0">
      <selection activeCell="N10" sqref="N10"/>
    </sheetView>
  </sheetViews>
  <sheetFormatPr defaultRowHeight="14.4"/>
  <cols>
    <col min="1" max="1" width="8.88671875" style="1"/>
    <col min="2" max="2" width="11.21875" style="6" bestFit="1" customWidth="1"/>
    <col min="3" max="16" width="8.88671875" style="6"/>
    <col min="17" max="18" width="8.88671875" style="2"/>
    <col min="19" max="16384" width="8.88671875" style="3"/>
  </cols>
  <sheetData>
    <row r="3" spans="1:4">
      <c r="A3" s="7" t="s">
        <v>0</v>
      </c>
      <c r="B3" s="7" t="s">
        <v>1</v>
      </c>
    </row>
    <row r="4" spans="1:4">
      <c r="A4" s="8" t="s">
        <v>2</v>
      </c>
      <c r="B4" s="9">
        <f ca="1">RANDBETWEEN(1000,4000)</f>
        <v>3207</v>
      </c>
    </row>
    <row r="5" spans="1:4">
      <c r="A5" s="8" t="s">
        <v>3</v>
      </c>
      <c r="B5" s="9">
        <f t="shared" ref="B5:B9" ca="1" si="0">RANDBETWEEN(1000,4000)</f>
        <v>1472</v>
      </c>
    </row>
    <row r="6" spans="1:4">
      <c r="A6" s="8" t="s">
        <v>4</v>
      </c>
      <c r="B6" s="9">
        <f t="shared" ca="1" si="0"/>
        <v>2767</v>
      </c>
    </row>
    <row r="7" spans="1:4">
      <c r="A7" s="8" t="s">
        <v>5</v>
      </c>
      <c r="B7" s="9">
        <f t="shared" ca="1" si="0"/>
        <v>2605</v>
      </c>
    </row>
    <row r="8" spans="1:4">
      <c r="A8" s="8" t="s">
        <v>6</v>
      </c>
      <c r="B8" s="9">
        <f t="shared" ca="1" si="0"/>
        <v>1972</v>
      </c>
    </row>
    <row r="9" spans="1:4">
      <c r="A9" s="8" t="s">
        <v>7</v>
      </c>
      <c r="B9" s="9">
        <f t="shared" ca="1" si="0"/>
        <v>2158</v>
      </c>
      <c r="C9" s="1"/>
      <c r="D9" s="1"/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"/>
  <sheetViews>
    <sheetView workbookViewId="0">
      <selection activeCell="J21" sqref="J21"/>
    </sheetView>
  </sheetViews>
  <sheetFormatPr defaultRowHeight="14.4"/>
  <cols>
    <col min="1" max="1" width="8.88671875" style="13"/>
    <col min="2" max="23" width="8.88671875" style="1"/>
  </cols>
  <sheetData>
    <row r="3" spans="1:4">
      <c r="A3" s="12"/>
      <c r="B3" s="11" t="s">
        <v>12</v>
      </c>
      <c r="C3" s="11" t="s">
        <v>13</v>
      </c>
      <c r="D3" s="11" t="s">
        <v>14</v>
      </c>
    </row>
    <row r="4" spans="1:4">
      <c r="A4" s="12" t="s">
        <v>15</v>
      </c>
      <c r="B4" s="5">
        <v>0</v>
      </c>
      <c r="C4" s="5">
        <f ca="1">RANDBETWEEN(2000,3000)</f>
        <v>2673</v>
      </c>
      <c r="D4" s="5"/>
    </row>
    <row r="5" spans="1:4">
      <c r="A5" s="12" t="s">
        <v>8</v>
      </c>
      <c r="B5" s="5">
        <f ca="1">($C$4-C5)/2</f>
        <v>307.5</v>
      </c>
      <c r="C5" s="5">
        <f ca="1">ROUND(C4*RANDBETWEEN(40,90)/100,0)</f>
        <v>2058</v>
      </c>
      <c r="D5" s="10">
        <f ca="1">C5/C4</f>
        <v>0.7699214365881033</v>
      </c>
    </row>
    <row r="6" spans="1:4">
      <c r="A6" s="12" t="s">
        <v>9</v>
      </c>
      <c r="B6" s="5">
        <f t="shared" ref="B6:B8" ca="1" si="0">($C$4-C6)/2</f>
        <v>544</v>
      </c>
      <c r="C6" s="5">
        <f t="shared" ref="C6:C8" ca="1" si="1">ROUND(C5*RANDBETWEEN(40,90)/100,0)</f>
        <v>1585</v>
      </c>
      <c r="D6" s="10">
        <f t="shared" ref="D6:D8" ca="1" si="2">C6/C5</f>
        <v>0.77016520894071916</v>
      </c>
    </row>
    <row r="7" spans="1:4">
      <c r="A7" s="12" t="s">
        <v>10</v>
      </c>
      <c r="B7" s="5">
        <f t="shared" ca="1" si="0"/>
        <v>797.5</v>
      </c>
      <c r="C7" s="5">
        <f t="shared" ca="1" si="1"/>
        <v>1078</v>
      </c>
      <c r="D7" s="10">
        <f t="shared" ca="1" si="2"/>
        <v>0.6801261829652997</v>
      </c>
    </row>
    <row r="8" spans="1:4">
      <c r="A8" s="12" t="s">
        <v>11</v>
      </c>
      <c r="B8" s="5">
        <f t="shared" ca="1" si="0"/>
        <v>1110</v>
      </c>
      <c r="C8" s="5">
        <f t="shared" ca="1" si="1"/>
        <v>453</v>
      </c>
      <c r="D8" s="10">
        <f t="shared" ca="1" si="2"/>
        <v>0.42022263450834879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130" workbookViewId="0">
      <selection activeCell="K10" sqref="K10"/>
    </sheetView>
  </sheetViews>
  <sheetFormatPr defaultRowHeight="14.4"/>
  <cols>
    <col min="1" max="7" width="8.88671875" style="1"/>
    <col min="8" max="8" width="11.6640625" style="1" bestFit="1" customWidth="1"/>
    <col min="9" max="9" width="8.88671875" style="1"/>
    <col min="10" max="11" width="8.88671875" style="1" customWidth="1"/>
    <col min="12" max="22" width="8.88671875" style="1"/>
  </cols>
  <sheetData>
    <row r="1" spans="1:5" ht="25.8" customHeight="1"/>
    <row r="2" spans="1:5">
      <c r="A2" s="22" t="s">
        <v>16</v>
      </c>
      <c r="B2" s="22"/>
      <c r="D2" s="22" t="s">
        <v>30</v>
      </c>
      <c r="E2" s="22"/>
    </row>
    <row r="3" spans="1:5">
      <c r="A3" s="4" t="s">
        <v>17</v>
      </c>
      <c r="B3" s="4">
        <f>360/4</f>
        <v>90</v>
      </c>
      <c r="D3" s="4">
        <f ca="1">E9*225</f>
        <v>49.5</v>
      </c>
      <c r="E3" s="4" t="s">
        <v>26</v>
      </c>
    </row>
    <row r="4" spans="1:5">
      <c r="A4" s="4" t="s">
        <v>18</v>
      </c>
      <c r="B4" s="4">
        <f>(360-$B$3)/6</f>
        <v>45</v>
      </c>
      <c r="D4" s="4">
        <v>2</v>
      </c>
      <c r="E4" s="4" t="s">
        <v>28</v>
      </c>
    </row>
    <row r="5" spans="1:5">
      <c r="A5" s="4" t="s">
        <v>19</v>
      </c>
      <c r="B5" s="4">
        <f t="shared" ref="B5:B9" si="0">(360-$B$3)/6</f>
        <v>45</v>
      </c>
      <c r="D5" s="4">
        <f ca="1">360-D3-D4</f>
        <v>308.5</v>
      </c>
      <c r="E5" s="4" t="s">
        <v>29</v>
      </c>
    </row>
    <row r="6" spans="1:5">
      <c r="A6" s="4" t="s">
        <v>20</v>
      </c>
      <c r="B6" s="4">
        <f t="shared" si="0"/>
        <v>45</v>
      </c>
    </row>
    <row r="7" spans="1:5">
      <c r="A7" s="4" t="s">
        <v>21</v>
      </c>
      <c r="B7" s="4">
        <f t="shared" si="0"/>
        <v>45</v>
      </c>
      <c r="D7" s="15" t="s">
        <v>23</v>
      </c>
      <c r="E7" s="5">
        <f ca="1">RANDBETWEEN(0,120)/100*E8</f>
        <v>93.28</v>
      </c>
    </row>
    <row r="8" spans="1:5">
      <c r="A8" s="4" t="s">
        <v>22</v>
      </c>
      <c r="B8" s="4">
        <f t="shared" si="0"/>
        <v>45</v>
      </c>
      <c r="D8" s="15" t="s">
        <v>24</v>
      </c>
      <c r="E8" s="5">
        <f ca="1">RANDBETWEEN(100,500)</f>
        <v>424</v>
      </c>
    </row>
    <row r="9" spans="1:5">
      <c r="A9" s="4" t="s">
        <v>25</v>
      </c>
      <c r="B9" s="4">
        <f t="shared" si="0"/>
        <v>45</v>
      </c>
      <c r="D9" s="15" t="s">
        <v>27</v>
      </c>
      <c r="E9" s="14">
        <f ca="1">E7/E8</f>
        <v>0.22</v>
      </c>
    </row>
  </sheetData>
  <mergeCells count="2">
    <mergeCell ref="A2:B2"/>
    <mergeCell ref="D2:E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workbookViewId="0">
      <selection activeCell="J12" sqref="J12"/>
    </sheetView>
  </sheetViews>
  <sheetFormatPr defaultRowHeight="14.4"/>
  <cols>
    <col min="1" max="22" width="8.88671875" style="1"/>
  </cols>
  <sheetData>
    <row r="3" spans="1:3">
      <c r="A3" s="16" t="s">
        <v>45</v>
      </c>
      <c r="B3" s="16" t="s">
        <v>31</v>
      </c>
      <c r="C3" s="16" t="s">
        <v>32</v>
      </c>
    </row>
    <row r="4" spans="1:3">
      <c r="A4" s="17" t="s">
        <v>33</v>
      </c>
      <c r="B4" s="4">
        <f ca="1">RANDBETWEEN(100,500)</f>
        <v>101</v>
      </c>
      <c r="C4" s="4">
        <f ca="1">RANDBETWEEN(100,500)</f>
        <v>458</v>
      </c>
    </row>
    <row r="5" spans="1:3">
      <c r="A5" s="17" t="s">
        <v>34</v>
      </c>
      <c r="B5" s="4">
        <f t="shared" ref="B5:C15" ca="1" si="0">RANDBETWEEN(100,500)</f>
        <v>222</v>
      </c>
      <c r="C5" s="4">
        <f t="shared" ca="1" si="0"/>
        <v>194</v>
      </c>
    </row>
    <row r="6" spans="1:3">
      <c r="A6" s="17" t="s">
        <v>35</v>
      </c>
      <c r="B6" s="4">
        <f t="shared" ca="1" si="0"/>
        <v>105</v>
      </c>
      <c r="C6" s="4">
        <f t="shared" ca="1" si="0"/>
        <v>266</v>
      </c>
    </row>
    <row r="7" spans="1:3">
      <c r="A7" s="17" t="s">
        <v>36</v>
      </c>
      <c r="B7" s="4">
        <f t="shared" ca="1" si="0"/>
        <v>334</v>
      </c>
      <c r="C7" s="4">
        <f t="shared" ca="1" si="0"/>
        <v>349</v>
      </c>
    </row>
    <row r="8" spans="1:3">
      <c r="A8" s="17" t="s">
        <v>37</v>
      </c>
      <c r="B8" s="4">
        <f t="shared" ca="1" si="0"/>
        <v>176</v>
      </c>
      <c r="C8" s="4">
        <f t="shared" ca="1" si="0"/>
        <v>126</v>
      </c>
    </row>
    <row r="9" spans="1:3">
      <c r="A9" s="17" t="s">
        <v>38</v>
      </c>
      <c r="B9" s="4">
        <f t="shared" ca="1" si="0"/>
        <v>138</v>
      </c>
      <c r="C9" s="4">
        <f t="shared" ca="1" si="0"/>
        <v>498</v>
      </c>
    </row>
    <row r="10" spans="1:3">
      <c r="A10" s="17" t="s">
        <v>39</v>
      </c>
      <c r="B10" s="4">
        <f t="shared" ca="1" si="0"/>
        <v>208</v>
      </c>
      <c r="C10" s="4">
        <f t="shared" ca="1" si="0"/>
        <v>217</v>
      </c>
    </row>
    <row r="11" spans="1:3">
      <c r="A11" s="17" t="s">
        <v>40</v>
      </c>
      <c r="B11" s="4">
        <f t="shared" ca="1" si="0"/>
        <v>172</v>
      </c>
      <c r="C11" s="4">
        <f t="shared" ca="1" si="0"/>
        <v>331</v>
      </c>
    </row>
    <row r="12" spans="1:3">
      <c r="A12" s="17" t="s">
        <v>41</v>
      </c>
      <c r="B12" s="4">
        <f t="shared" ca="1" si="0"/>
        <v>235</v>
      </c>
      <c r="C12" s="4">
        <f t="shared" ca="1" si="0"/>
        <v>114</v>
      </c>
    </row>
    <row r="13" spans="1:3">
      <c r="A13" s="17" t="s">
        <v>42</v>
      </c>
      <c r="B13" s="4">
        <f t="shared" ca="1" si="0"/>
        <v>258</v>
      </c>
      <c r="C13" s="4">
        <f t="shared" ca="1" si="0"/>
        <v>366</v>
      </c>
    </row>
    <row r="14" spans="1:3">
      <c r="A14" s="17" t="s">
        <v>43</v>
      </c>
      <c r="B14" s="4">
        <f t="shared" ca="1" si="0"/>
        <v>229</v>
      </c>
      <c r="C14" s="4">
        <f t="shared" ca="1" si="0"/>
        <v>361</v>
      </c>
    </row>
    <row r="15" spans="1:3">
      <c r="A15" s="17" t="s">
        <v>44</v>
      </c>
      <c r="B15" s="4">
        <f t="shared" ca="1" si="0"/>
        <v>330</v>
      </c>
      <c r="C15" s="4">
        <f t="shared" ca="1" si="0"/>
        <v>256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"/>
  <sheetViews>
    <sheetView workbookViewId="0">
      <selection activeCell="H20" sqref="H20"/>
    </sheetView>
  </sheetViews>
  <sheetFormatPr defaultRowHeight="13.2"/>
  <cols>
    <col min="1" max="1" width="8.88671875" style="6"/>
    <col min="2" max="2" width="10.44140625" style="6" bestFit="1" customWidth="1"/>
    <col min="3" max="3" width="12.33203125" style="6" bestFit="1" customWidth="1"/>
    <col min="4" max="22" width="8.88671875" style="6"/>
    <col min="23" max="16384" width="8.88671875" style="3"/>
  </cols>
  <sheetData>
    <row r="3" spans="1:4">
      <c r="A3" s="20"/>
      <c r="B3" s="19" t="s">
        <v>48</v>
      </c>
      <c r="C3" s="19" t="s">
        <v>49</v>
      </c>
      <c r="D3" s="6" t="s">
        <v>50</v>
      </c>
    </row>
    <row r="4" spans="1:4">
      <c r="A4" s="20" t="s">
        <v>46</v>
      </c>
      <c r="B4" s="18">
        <v>146</v>
      </c>
      <c r="C4" s="18">
        <f ca="1">ROUND(B4*RANDBETWEEN(50,100)/100,0)</f>
        <v>114</v>
      </c>
      <c r="D4" s="21">
        <f ca="1">C4/B4</f>
        <v>0.78082191780821919</v>
      </c>
    </row>
    <row r="5" spans="1:4">
      <c r="A5" s="20" t="s">
        <v>47</v>
      </c>
      <c r="B5" s="18">
        <v>111</v>
      </c>
      <c r="C5" s="18">
        <f ca="1">ROUND(B5*RANDBETWEEN(50,100)/100,0)</f>
        <v>102</v>
      </c>
      <c r="D5" s="21">
        <f ca="1">C5/B5</f>
        <v>0.91891891891891897</v>
      </c>
    </row>
  </sheetData>
  <pageMargins left="0.75" right="0.75" top="1" bottom="1" header="0.5" footer="0.5"/>
  <pageSetup paperSize="9" orientation="portrait" horizontalDpi="300" verticalDpi="300" copies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tabSelected="1" zoomScale="115" workbookViewId="0">
      <selection activeCell="M9" sqref="M9"/>
    </sheetView>
  </sheetViews>
  <sheetFormatPr defaultRowHeight="13.2"/>
  <cols>
    <col min="1" max="16" width="8.88671875" style="6"/>
    <col min="17" max="16384" width="8.88671875" style="3"/>
  </cols>
  <sheetData>
    <row r="3" spans="1:5">
      <c r="A3" s="6" t="s">
        <v>45</v>
      </c>
      <c r="B3" s="6" t="s">
        <v>63</v>
      </c>
      <c r="C3" s="6" t="s">
        <v>64</v>
      </c>
      <c r="D3" s="6" t="s">
        <v>66</v>
      </c>
      <c r="E3" s="6" t="s">
        <v>65</v>
      </c>
    </row>
    <row r="4" spans="1:5">
      <c r="A4" s="6" t="s">
        <v>51</v>
      </c>
      <c r="B4" s="6">
        <f ca="1">RANDBETWEEN(100,200)</f>
        <v>190</v>
      </c>
      <c r="C4" s="6">
        <f ca="1">ROUND(RANDBETWEEN(70,150)/100*B4,0)</f>
        <v>207</v>
      </c>
      <c r="D4" s="6">
        <f ca="1">IF(C4&gt;B4,B4,C4)</f>
        <v>190</v>
      </c>
      <c r="E4" s="6">
        <f ca="1">IF(C4&gt;B4,C4-B4,"")</f>
        <v>17</v>
      </c>
    </row>
    <row r="5" spans="1:5">
      <c r="A5" s="6" t="s">
        <v>52</v>
      </c>
      <c r="B5" s="6">
        <f t="shared" ref="B5:B15" ca="1" si="0">RANDBETWEEN(100,200)</f>
        <v>170</v>
      </c>
      <c r="C5" s="6">
        <f t="shared" ref="C5:C15" ca="1" si="1">ROUND(RANDBETWEEN(70,150)/100*B5,0)</f>
        <v>133</v>
      </c>
      <c r="D5" s="6">
        <f t="shared" ref="D5:D15" ca="1" si="2">IF(C5&gt;B5,B5,C5)</f>
        <v>133</v>
      </c>
      <c r="E5" s="6" t="str">
        <f t="shared" ref="E5:E15" ca="1" si="3">IF(C5&gt;B5,C5-B5,"")</f>
        <v/>
      </c>
    </row>
    <row r="6" spans="1:5">
      <c r="A6" s="6" t="s">
        <v>53</v>
      </c>
      <c r="B6" s="6">
        <f t="shared" ca="1" si="0"/>
        <v>182</v>
      </c>
      <c r="C6" s="6">
        <f t="shared" ca="1" si="1"/>
        <v>131</v>
      </c>
      <c r="D6" s="6">
        <f t="shared" ca="1" si="2"/>
        <v>131</v>
      </c>
      <c r="E6" s="6" t="str">
        <f t="shared" ca="1" si="3"/>
        <v/>
      </c>
    </row>
    <row r="7" spans="1:5">
      <c r="A7" s="6" t="s">
        <v>54</v>
      </c>
      <c r="B7" s="6">
        <f t="shared" ca="1" si="0"/>
        <v>153</v>
      </c>
      <c r="C7" s="6">
        <f t="shared" ca="1" si="1"/>
        <v>130</v>
      </c>
      <c r="D7" s="6">
        <f t="shared" ca="1" si="2"/>
        <v>130</v>
      </c>
      <c r="E7" s="6" t="str">
        <f t="shared" ca="1" si="3"/>
        <v/>
      </c>
    </row>
    <row r="8" spans="1:5">
      <c r="A8" s="6" t="s">
        <v>55</v>
      </c>
      <c r="B8" s="6">
        <f t="shared" ca="1" si="0"/>
        <v>192</v>
      </c>
      <c r="C8" s="6">
        <f t="shared" ca="1" si="1"/>
        <v>173</v>
      </c>
      <c r="D8" s="6">
        <f t="shared" ca="1" si="2"/>
        <v>173</v>
      </c>
      <c r="E8" s="6" t="str">
        <f t="shared" ca="1" si="3"/>
        <v/>
      </c>
    </row>
    <row r="9" spans="1:5">
      <c r="A9" s="6" t="s">
        <v>56</v>
      </c>
      <c r="B9" s="6">
        <f t="shared" ca="1" si="0"/>
        <v>175</v>
      </c>
      <c r="C9" s="6">
        <f t="shared" ca="1" si="1"/>
        <v>245</v>
      </c>
      <c r="D9" s="6">
        <f t="shared" ca="1" si="2"/>
        <v>175</v>
      </c>
      <c r="E9" s="6">
        <f t="shared" ca="1" si="3"/>
        <v>70</v>
      </c>
    </row>
    <row r="10" spans="1:5">
      <c r="A10" s="6" t="s">
        <v>57</v>
      </c>
      <c r="B10" s="6">
        <f t="shared" ca="1" si="0"/>
        <v>121</v>
      </c>
      <c r="C10" s="6">
        <f t="shared" ca="1" si="1"/>
        <v>121</v>
      </c>
      <c r="D10" s="6">
        <f t="shared" ca="1" si="2"/>
        <v>121</v>
      </c>
      <c r="E10" s="6" t="str">
        <f t="shared" ca="1" si="3"/>
        <v/>
      </c>
    </row>
    <row r="11" spans="1:5">
      <c r="A11" s="6" t="s">
        <v>58</v>
      </c>
      <c r="B11" s="6">
        <f t="shared" ca="1" si="0"/>
        <v>178</v>
      </c>
      <c r="C11" s="6">
        <f t="shared" ca="1" si="1"/>
        <v>166</v>
      </c>
      <c r="D11" s="6">
        <f t="shared" ca="1" si="2"/>
        <v>166</v>
      </c>
      <c r="E11" s="6" t="str">
        <f t="shared" ca="1" si="3"/>
        <v/>
      </c>
    </row>
    <row r="12" spans="1:5">
      <c r="A12" s="6" t="s">
        <v>59</v>
      </c>
      <c r="B12" s="6">
        <f t="shared" ca="1" si="0"/>
        <v>163</v>
      </c>
      <c r="C12" s="6">
        <f t="shared" ca="1" si="1"/>
        <v>174</v>
      </c>
      <c r="D12" s="6">
        <f t="shared" ca="1" si="2"/>
        <v>163</v>
      </c>
      <c r="E12" s="6">
        <f t="shared" ca="1" si="3"/>
        <v>11</v>
      </c>
    </row>
    <row r="13" spans="1:5">
      <c r="A13" s="6" t="s">
        <v>60</v>
      </c>
      <c r="B13" s="6">
        <f t="shared" ca="1" si="0"/>
        <v>117</v>
      </c>
      <c r="C13" s="6">
        <f t="shared" ca="1" si="1"/>
        <v>151</v>
      </c>
      <c r="D13" s="6">
        <f t="shared" ca="1" si="2"/>
        <v>117</v>
      </c>
      <c r="E13" s="6">
        <f t="shared" ca="1" si="3"/>
        <v>34</v>
      </c>
    </row>
    <row r="14" spans="1:5">
      <c r="A14" s="6" t="s">
        <v>61</v>
      </c>
      <c r="B14" s="6">
        <f t="shared" ca="1" si="0"/>
        <v>200</v>
      </c>
      <c r="C14" s="6">
        <f t="shared" ca="1" si="1"/>
        <v>182</v>
      </c>
      <c r="D14" s="6">
        <f t="shared" ca="1" si="2"/>
        <v>182</v>
      </c>
      <c r="E14" s="6" t="str">
        <f t="shared" ca="1" si="3"/>
        <v/>
      </c>
    </row>
    <row r="15" spans="1:5">
      <c r="A15" s="6" t="s">
        <v>62</v>
      </c>
      <c r="B15" s="6">
        <f t="shared" ca="1" si="0"/>
        <v>164</v>
      </c>
      <c r="C15" s="6">
        <f t="shared" ca="1" si="1"/>
        <v>128</v>
      </c>
      <c r="D15" s="6">
        <f t="shared" ca="1" si="2"/>
        <v>128</v>
      </c>
      <c r="E15" s="6" t="str">
        <f t="shared" ca="1" si="3"/>
        <v/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zoomScale="116" workbookViewId="0">
      <selection activeCell="D23" sqref="D23"/>
    </sheetView>
  </sheetViews>
  <sheetFormatPr defaultRowHeight="13.2"/>
  <cols>
    <col min="1" max="22" width="8.88671875" style="6"/>
    <col min="23" max="16384" width="8.88671875" style="3"/>
  </cols>
  <sheetData>
    <row r="3" spans="1:3">
      <c r="B3" s="6" t="s">
        <v>67</v>
      </c>
      <c r="C3" s="6" t="s">
        <v>68</v>
      </c>
    </row>
    <row r="4" spans="1:3">
      <c r="A4" s="6" t="s">
        <v>51</v>
      </c>
      <c r="B4" s="6">
        <f ca="1">RANDBETWEEN(100,500)</f>
        <v>256</v>
      </c>
    </row>
    <row r="5" spans="1:3">
      <c r="A5" s="6" t="s">
        <v>52</v>
      </c>
      <c r="B5" s="6">
        <f t="shared" ref="B5:C15" ca="1" si="0">RANDBETWEEN(100,500)</f>
        <v>360</v>
      </c>
    </row>
    <row r="6" spans="1:3">
      <c r="A6" s="6" t="s">
        <v>53</v>
      </c>
      <c r="B6" s="6">
        <f t="shared" ca="1" si="0"/>
        <v>203</v>
      </c>
    </row>
    <row r="7" spans="1:3">
      <c r="A7" s="6" t="s">
        <v>54</v>
      </c>
      <c r="B7" s="6">
        <f t="shared" ca="1" si="0"/>
        <v>374</v>
      </c>
    </row>
    <row r="8" spans="1:3">
      <c r="A8" s="6" t="s">
        <v>55</v>
      </c>
      <c r="B8" s="6">
        <f t="shared" ca="1" si="0"/>
        <v>374</v>
      </c>
    </row>
    <row r="9" spans="1:3">
      <c r="A9" s="6" t="s">
        <v>56</v>
      </c>
      <c r="B9" s="6">
        <f t="shared" ca="1" si="0"/>
        <v>472</v>
      </c>
      <c r="C9" s="6">
        <f ca="1">B9</f>
        <v>472</v>
      </c>
    </row>
    <row r="10" spans="1:3">
      <c r="A10" s="6" t="s">
        <v>57</v>
      </c>
      <c r="C10" s="6">
        <f t="shared" ca="1" si="0"/>
        <v>483</v>
      </c>
    </row>
    <row r="11" spans="1:3">
      <c r="A11" s="6" t="s">
        <v>58</v>
      </c>
      <c r="C11" s="6">
        <f t="shared" ca="1" si="0"/>
        <v>271</v>
      </c>
    </row>
    <row r="12" spans="1:3">
      <c r="A12" s="6" t="s">
        <v>59</v>
      </c>
      <c r="C12" s="6">
        <f t="shared" ca="1" si="0"/>
        <v>279</v>
      </c>
    </row>
    <row r="13" spans="1:3">
      <c r="A13" s="6" t="s">
        <v>60</v>
      </c>
      <c r="C13" s="6">
        <f t="shared" ca="1" si="0"/>
        <v>164</v>
      </c>
    </row>
    <row r="14" spans="1:3">
      <c r="A14" s="6" t="s">
        <v>61</v>
      </c>
      <c r="C14" s="6">
        <f t="shared" ca="1" si="0"/>
        <v>195</v>
      </c>
    </row>
    <row r="15" spans="1:3">
      <c r="A15" s="6" t="s">
        <v>62</v>
      </c>
      <c r="C15" s="6">
        <f t="shared" ca="1" si="0"/>
        <v>234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2019-09-23T11:42:11Z</dcterms:modified>
</cp:coreProperties>
</file>