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0" yWindow="0" windowWidth="20730" windowHeight="11760"/>
  </bookViews>
  <sheets>
    <sheet name="明细" sheetId="13" r:id="rId1"/>
  </sheets>
  <definedNames>
    <definedName name="_xlnm._FilterDatabase" localSheetId="0" hidden="1">明细!$A$1:$M$7327</definedName>
  </definedName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13" l="1"/>
  <c r="S51" i="13"/>
  <c r="S50" i="13"/>
  <c r="P18" i="13"/>
  <c r="P19" i="13"/>
  <c r="P20" i="13"/>
  <c r="P21" i="13"/>
  <c r="P22" i="13"/>
  <c r="P23" i="13"/>
  <c r="P24" i="13"/>
  <c r="P25" i="13"/>
  <c r="P17" i="13"/>
</calcChain>
</file>

<file path=xl/sharedStrings.xml><?xml version="1.0" encoding="utf-8"?>
<sst xmlns="http://schemas.openxmlformats.org/spreadsheetml/2006/main" count="51326" uniqueCount="113">
  <si>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</si>
  <si>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</si>
  <si>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</si>
  <si>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</si>
  <si>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</si>
  <si>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</si>
  <si>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</si>
  <si>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</si>
  <si>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</si>
  <si>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</si>
  <si>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</si>
  <si>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</si>
  <si>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</si>
  <si>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</si>
  <si>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</si>
  <si>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</si>
  <si>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</si>
  <si>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</si>
  <si>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</si>
  <si>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</si>
  <si>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</si>
  <si>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</si>
  <si>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</si>
  <si>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</si>
  <si>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</si>
  <si>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</si>
  <si>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</si>
  <si>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</si>
  <si>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</si>
  <si>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</si>
  <si>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</si>
  <si>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</si>
  <si>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</si>
  <si>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</si>
  <si>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</si>
  <si>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</si>
  <si>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</si>
  <si>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</si>
  <si>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</si>
  <si>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</si>
  <si>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</si>
  <si>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</si>
  <si>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</si>
  <si>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</si>
  <si>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</si>
  <si>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</si>
  <si>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</si>
  <si>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</si>
  <si>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</si>
  <si>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</si>
  <si>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</si>
  <si>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</si>
  <si>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</si>
  <si>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</si>
  <si>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</si>
  <si>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</si>
  <si>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</si>
  <si>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</si>
  <si>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</si>
  <si>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</si>
  <si>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</si>
  <si>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</si>
  <si>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</si>
  <si>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</si>
  <si>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</si>
  <si>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</si>
  <si>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</si>
  <si>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</si>
  <si>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</si>
  <si>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</si>
  <si>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</si>
  <si>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</si>
  <si>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</si>
  <si>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</si>
  <si>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</si>
  <si>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</si>
  <si>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</si>
  <si>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</si>
  <si>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</si>
  <si>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</si>
  <si>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</si>
  <si>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</si>
  <si>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</si>
  <si>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</si>
  <si>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</si>
  <si>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</si>
  <si>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</si>
  <si>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</si>
  <si>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</si>
  <si>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</si>
  <si>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</si>
  <si>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</si>
  <si>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</si>
  <si>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</si>
  <si>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</si>
  <si>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</si>
  <si>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</si>
  <si>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</si>
  <si>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李浩</t>
    <phoneticPr fontId="3" type="noConversion"/>
  </si>
  <si>
    <t>总利润</t>
    <phoneticPr fontId="3" type="noConversion"/>
  </si>
  <si>
    <t>区域经理</t>
    <phoneticPr fontId="3" type="noConversion"/>
  </si>
  <si>
    <t>可视化图形1</t>
    <phoneticPr fontId="3" type="noConversion"/>
  </si>
  <si>
    <t>可视化图形3</t>
    <phoneticPr fontId="3" type="noConversion"/>
  </si>
  <si>
    <t>大类</t>
    <phoneticPr fontId="3" type="noConversion"/>
  </si>
  <si>
    <t>日用品</t>
    <phoneticPr fontId="3" type="noConversion"/>
  </si>
  <si>
    <t>酒水</t>
    <phoneticPr fontId="3" type="noConversion"/>
  </si>
  <si>
    <t>总利润</t>
    <phoneticPr fontId="3" type="noConversion"/>
  </si>
  <si>
    <t>食品</t>
    <phoneticPr fontId="3" type="noConversion"/>
  </si>
  <si>
    <t>王斌</t>
    <phoneticPr fontId="3" type="noConversion"/>
  </si>
  <si>
    <t>李浩</t>
    <phoneticPr fontId="3" type="noConversion"/>
  </si>
  <si>
    <t>下拉序列</t>
    <phoneticPr fontId="3" type="noConversion"/>
  </si>
  <si>
    <t>可选区域经理</t>
    <phoneticPr fontId="3" type="noConversion"/>
  </si>
  <si>
    <t>可视化图形2（含筛选器）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</si>
</sst>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8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3" borderId="0" xfId="0" applyFill="1"/>
    <xf numFmtId="0" fontId="0" fillId="4" borderId="0" xfId="0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17" fontId="0" fillId="3" borderId="0" xfId="0" applyNumberFormat="1" applyFill="1"/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">
    <cellStyle name="常规" xfId="0" builtinId="0"/>
    <cellStyle name="常规 2" xfId="3"/>
    <cellStyle name="常规_Sheet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各区域经理创造利润比重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明细!$O$17:$O$25</c:f>
              <c:strCache>
                <c:ptCount val="9"/>
                <c:pt idx="0">
                  <c:v>李浩</c:v>
                </c:pt>
                <c:pt idx="1">
                  <c:v>王斌</c:v>
                </c:pt>
                <c:pt idx="2">
                  <c:v>赵敏</c:v>
                </c:pt>
                <c:pt idx="3">
                  <c:v>周康</c:v>
                </c:pt>
                <c:pt idx="4">
                  <c:v>张文礼</c:v>
                </c:pt>
                <c:pt idx="5">
                  <c:v>李忠</c:v>
                </c:pt>
                <c:pt idx="6">
                  <c:v>冯雪</c:v>
                </c:pt>
                <c:pt idx="7">
                  <c:v>赵佳</c:v>
                </c:pt>
                <c:pt idx="8">
                  <c:v>刘希</c:v>
                </c:pt>
              </c:strCache>
            </c:strRef>
          </c:cat>
          <c:val>
            <c:numRef>
              <c:f>明细!$P$17:$P$25</c:f>
              <c:numCache>
                <c:formatCode>General</c:formatCode>
                <c:ptCount val="9"/>
                <c:pt idx="0">
                  <c:v>14188965.549769994</c:v>
                </c:pt>
                <c:pt idx="1">
                  <c:v>18611586.675619993</c:v>
                </c:pt>
                <c:pt idx="2">
                  <c:v>23645978.600339964</c:v>
                </c:pt>
                <c:pt idx="3">
                  <c:v>28997125.652859975</c:v>
                </c:pt>
                <c:pt idx="4">
                  <c:v>28426887.008020036</c:v>
                </c:pt>
                <c:pt idx="5">
                  <c:v>37801351.791199982</c:v>
                </c:pt>
                <c:pt idx="6">
                  <c:v>4577272.2128300024</c:v>
                </c:pt>
                <c:pt idx="7">
                  <c:v>18363330.865990043</c:v>
                </c:pt>
                <c:pt idx="8">
                  <c:v>18594408.224959977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8"/>
        <c:secondPieSize val="48"/>
        <c:serLines/>
      </c:of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各区域经理三大类产品销售利润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明细!$R$50:$R$52</c:f>
              <c:strCache>
                <c:ptCount val="3"/>
                <c:pt idx="0">
                  <c:v>食品</c:v>
                </c:pt>
                <c:pt idx="1">
                  <c:v>日用品</c:v>
                </c:pt>
                <c:pt idx="2">
                  <c:v>酒水</c:v>
                </c:pt>
              </c:strCache>
            </c:strRef>
          </c:cat>
          <c:val>
            <c:numRef>
              <c:f>明细!$S$50:$S$52</c:f>
              <c:numCache>
                <c:formatCode>General</c:formatCode>
                <c:ptCount val="3"/>
                <c:pt idx="0">
                  <c:v>8229422.0746500008</c:v>
                </c:pt>
                <c:pt idx="1">
                  <c:v>10941570.040399997</c:v>
                </c:pt>
                <c:pt idx="2">
                  <c:v>4739528.7049000002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540480"/>
        <c:axId val="43542400"/>
      </c:barChart>
      <c:catAx>
        <c:axId val="435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3542400"/>
        <c:crosses val="autoZero"/>
        <c:auto val="1"/>
        <c:lblAlgn val="ctr"/>
        <c:lblOffset val="100"/>
        <c:noMultiLvlLbl val="0"/>
      </c:catAx>
      <c:valAx>
        <c:axId val="435424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总利润</a:t>
                </a:r>
              </a:p>
            </c:rich>
          </c:tx>
          <c:layout/>
          <c:overlay val="0"/>
        </c:title>
        <c:numFmt formatCode="#,##0_);[Red]\(#,##0\)" sourceLinked="0"/>
        <c:majorTickMark val="none"/>
        <c:minorTickMark val="none"/>
        <c:tickLblPos val="nextTo"/>
        <c:crossAx val="435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/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514350</xdr:colOff>
      <xdr:row>14</xdr:row>
      <xdr:rowOff>85725</xdr:rowOff>
    </xdr:from>
    <xdr:to>
      <xdr:col>23</xdr:col>
      <xdr:colOff>285750</xdr:colOff>
      <xdr:row>29</xdr:row>
      <xdr:rowOff>114300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657225</xdr:colOff>
      <xdr:row>31</xdr:row>
      <xdr:rowOff>47625</xdr:rowOff>
    </xdr:from>
    <xdr:to>
      <xdr:col>23</xdr:col>
      <xdr:colOff>381000</xdr:colOff>
      <xdr:row>37</xdr:row>
      <xdr:rowOff>57150</xdr:rowOff>
    </xdr:to>
    <xdr:sp macro="" textlink="">
      <xdr:nvSpPr>
        <xdr:cNvPr id="16" name="TextBox 15"/>
        <xdr:cNvSpPr txBox="1"/>
      </xdr:nvSpPr>
      <xdr:spPr>
        <a:xfrm>
          <a:off x="10648950" y="5657850"/>
          <a:ext cx="6162675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 </a:t>
          </a:r>
          <a:r>
            <a:rPr lang="zh-CN" altLang="en-US" sz="1100"/>
            <a:t>各区域经理创造利润比重</a:t>
          </a:r>
          <a:endParaRPr lang="en-US" altLang="zh-CN" sz="1100"/>
        </a:p>
        <a:p>
          <a:r>
            <a:rPr lang="zh-CN" altLang="en-US" sz="1100"/>
            <a:t>内容：通过分别计算各区域经理在</a:t>
          </a:r>
          <a:r>
            <a:rPr lang="en-US" altLang="zh-CN" sz="1100"/>
            <a:t>2018.01</a:t>
          </a:r>
          <a:r>
            <a:rPr lang="zh-CN" altLang="en-US" sz="1100"/>
            <a:t>至</a:t>
          </a:r>
          <a:r>
            <a:rPr lang="en-US" altLang="zh-CN" sz="1100"/>
            <a:t>2019.06</a:t>
          </a:r>
          <a:r>
            <a:rPr lang="zh-CN" altLang="en-US" sz="1100"/>
            <a:t>期间创造的总利润，构造扇形图显示所有人创造的利润比重。</a:t>
          </a:r>
          <a:endParaRPr lang="en-US" altLang="zh-CN" sz="1100"/>
        </a:p>
        <a:p>
          <a:r>
            <a:rPr lang="zh-CN" altLang="en-US" sz="1100"/>
            <a:t>意义：有助于分析每个人对于公司的贡献及其个人销售能力。</a:t>
          </a:r>
          <a:endParaRPr lang="en-US" altLang="zh-CN" sz="1100"/>
        </a:p>
        <a:p>
          <a:r>
            <a:rPr lang="zh-CN" altLang="en-US" sz="1100"/>
            <a:t>不足：宏观统计过于粗糙，无法分析地域竞争、地域习惯等对于销售份额的影响。</a:t>
          </a:r>
        </a:p>
      </xdr:txBody>
    </xdr:sp>
    <xdr:clientData/>
  </xdr:twoCellAnchor>
  <xdr:oneCellAnchor>
    <xdr:from>
      <xdr:col>14</xdr:col>
      <xdr:colOff>590550</xdr:colOff>
      <xdr:row>102</xdr:row>
      <xdr:rowOff>19050</xdr:rowOff>
    </xdr:from>
    <xdr:ext cx="6172200" cy="1552575"/>
    <xdr:sp macro="" textlink="">
      <xdr:nvSpPr>
        <xdr:cNvPr id="17" name="TextBox 16"/>
        <xdr:cNvSpPr txBox="1"/>
      </xdr:nvSpPr>
      <xdr:spPr>
        <a:xfrm>
          <a:off x="10582275" y="19745325"/>
          <a:ext cx="6172200" cy="1552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1100"/>
            <a:t>3. </a:t>
          </a:r>
          <a:r>
            <a:rPr lang="zh-CN" altLang="en-US" sz="1100"/>
            <a:t>矿泉水的时令销售情况</a:t>
          </a:r>
          <a:r>
            <a:rPr lang="en-US" altLang="zh-CN" sz="1100"/>
            <a:t>-</a:t>
          </a:r>
          <a:r>
            <a:rPr lang="zh-CN" altLang="en-US" sz="1100"/>
            <a:t>李浩 （折线图）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内容：</a:t>
          </a:r>
          <a:r>
            <a:rPr lang="zh-CN" altLang="en-US" sz="1100" baseline="0"/>
            <a:t> 以李浩为例，展现矿泉水的出货量、利润与时令的关</a:t>
          </a:r>
          <a:r>
            <a:rPr lang="en-US" altLang="zh-CN" sz="1100" baseline="0"/>
            <a:t> </a:t>
          </a:r>
          <a:r>
            <a:rPr lang="zh-CN" altLang="en-US" sz="1100" baseline="0"/>
            <a:t>系。</a:t>
          </a:r>
          <a:endParaRPr lang="en-US" altLang="zh-CN" sz="1100" baseline="0"/>
        </a:p>
        <a:p>
          <a:r>
            <a:rPr lang="zh-CN" altLang="en-US" sz="1100" baseline="0"/>
            <a:t>意义：判断矿泉水销售较好的时节（</a:t>
          </a:r>
          <a:r>
            <a:rPr lang="en-US" altLang="zh-CN" sz="1100" baseline="0"/>
            <a:t>6</a:t>
          </a:r>
          <a:r>
            <a:rPr lang="zh-CN" altLang="en-US" sz="1100" baseline="0"/>
            <a:t>月</a:t>
          </a:r>
          <a:r>
            <a:rPr lang="en-US" altLang="zh-CN" sz="1100" baseline="0"/>
            <a:t>-11</a:t>
          </a:r>
          <a:r>
            <a:rPr lang="zh-CN" altLang="en-US" sz="1100" baseline="0"/>
            <a:t>月），进而对未来生产量进行预测和评估，避免产量过剩和供不应求。</a:t>
          </a:r>
          <a:endParaRPr lang="en-US" altLang="zh-CN" sz="1100" baseline="0"/>
        </a:p>
        <a:p>
          <a:r>
            <a:rPr lang="zh-CN" altLang="en-US" sz="1100" baseline="0"/>
            <a:t>缺点：</a:t>
          </a:r>
          <a:r>
            <a:rPr lang="en-US" altLang="zh-CN" sz="1100" baseline="0"/>
            <a:t>1.</a:t>
          </a:r>
          <a:r>
            <a:rPr lang="zh-CN" altLang="en-US" sz="1100" baseline="0"/>
            <a:t>样本涵盖时间较短，不具有强的代表性。</a:t>
          </a:r>
          <a:r>
            <a:rPr lang="en-US" altLang="zh-CN" sz="1100" baseline="0"/>
            <a:t>2.</a:t>
          </a:r>
          <a:r>
            <a:rPr lang="zh-CN" altLang="en-US" sz="1100" baseline="0"/>
            <a:t>与横轴的对应不太紧凑，看起来不直观。</a:t>
          </a:r>
          <a:r>
            <a:rPr lang="en-US" altLang="zh-CN" sz="1100" baseline="0"/>
            <a:t>3.</a:t>
          </a:r>
          <a:r>
            <a:rPr lang="zh-CN" altLang="en-US" sz="1100" baseline="0"/>
            <a:t>应加入其它区域的销售情况进行对比分析，可能效果更好。</a:t>
          </a:r>
          <a:r>
            <a:rPr lang="en-US" altLang="zh-CN" sz="1100" baseline="0"/>
            <a:t>4.</a:t>
          </a:r>
          <a:r>
            <a:rPr lang="zh-CN" altLang="en-US" sz="1100" baseline="0"/>
            <a:t>使用了筛选功能，会随对对表格的处理而变动，因此只能以图片形势存储展示。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oneCellAnchor>
  <xdr:twoCellAnchor editAs="oneCell">
    <xdr:from>
      <xdr:col>15</xdr:col>
      <xdr:colOff>304799</xdr:colOff>
      <xdr:row>81</xdr:row>
      <xdr:rowOff>114301</xdr:rowOff>
    </xdr:from>
    <xdr:to>
      <xdr:col>22</xdr:col>
      <xdr:colOff>200024</xdr:colOff>
      <xdr:row>101</xdr:row>
      <xdr:rowOff>57151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4" y="16040101"/>
          <a:ext cx="5000625" cy="3562350"/>
        </a:xfrm>
        <a:prstGeom prst="rect">
          <a:avLst/>
        </a:prstGeom>
      </xdr:spPr>
    </xdr:pic>
    <xdr:clientData/>
  </xdr:twoCellAnchor>
  <xdr:twoCellAnchor>
    <xdr:from>
      <xdr:col>16</xdr:col>
      <xdr:colOff>361950</xdr:colOff>
      <xdr:row>52</xdr:row>
      <xdr:rowOff>142875</xdr:rowOff>
    </xdr:from>
    <xdr:to>
      <xdr:col>23</xdr:col>
      <xdr:colOff>133350</xdr:colOff>
      <xdr:row>67</xdr:row>
      <xdr:rowOff>171450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676275</xdr:colOff>
      <xdr:row>71</xdr:row>
      <xdr:rowOff>133350</xdr:rowOff>
    </xdr:from>
    <xdr:to>
      <xdr:col>23</xdr:col>
      <xdr:colOff>57150</xdr:colOff>
      <xdr:row>76</xdr:row>
      <xdr:rowOff>171450</xdr:rowOff>
    </xdr:to>
    <xdr:sp macro="" textlink="">
      <xdr:nvSpPr>
        <xdr:cNvPr id="21" name="TextBox 20"/>
        <xdr:cNvSpPr txBox="1"/>
      </xdr:nvSpPr>
      <xdr:spPr>
        <a:xfrm>
          <a:off x="10668000" y="12982575"/>
          <a:ext cx="585787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2.</a:t>
          </a:r>
          <a:r>
            <a:rPr lang="zh-CN" altLang="en-US" sz="1100"/>
            <a:t>各区域经理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三大类产品销售利润图表</a:t>
          </a:r>
          <a:endParaRPr lang="zh-CN" altLang="zh-CN">
            <a:effectLst/>
          </a:endParaRPr>
        </a:p>
        <a:p>
          <a:r>
            <a:rPr lang="zh-CN" altLang="en-US" sz="1100"/>
            <a:t>内容：分别统计各区域经理的三大类产品</a:t>
          </a:r>
          <a:r>
            <a:rPr lang="en-US" altLang="zh-CN" sz="1100"/>
            <a:t>2018.01-2019.06</a:t>
          </a:r>
          <a:r>
            <a:rPr lang="zh-CN" altLang="en-US" sz="1100"/>
            <a:t>以来的总利润。</a:t>
          </a:r>
          <a:endParaRPr lang="en-US" altLang="zh-CN" sz="1100"/>
        </a:p>
        <a:p>
          <a:r>
            <a:rPr lang="zh-CN" altLang="en-US" sz="1100"/>
            <a:t>亮点：采取了筛选器功能，可自由选择查看各区域经理的销售情况。</a:t>
          </a:r>
          <a:endParaRPr lang="en-US" altLang="zh-CN" sz="1100"/>
        </a:p>
        <a:p>
          <a:r>
            <a:rPr lang="zh-CN" altLang="en-US" sz="1100"/>
            <a:t>不足：统计信息过于简单，展示不够直观，对比不鲜明。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27"/>
  <sheetViews>
    <sheetView tabSelected="1" topLeftCell="A91" zoomScaleNormal="100" workbookViewId="0">
      <pane xSplit="1" topLeftCell="L1" activePane="topRight" state="frozen"/>
      <selection pane="topRight" activeCell="AA104" sqref="AA104"/>
    </sheetView>
  </sheetViews>
  <sheetFormatPr defaultRowHeight="14.25"/>
  <cols>
    <col min="1" max="1" width="9.125" style="3" bestFit="1" customWidth="1"/>
    <col min="2" max="2" width="9.125" style="8" bestFit="1" customWidth="1"/>
    <col min="3" max="3" width="8.5" style="5" bestFit="1" customWidth="1"/>
    <col min="4" max="4" width="9.125" style="3" bestFit="1" customWidth="1"/>
    <col min="5" max="5" width="12.5" style="3" bestFit="1" customWidth="1"/>
    <col min="6" max="9" width="9.125" style="3" bestFit="1" customWidth="1"/>
    <col min="10" max="10" width="10.75" style="3" bestFit="1" customWidth="1"/>
    <col min="11" max="11" width="9.5" bestFit="1" customWidth="1"/>
    <col min="12" max="12" width="7.5" bestFit="1" customWidth="1"/>
    <col min="13" max="13" width="9.5" bestFit="1" customWidth="1"/>
    <col min="16" max="16" width="12.5" customWidth="1"/>
    <col min="19" max="19" width="9.5" bestFit="1" customWidth="1"/>
  </cols>
  <sheetData>
    <row r="1" spans="1:24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24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24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24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24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24">
      <c r="A6" s="3" t="s">
        <v>73</v>
      </c>
      <c r="B6" s="7">
        <v>2018</v>
      </c>
      <c r="C6" s="5">
        <v>1</v>
      </c>
      <c r="D6" s="3" t="s">
        <v>8</v>
      </c>
      <c r="E6" s="3" t="s">
        <v>98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24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24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24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24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24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24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24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24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  <c r="O14" s="9" t="s">
        <v>101</v>
      </c>
      <c r="P14" s="9"/>
      <c r="Q14" s="9"/>
      <c r="R14" s="9"/>
      <c r="S14" s="9"/>
      <c r="T14" s="9"/>
      <c r="U14" s="9"/>
      <c r="V14" s="9"/>
      <c r="W14" s="9"/>
      <c r="X14" s="9"/>
    </row>
    <row r="15" spans="1:24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  <c r="O16" s="11" t="s">
        <v>100</v>
      </c>
      <c r="P16" s="11" t="s">
        <v>99</v>
      </c>
      <c r="Q16" s="9"/>
      <c r="R16" s="9"/>
      <c r="S16" s="9"/>
      <c r="T16" s="9"/>
      <c r="U16" s="9"/>
      <c r="V16" s="9"/>
      <c r="W16" s="9"/>
      <c r="X16" s="9"/>
    </row>
    <row r="17" spans="1:24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  <c r="O17" s="13" t="s">
        <v>98</v>
      </c>
      <c r="P17" s="12">
        <f ca="1">SUMIF(E2:E7327,O17,M13:M7327)</f>
        <v>14188965.549769994</v>
      </c>
      <c r="Q17" s="9"/>
      <c r="R17" s="9"/>
      <c r="S17" s="9"/>
      <c r="T17" s="9"/>
      <c r="U17" s="9"/>
      <c r="V17" s="9"/>
      <c r="W17" s="9"/>
      <c r="X17" s="9"/>
    </row>
    <row r="18" spans="1:24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  <c r="O18" s="13" t="s">
        <v>85</v>
      </c>
      <c r="P18" s="12">
        <f ca="1">SUMIF(E3:E7328,O18,M14:M7328)</f>
        <v>18611586.675619993</v>
      </c>
      <c r="Q18" s="9"/>
      <c r="R18" s="9"/>
      <c r="S18" s="9"/>
      <c r="T18" s="9"/>
      <c r="U18" s="9"/>
      <c r="V18" s="9"/>
      <c r="W18" s="9"/>
      <c r="X18" s="9"/>
    </row>
    <row r="19" spans="1:24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  <c r="O19" s="13" t="s">
        <v>86</v>
      </c>
      <c r="P19" s="12">
        <f ca="1">SUMIF(E4:E7329,O19,M15:M7329)</f>
        <v>23645978.600339964</v>
      </c>
      <c r="Q19" s="9"/>
      <c r="R19" s="9"/>
      <c r="S19" s="9"/>
      <c r="T19" s="9"/>
      <c r="U19" s="9"/>
      <c r="V19" s="9"/>
      <c r="W19" s="9"/>
      <c r="X19" s="9"/>
    </row>
    <row r="20" spans="1:24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  <c r="O20" s="13" t="s">
        <v>87</v>
      </c>
      <c r="P20" s="12">
        <f ca="1">SUMIF(E5:E7330,O20,M16:M7330)</f>
        <v>28997125.652859975</v>
      </c>
      <c r="Q20" s="9"/>
      <c r="R20" s="9"/>
      <c r="S20" s="9"/>
      <c r="T20" s="9"/>
      <c r="U20" s="9"/>
      <c r="V20" s="9"/>
      <c r="W20" s="9"/>
      <c r="X20" s="9"/>
    </row>
    <row r="21" spans="1:24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  <c r="O21" s="13" t="s">
        <v>88</v>
      </c>
      <c r="P21" s="12">
        <f ca="1">SUMIF(E6:E7331,O21,M17:M7331)</f>
        <v>28426887.008020036</v>
      </c>
      <c r="Q21" s="9"/>
      <c r="R21" s="9"/>
      <c r="S21" s="9"/>
      <c r="T21" s="9"/>
      <c r="U21" s="9"/>
      <c r="V21" s="9"/>
      <c r="W21" s="9"/>
      <c r="X21" s="9"/>
    </row>
    <row r="22" spans="1:24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  <c r="O22" s="13" t="s">
        <v>89</v>
      </c>
      <c r="P22" s="12">
        <f ca="1">SUMIF(E7:E7332,O22,M18:M7332)</f>
        <v>37801351.791199982</v>
      </c>
      <c r="Q22" s="9"/>
      <c r="R22" s="9"/>
      <c r="S22" s="9"/>
      <c r="T22" s="9"/>
      <c r="U22" s="9"/>
      <c r="V22" s="9"/>
      <c r="W22" s="9"/>
      <c r="X22" s="9"/>
    </row>
    <row r="23" spans="1:24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  <c r="O23" s="13" t="s">
        <v>90</v>
      </c>
      <c r="P23" s="12">
        <f ca="1">SUMIF(E8:E7333,O23,M19:M7333)</f>
        <v>4577272.2128300024</v>
      </c>
      <c r="Q23" s="9"/>
      <c r="R23" s="9"/>
      <c r="S23" s="9"/>
      <c r="T23" s="9"/>
      <c r="U23" s="9"/>
      <c r="V23" s="9"/>
      <c r="W23" s="9"/>
      <c r="X23" s="9"/>
    </row>
    <row r="24" spans="1:24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  <c r="O24" s="13" t="s">
        <v>91</v>
      </c>
      <c r="P24" s="12">
        <f ca="1">SUMIF(E9:E7334,O24,M20:M7334)</f>
        <v>18363330.865990043</v>
      </c>
      <c r="Q24" s="9"/>
      <c r="R24" s="9"/>
      <c r="S24" s="9"/>
      <c r="T24" s="9"/>
      <c r="U24" s="9"/>
      <c r="V24" s="9"/>
      <c r="W24" s="9"/>
      <c r="X24" s="9"/>
    </row>
    <row r="25" spans="1:24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  <c r="O25" s="13" t="s">
        <v>92</v>
      </c>
      <c r="P25" s="12">
        <f ca="1">SUMIF(E10:E7335,O25,M21:M7335)</f>
        <v>18594408.224959977</v>
      </c>
      <c r="Q25" s="9"/>
      <c r="R25" s="9"/>
      <c r="S25" s="9"/>
      <c r="T25" s="9"/>
      <c r="U25" s="9"/>
      <c r="V25" s="9"/>
      <c r="W25" s="9"/>
      <c r="X25" s="9"/>
    </row>
    <row r="26" spans="1:24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24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24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24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24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24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  <c r="O45" s="9" t="s">
        <v>112</v>
      </c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  <c r="O48" s="9"/>
      <c r="P48" s="10" t="s">
        <v>111</v>
      </c>
      <c r="Q48" s="9"/>
      <c r="R48" s="9"/>
      <c r="S48" s="9"/>
      <c r="T48" s="9"/>
      <c r="U48" s="9"/>
      <c r="V48" s="9"/>
      <c r="W48" s="9"/>
      <c r="X48" s="9"/>
    </row>
    <row r="49" spans="1:28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  <c r="O49" s="14"/>
      <c r="P49" s="13" t="s">
        <v>90</v>
      </c>
      <c r="Q49" s="9"/>
      <c r="R49" s="17" t="s">
        <v>103</v>
      </c>
      <c r="S49" s="17" t="s">
        <v>106</v>
      </c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  <c r="O50" s="9"/>
      <c r="P50" s="9"/>
      <c r="Q50" s="9"/>
      <c r="R50" s="16" t="s">
        <v>107</v>
      </c>
      <c r="S50" s="16">
        <f>SUMIFS(M2:M7327,E2:E7327,P49,H2:H7327,R50)</f>
        <v>8229422.0746500008</v>
      </c>
      <c r="T50" s="9"/>
      <c r="U50" s="9"/>
      <c r="V50" s="9"/>
      <c r="W50" s="9"/>
      <c r="X50" s="9"/>
    </row>
    <row r="51" spans="1:28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  <c r="O51" s="9"/>
      <c r="P51" s="9"/>
      <c r="Q51" s="9"/>
      <c r="R51" s="16" t="s">
        <v>104</v>
      </c>
      <c r="S51" s="16">
        <f>SUMIFS(M3:M7328,E3:E7328,P49,H3:H7328,R51)</f>
        <v>10941570.040399997</v>
      </c>
      <c r="T51" s="9"/>
      <c r="U51" s="9"/>
      <c r="V51" s="9"/>
      <c r="W51" s="9"/>
      <c r="X51" s="9"/>
    </row>
    <row r="52" spans="1:28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  <c r="O52" s="9"/>
      <c r="P52" s="15" t="s">
        <v>110</v>
      </c>
      <c r="Q52" s="9"/>
      <c r="R52" s="16" t="s">
        <v>105</v>
      </c>
      <c r="S52" s="16">
        <f>SUMIFS(M4:M7329,E4:E7329,P49,H4:H7329,R52)</f>
        <v>4739528.7049000002</v>
      </c>
      <c r="T52" s="9"/>
      <c r="U52" s="9"/>
      <c r="V52" s="9"/>
      <c r="W52" s="9"/>
      <c r="X52" s="9"/>
    </row>
    <row r="53" spans="1:28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  <c r="O53" s="9"/>
      <c r="P53" s="13" t="s">
        <v>109</v>
      </c>
      <c r="Q53" s="9"/>
      <c r="R53" s="9"/>
      <c r="S53" s="9"/>
      <c r="T53" s="9"/>
      <c r="U53" s="9"/>
      <c r="V53" s="9"/>
      <c r="W53" s="9"/>
      <c r="X53" s="9"/>
    </row>
    <row r="54" spans="1:28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  <c r="O54" s="9"/>
      <c r="P54" s="13" t="s">
        <v>108</v>
      </c>
      <c r="Q54" s="9"/>
      <c r="R54" s="9"/>
      <c r="S54" s="9"/>
      <c r="T54" s="9"/>
      <c r="U54" s="9"/>
      <c r="V54" s="9"/>
      <c r="W54" s="9"/>
      <c r="X54" s="9"/>
    </row>
    <row r="55" spans="1:28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  <c r="O55" s="9"/>
      <c r="P55" s="13" t="s">
        <v>86</v>
      </c>
      <c r="Q55" s="9"/>
      <c r="R55" s="9"/>
      <c r="S55" s="9"/>
      <c r="T55" s="9"/>
      <c r="U55" s="9"/>
      <c r="V55" s="9"/>
      <c r="W55" s="9"/>
      <c r="X55" s="9"/>
    </row>
    <row r="56" spans="1:28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  <c r="O56" s="9"/>
      <c r="P56" s="13" t="s">
        <v>87</v>
      </c>
      <c r="Q56" s="9"/>
      <c r="R56" s="9"/>
      <c r="S56" s="9"/>
      <c r="T56" s="9"/>
      <c r="U56" s="9"/>
      <c r="V56" s="9"/>
      <c r="W56" s="9"/>
      <c r="X56" s="9"/>
    </row>
    <row r="57" spans="1:28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  <c r="O57" s="9"/>
      <c r="P57" s="13" t="s">
        <v>88</v>
      </c>
      <c r="Q57" s="9"/>
      <c r="R57" s="9"/>
      <c r="S57" s="9"/>
      <c r="T57" s="9"/>
      <c r="U57" s="9"/>
      <c r="V57" s="9"/>
      <c r="W57" s="9"/>
      <c r="X57" s="9"/>
    </row>
    <row r="58" spans="1:28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  <c r="O58" s="9"/>
      <c r="P58" s="13" t="s">
        <v>89</v>
      </c>
      <c r="Q58" s="9"/>
      <c r="R58" s="9"/>
      <c r="S58" s="9"/>
      <c r="T58" s="9"/>
      <c r="U58" s="9"/>
      <c r="V58" s="9"/>
      <c r="W58" s="9"/>
      <c r="X58" s="9"/>
    </row>
    <row r="59" spans="1:28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  <c r="O59" s="9"/>
      <c r="P59" s="13" t="s">
        <v>90</v>
      </c>
      <c r="Q59" s="9"/>
      <c r="R59" s="9"/>
      <c r="S59" s="9"/>
      <c r="T59" s="9"/>
      <c r="U59" s="9"/>
      <c r="V59" s="9"/>
      <c r="W59" s="9"/>
      <c r="X59" s="9"/>
    </row>
    <row r="60" spans="1:28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  <c r="O60" s="9"/>
      <c r="P60" s="13" t="s">
        <v>91</v>
      </c>
      <c r="Q60" s="9"/>
      <c r="R60" s="9"/>
      <c r="S60" s="9"/>
      <c r="T60" s="9"/>
      <c r="U60" s="9"/>
      <c r="V60" s="9"/>
      <c r="W60" s="9"/>
      <c r="X60" s="9"/>
    </row>
    <row r="61" spans="1:28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  <c r="O61" s="9"/>
      <c r="P61" s="13" t="s">
        <v>92</v>
      </c>
      <c r="Q61" s="9"/>
      <c r="R61" s="9"/>
      <c r="S61" s="9"/>
      <c r="T61" s="9"/>
      <c r="U61" s="9"/>
      <c r="V61" s="9"/>
      <c r="W61" s="9"/>
      <c r="X61" s="9"/>
    </row>
    <row r="62" spans="1:28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8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8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24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24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  <c r="O82" s="9" t="s">
        <v>102</v>
      </c>
      <c r="P82" s="9"/>
      <c r="Q82" s="9"/>
      <c r="R82" s="9"/>
      <c r="S82" s="9"/>
      <c r="T82" s="9"/>
      <c r="U82" s="9"/>
      <c r="V82" s="9"/>
      <c r="W82" s="9"/>
      <c r="X82" s="9"/>
    </row>
    <row r="83" spans="1:24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/>
  <phoneticPr fontId="3" type="noConversion"/>
  <dataValidations count="1">
    <dataValidation type="list" allowBlank="1" showInputMessage="1" showErrorMessage="1" sqref="P49">
      <formula1>$P$49:$P$61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2019-09-24T13:33:25Z</dcterms:modified>
</cp:coreProperties>
</file>