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95"/>
  </bookViews>
  <sheets>
    <sheet name="工行二手车" sheetId="2" r:id="rId1"/>
  </sheets>
  <calcPr calcId="144525"/>
</workbook>
</file>

<file path=xl/sharedStrings.xml><?xml version="1.0" encoding="utf-8"?>
<sst xmlns="http://schemas.openxmlformats.org/spreadsheetml/2006/main" count="23">
  <si>
    <t>评估价</t>
  </si>
  <si>
    <t>正常贷款</t>
  </si>
  <si>
    <t>最大贷款</t>
  </si>
  <si>
    <t>车价金额</t>
  </si>
  <si>
    <t>加融金额</t>
  </si>
  <si>
    <t>贷款金额</t>
  </si>
  <si>
    <t>分期利率</t>
  </si>
  <si>
    <t>分期期限</t>
  </si>
  <si>
    <t>总利息</t>
  </si>
  <si>
    <t>执行利率</t>
  </si>
  <si>
    <t>月供本息</t>
  </si>
  <si>
    <t>固定月供</t>
  </si>
  <si>
    <t>月供金额</t>
  </si>
  <si>
    <t>首月月供</t>
  </si>
  <si>
    <t>首月多100</t>
  </si>
  <si>
    <t>长春合同</t>
  </si>
  <si>
    <t>精确到个位数</t>
  </si>
  <si>
    <t>江南合同</t>
  </si>
  <si>
    <t>还款总额</t>
  </si>
  <si>
    <t>基准价</t>
  </si>
  <si>
    <t>精确到百位数</t>
  </si>
  <si>
    <t>开票价</t>
  </si>
  <si>
    <t>精确到千位数</t>
  </si>
</sst>
</file>

<file path=xl/styles.xml><?xml version="1.0" encoding="utf-8"?>
<styleSheet xmlns="http://schemas.openxmlformats.org/spreadsheetml/2006/main">
  <numFmts count="9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 ;[Red]\-0\ "/>
    <numFmt numFmtId="177" formatCode="0.00_ ;[Red]\-0.00\ "/>
    <numFmt numFmtId="178" formatCode="0.00;[Red]0.00"/>
    <numFmt numFmtId="179" formatCode="0.0_ ;[Red]\-0.0\ "/>
    <numFmt numFmtId="180" formatCode="0_ "/>
  </numFmts>
  <fonts count="22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20"/>
      <name val="宋体"/>
      <charset val="134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16" borderId="3" applyNumberFormat="0" applyAlignment="0" applyProtection="0">
      <alignment vertical="center"/>
    </xf>
    <xf numFmtId="0" fontId="18" fillId="16" borderId="2" applyNumberFormat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80" fontId="2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tabSelected="1" topLeftCell="A2" workbookViewId="0">
      <selection activeCell="A2" sqref="A2"/>
    </sheetView>
  </sheetViews>
  <sheetFormatPr defaultColWidth="9" defaultRowHeight="25.1" outlineLevelCol="5"/>
  <cols>
    <col min="1" max="1" width="16.7522123893805" style="1" customWidth="1"/>
    <col min="2" max="2" width="19.0353982300885" style="2" customWidth="1"/>
    <col min="3" max="3" width="24.5929203539823" style="1" customWidth="1"/>
    <col min="4" max="4" width="17.0353982300885" style="1" customWidth="1"/>
    <col min="5" max="6" width="11.0530973451327" style="1" customWidth="1"/>
    <col min="7" max="16384" width="9" style="1"/>
  </cols>
  <sheetData>
    <row r="1" spans="1:2">
      <c r="A1" s="1" t="s">
        <v>0</v>
      </c>
      <c r="B1" s="2">
        <v>41000</v>
      </c>
    </row>
    <row r="2" spans="1:2">
      <c r="A2" s="1" t="s">
        <v>1</v>
      </c>
      <c r="B2" s="2">
        <f>B1*0.7</f>
        <v>28700</v>
      </c>
    </row>
    <row r="3" spans="1:2">
      <c r="A3" s="1" t="s">
        <v>2</v>
      </c>
      <c r="B3" s="2">
        <f>B1*0.8</f>
        <v>32800</v>
      </c>
    </row>
    <row r="5" spans="1:6">
      <c r="A5" s="1" t="s">
        <v>3</v>
      </c>
      <c r="B5" s="2">
        <v>30000</v>
      </c>
      <c r="F5" s="3"/>
    </row>
    <row r="6" spans="1:6">
      <c r="A6" s="1" t="s">
        <v>4</v>
      </c>
      <c r="B6" s="2">
        <f>B13*36/(1+B10)</f>
        <v>0</v>
      </c>
      <c r="F6" s="3"/>
    </row>
    <row r="7" spans="1:6">
      <c r="A7" s="1" t="s">
        <v>5</v>
      </c>
      <c r="B7" s="2">
        <f>B5+B6</f>
        <v>30000</v>
      </c>
      <c r="F7" s="3"/>
    </row>
    <row r="8" spans="1:2">
      <c r="A8" s="1" t="s">
        <v>6</v>
      </c>
      <c r="B8" s="3">
        <v>0.0068</v>
      </c>
    </row>
    <row r="9" spans="1:2">
      <c r="A9" s="1" t="s">
        <v>7</v>
      </c>
      <c r="B9" s="2">
        <v>36</v>
      </c>
    </row>
    <row r="10" spans="1:3">
      <c r="A10" s="1" t="s">
        <v>8</v>
      </c>
      <c r="B10" s="3">
        <f>B8*B9</f>
        <v>0.2448</v>
      </c>
      <c r="C10" s="1" t="s">
        <v>9</v>
      </c>
    </row>
    <row r="12" spans="1:2">
      <c r="A12" s="1" t="s">
        <v>10</v>
      </c>
      <c r="B12" s="2">
        <f>B5*(1+B10)/B9</f>
        <v>1037.33333333333</v>
      </c>
    </row>
    <row r="13" spans="1:2">
      <c r="A13" s="1" t="s">
        <v>11</v>
      </c>
      <c r="B13" s="2">
        <v>0</v>
      </c>
    </row>
    <row r="14" spans="1:2">
      <c r="A14" s="1" t="s">
        <v>12</v>
      </c>
      <c r="B14" s="2">
        <f>B12+B13</f>
        <v>1037.33333333333</v>
      </c>
    </row>
    <row r="15" spans="1:3">
      <c r="A15" s="1" t="s">
        <v>13</v>
      </c>
      <c r="B15" s="2">
        <f>B14+100</f>
        <v>1137.33333333333</v>
      </c>
      <c r="C15" s="1" t="s">
        <v>14</v>
      </c>
    </row>
    <row r="16" spans="4:4">
      <c r="D16" s="4"/>
    </row>
    <row r="17" spans="1:4">
      <c r="A17" s="1" t="s">
        <v>15</v>
      </c>
      <c r="B17" s="5">
        <f>B7*(1+B10)/1.0903</f>
        <v>34251.1235439787</v>
      </c>
      <c r="C17" s="1" t="s">
        <v>16</v>
      </c>
      <c r="D17" s="4"/>
    </row>
    <row r="18" s="1" customFormat="1" spans="1:4">
      <c r="A18" s="1" t="s">
        <v>17</v>
      </c>
      <c r="B18" s="5">
        <f>B7*(1+B10)/1.09025</f>
        <v>34252.6943361614</v>
      </c>
      <c r="C18" s="1" t="s">
        <v>16</v>
      </c>
      <c r="D18" s="4"/>
    </row>
    <row r="19" spans="1:2">
      <c r="A19" s="1" t="s">
        <v>18</v>
      </c>
      <c r="B19" s="6">
        <f>B7*(1+B10)</f>
        <v>37344</v>
      </c>
    </row>
    <row r="20" spans="1:5">
      <c r="A20" s="1" t="s">
        <v>19</v>
      </c>
      <c r="B20" s="7">
        <f>B7/0.7</f>
        <v>42857.1428571429</v>
      </c>
      <c r="C20" s="1" t="s">
        <v>20</v>
      </c>
      <c r="D20" s="3"/>
      <c r="E20" s="3"/>
    </row>
    <row r="21" spans="1:3">
      <c r="A21" s="1" t="s">
        <v>21</v>
      </c>
      <c r="B21" s="7">
        <f>B7*(1+B10)/1.0903/0.7</f>
        <v>48930.1764913982</v>
      </c>
      <c r="C21" s="1" t="s">
        <v>22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工行二手车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关伟坚</cp:lastModifiedBy>
  <dcterms:created xsi:type="dcterms:W3CDTF">2018-03-30T04:02:00Z</dcterms:created>
  <dcterms:modified xsi:type="dcterms:W3CDTF">2018-05-10T08:24:18Z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