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vinChen/Desktop/ATM/"/>
    </mc:Choice>
  </mc:AlternateContent>
  <bookViews>
    <workbookView xWindow="0" yWindow="460" windowWidth="14400" windowHeight="17460" activeTab="2"/>
  </bookViews>
  <sheets>
    <sheet name="Hg" sheetId="1" r:id="rId1"/>
    <sheet name="H2" sheetId="2" r:id="rId2"/>
    <sheet name="Interferometer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3" l="1"/>
  <c r="M13" i="3"/>
  <c r="M14" i="3"/>
  <c r="M15" i="3"/>
  <c r="M16" i="3"/>
  <c r="M17" i="3"/>
  <c r="M18" i="3"/>
  <c r="M12" i="3"/>
  <c r="I5" i="2"/>
  <c r="I6" i="2"/>
  <c r="I7" i="2"/>
  <c r="I3" i="2"/>
  <c r="I2" i="2"/>
  <c r="I4" i="2"/>
  <c r="E2" i="2"/>
  <c r="H2" i="2"/>
  <c r="E3" i="2"/>
  <c r="H3" i="2"/>
  <c r="E7" i="2"/>
  <c r="H7" i="2"/>
  <c r="E6" i="2"/>
  <c r="H6" i="2"/>
  <c r="E5" i="2"/>
  <c r="H5" i="2"/>
  <c r="E4" i="2"/>
  <c r="H4" i="2"/>
  <c r="F3" i="1"/>
  <c r="F4" i="1"/>
  <c r="F5" i="1"/>
  <c r="F6" i="1"/>
  <c r="D3" i="1"/>
  <c r="D4" i="1"/>
  <c r="D5" i="1"/>
  <c r="D6" i="1"/>
  <c r="D7" i="1"/>
  <c r="F7" i="1"/>
  <c r="D8" i="1"/>
  <c r="D9" i="1"/>
  <c r="D10" i="1"/>
  <c r="D11" i="1"/>
  <c r="D12" i="1"/>
  <c r="D13" i="1"/>
  <c r="D2" i="1"/>
  <c r="F2" i="1"/>
  <c r="F4" i="2"/>
  <c r="F5" i="2"/>
  <c r="F6" i="2"/>
  <c r="F7" i="2"/>
  <c r="F3" i="2"/>
  <c r="F2" i="2"/>
</calcChain>
</file>

<file path=xl/sharedStrings.xml><?xml version="1.0" encoding="utf-8"?>
<sst xmlns="http://schemas.openxmlformats.org/spreadsheetml/2006/main" count="48" uniqueCount="36">
  <si>
    <t>Light</t>
  </si>
  <si>
    <t>Green</t>
  </si>
  <si>
    <t>Camera Display</t>
  </si>
  <si>
    <t>PMT Display</t>
  </si>
  <si>
    <t>Yellow</t>
  </si>
  <si>
    <t>Blue</t>
  </si>
  <si>
    <t>Wavelength</t>
  </si>
  <si>
    <t>Blue Violet</t>
  </si>
  <si>
    <t>Red</t>
  </si>
  <si>
    <t>Actual</t>
  </si>
  <si>
    <t>Difference</t>
  </si>
  <si>
    <t>alpha</t>
  </si>
  <si>
    <t>beta</t>
  </si>
  <si>
    <t>gamma</t>
  </si>
  <si>
    <t>delta</t>
  </si>
  <si>
    <t>epsilon</t>
  </si>
  <si>
    <t>"phi"</t>
  </si>
  <si>
    <t>n_1</t>
  </si>
  <si>
    <t>Inverse wavelength</t>
  </si>
  <si>
    <t>1/n^2</t>
  </si>
  <si>
    <t>Wavelength (Angstrom)</t>
  </si>
  <si>
    <t>Order spacing</t>
  </si>
  <si>
    <t>Magnetic field (kG)</t>
  </si>
  <si>
    <t>delta_sigma = g*m_j*L*B</t>
  </si>
  <si>
    <t>g</t>
  </si>
  <si>
    <t>m_j</t>
  </si>
  <si>
    <t>sigma line</t>
  </si>
  <si>
    <t>pi line</t>
  </si>
  <si>
    <t>red</t>
  </si>
  <si>
    <t>yellow</t>
  </si>
  <si>
    <t>Line type</t>
  </si>
  <si>
    <t>Color</t>
  </si>
  <si>
    <t>g_1</t>
  </si>
  <si>
    <t>g_2</t>
  </si>
  <si>
    <t>3.3.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</si>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</sst>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835343359857796"/>
                  <c:y val="0.116242513884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'H2'!$I$2:$I$7</c:f>
              <c:numCache>
                <c:formatCode>General</c:formatCode>
                <c:ptCount val="6"/>
                <c:pt idx="0">
                  <c:v>0.015625</c:v>
                </c:pt>
                <c:pt idx="1">
                  <c:v>0.0204081632653061</c:v>
                </c:pt>
                <c:pt idx="2">
                  <c:v>0.0277777777777778</c:v>
                </c:pt>
                <c:pt idx="3">
                  <c:v>0.04</c:v>
                </c:pt>
                <c:pt idx="4">
                  <c:v>0.0625</c:v>
                </c:pt>
                <c:pt idx="5">
                  <c:v>0.111111111111111</c:v>
                </c:pt>
              </c:numCache>
            </c:numRef>
          </c:xVal>
          <c:yVal>
            <c:numRef>
              <c:f>'H2'!$H$2:$H$7</c:f>
              <c:numCache>
                <c:formatCode>General</c:formatCode>
                <c:ptCount val="6"/>
                <c:pt idx="0">
                  <c:v>2.51004016064257E6</c:v>
                </c:pt>
                <c:pt idx="1">
                  <c:v>2.45821042281219E6</c:v>
                </c:pt>
                <c:pt idx="2">
                  <c:v>2.39463601532567E6</c:v>
                </c:pt>
                <c:pt idx="3">
                  <c:v>2.26142017186793E6</c:v>
                </c:pt>
                <c:pt idx="4">
                  <c:v>2.02265372168285E6</c:v>
                </c:pt>
                <c:pt idx="5">
                  <c:v>1.5001500150015E6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28112"/>
        <c:axId val="2121521664"/>
      </c:scatterChart>
      <c:valAx>
        <c:axId val="211822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21664"/>
        <c:crosses val="autoZero"/>
        <c:crossBetween val="midCat"/>
      </c:valAx>
      <c:valAx>
        <c:axId val="2121521664"/>
        <c:scaling>
          <c:orientation val="minMax"/>
          <c:min val="0.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22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419099</xdr:colOff>
      <xdr:row>15</xdr:row>
      <xdr:rowOff>123825</xdr:rowOff>
    </xdr:from>
    <xdr:to>
      <xdr:col>12</xdr:col>
      <xdr:colOff>542924</xdr:colOff>
      <xdr:row>33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36" totalsRowShown="0">
  <autoFilter ref="A1:G36"/>
  <tableColumns count="7">
    <tableColumn id="1" name="Color"/>
    <tableColumn id="2" name="Line type"/>
    <tableColumn id="3" name="Order spacing"/>
    <tableColumn id="4" name="Magnetic field (kG)"/>
    <tableColumn id="5" name="g_1" dataDxfId="1"/>
    <tableColumn id="6" name="g_2" dataDxfId="0"/>
    <tableColumn id="7" name="g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17.33203125" customWidth="1"/>
    <col min="3" max="3" width="12.6640625" customWidth="1"/>
    <col min="4" max="4" width="11.3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6</v>
      </c>
      <c r="E1" t="s">
        <v>9</v>
      </c>
      <c r="F1" t="s">
        <v>10</v>
      </c>
    </row>
    <row r="2" spans="1:6" x14ac:dyDescent="0.2">
      <c r="A2" t="s">
        <v>7</v>
      </c>
      <c r="B2">
        <v>691</v>
      </c>
      <c r="C2">
        <v>691</v>
      </c>
      <c r="D2">
        <f>C2*6</f>
        <v>4146</v>
      </c>
      <c r="E2">
        <v>4046.56</v>
      </c>
      <c r="F2">
        <f>E2-D2</f>
        <v>-99.440000000000055</v>
      </c>
    </row>
    <row r="3" spans="1:6" x14ac:dyDescent="0.2">
      <c r="A3" t="s">
        <v>5</v>
      </c>
      <c r="B3">
        <v>743</v>
      </c>
      <c r="C3">
        <v>743</v>
      </c>
      <c r="D3">
        <f t="shared" ref="D3:D13" si="0">C3*6</f>
        <v>4458</v>
      </c>
      <c r="E3">
        <v>4358.33</v>
      </c>
      <c r="F3">
        <f t="shared" ref="F3:F7" si="1">E3-D3</f>
        <v>-99.670000000000073</v>
      </c>
    </row>
    <row r="4" spans="1:6" x14ac:dyDescent="0.2">
      <c r="A4" t="s">
        <v>1</v>
      </c>
      <c r="B4">
        <v>926</v>
      </c>
      <c r="C4">
        <v>926</v>
      </c>
      <c r="D4">
        <f t="shared" si="0"/>
        <v>5556</v>
      </c>
      <c r="E4">
        <v>5460.74</v>
      </c>
      <c r="F4">
        <f t="shared" si="1"/>
        <v>-95.260000000000218</v>
      </c>
    </row>
    <row r="5" spans="1:6" x14ac:dyDescent="0.2">
      <c r="A5" t="s">
        <v>4</v>
      </c>
      <c r="B5">
        <v>978</v>
      </c>
      <c r="C5">
        <v>978</v>
      </c>
      <c r="D5">
        <f t="shared" si="0"/>
        <v>5868</v>
      </c>
      <c r="E5">
        <v>5769.6</v>
      </c>
      <c r="F5">
        <f t="shared" si="1"/>
        <v>-98.399999999999636</v>
      </c>
    </row>
    <row r="6" spans="1:6" x14ac:dyDescent="0.2">
      <c r="A6" t="s">
        <v>4</v>
      </c>
      <c r="C6">
        <v>982</v>
      </c>
      <c r="D6">
        <f t="shared" si="0"/>
        <v>5892</v>
      </c>
      <c r="E6">
        <v>5790.66</v>
      </c>
      <c r="F6">
        <f t="shared" si="1"/>
        <v>-101.34000000000015</v>
      </c>
    </row>
    <row r="7" spans="1:6" x14ac:dyDescent="0.2">
      <c r="A7" t="s">
        <v>8</v>
      </c>
      <c r="C7">
        <v>1042</v>
      </c>
      <c r="D7">
        <f t="shared" si="0"/>
        <v>6252</v>
      </c>
      <c r="E7">
        <v>6149.5</v>
      </c>
      <c r="F7">
        <f t="shared" si="1"/>
        <v>-102.5</v>
      </c>
    </row>
    <row r="8" spans="1:6" x14ac:dyDescent="0.2">
      <c r="D8">
        <f t="shared" si="0"/>
        <v>0</v>
      </c>
    </row>
    <row r="9" spans="1:6" x14ac:dyDescent="0.2">
      <c r="D9">
        <f t="shared" si="0"/>
        <v>0</v>
      </c>
    </row>
    <row r="10" spans="1:6" x14ac:dyDescent="0.2">
      <c r="D10">
        <f t="shared" si="0"/>
        <v>0</v>
      </c>
    </row>
    <row r="11" spans="1:6" x14ac:dyDescent="0.2">
      <c r="D11">
        <f t="shared" si="0"/>
        <v>0</v>
      </c>
    </row>
    <row r="12" spans="1:6" x14ac:dyDescent="0.2">
      <c r="D12">
        <f t="shared" si="0"/>
        <v>0</v>
      </c>
    </row>
    <row r="13" spans="1:6" x14ac:dyDescent="0.2">
      <c r="D13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0" sqref="A1:XFD1048576"/>
    </sheetView>
  </sheetViews>
  <sheetFormatPr baseColWidth="10" defaultColWidth="8.83203125" defaultRowHeight="15" x14ac:dyDescent="0.2"/>
  <cols>
    <col min="3" max="3" width="17.33203125" customWidth="1"/>
    <col min="4" max="4" width="12.6640625" customWidth="1"/>
    <col min="5" max="5" width="11.33203125" customWidth="1"/>
    <col min="8" max="8" width="18.6640625" bestFit="1" customWidth="1"/>
  </cols>
  <sheetData>
    <row r="1" spans="1:9" x14ac:dyDescent="0.2">
      <c r="A1" t="s">
        <v>0</v>
      </c>
      <c r="B1" t="s">
        <v>17</v>
      </c>
      <c r="C1" t="s">
        <v>2</v>
      </c>
      <c r="D1" t="s">
        <v>3</v>
      </c>
      <c r="E1" t="s">
        <v>20</v>
      </c>
      <c r="F1" t="s">
        <v>9</v>
      </c>
      <c r="G1" t="s">
        <v>10</v>
      </c>
      <c r="H1" t="s">
        <v>18</v>
      </c>
      <c r="I1" t="s">
        <v>19</v>
      </c>
    </row>
    <row r="2" spans="1:9" x14ac:dyDescent="0.2">
      <c r="A2" t="s">
        <v>16</v>
      </c>
      <c r="B2">
        <v>8</v>
      </c>
      <c r="D2">
        <v>664</v>
      </c>
      <c r="E2">
        <f t="shared" ref="E2:E7" si="0">D2*6</f>
        <v>3984</v>
      </c>
      <c r="F2">
        <f t="shared" ref="F2:F7" si="1">E2+G2</f>
        <v>3884</v>
      </c>
      <c r="G2">
        <v>-100</v>
      </c>
      <c r="H2">
        <f t="shared" ref="H2:H7" si="2">1/(E2*10^-10)</f>
        <v>2510040.1606425704</v>
      </c>
      <c r="I2">
        <f t="shared" ref="I2:I7" si="3">B2^-2</f>
        <v>1.5625E-2</v>
      </c>
    </row>
    <row r="3" spans="1:9" x14ac:dyDescent="0.2">
      <c r="A3" t="s">
        <v>15</v>
      </c>
      <c r="B3">
        <v>7</v>
      </c>
      <c r="D3">
        <v>678</v>
      </c>
      <c r="E3">
        <f t="shared" si="0"/>
        <v>4068</v>
      </c>
      <c r="F3">
        <f t="shared" si="1"/>
        <v>3968</v>
      </c>
      <c r="G3">
        <v>-100</v>
      </c>
      <c r="H3">
        <f t="shared" si="2"/>
        <v>2458210.4228121927</v>
      </c>
      <c r="I3">
        <f t="shared" si="3"/>
        <v>2.0408163265306121E-2</v>
      </c>
    </row>
    <row r="4" spans="1:9" x14ac:dyDescent="0.2">
      <c r="A4" t="s">
        <v>14</v>
      </c>
      <c r="B4">
        <v>6</v>
      </c>
      <c r="C4">
        <v>691</v>
      </c>
      <c r="D4">
        <v>696</v>
      </c>
      <c r="E4">
        <f t="shared" si="0"/>
        <v>4176</v>
      </c>
      <c r="F4">
        <f t="shared" si="1"/>
        <v>4076</v>
      </c>
      <c r="G4">
        <v>-100</v>
      </c>
      <c r="H4">
        <f t="shared" si="2"/>
        <v>2394636.0153256701</v>
      </c>
      <c r="I4">
        <f t="shared" si="3"/>
        <v>2.7777777777777776E-2</v>
      </c>
    </row>
    <row r="5" spans="1:9" x14ac:dyDescent="0.2">
      <c r="A5" t="s">
        <v>13</v>
      </c>
      <c r="B5">
        <v>5</v>
      </c>
      <c r="C5">
        <v>743</v>
      </c>
      <c r="D5">
        <v>737</v>
      </c>
      <c r="E5">
        <f t="shared" si="0"/>
        <v>4422</v>
      </c>
      <c r="F5">
        <f t="shared" si="1"/>
        <v>4322</v>
      </c>
      <c r="G5">
        <v>-100</v>
      </c>
      <c r="H5">
        <f t="shared" si="2"/>
        <v>2261420.1718679331</v>
      </c>
      <c r="I5">
        <f t="shared" si="3"/>
        <v>0.04</v>
      </c>
    </row>
    <row r="6" spans="1:9" x14ac:dyDescent="0.2">
      <c r="A6" t="s">
        <v>12</v>
      </c>
      <c r="B6">
        <v>4</v>
      </c>
      <c r="D6">
        <v>824</v>
      </c>
      <c r="E6">
        <f t="shared" si="0"/>
        <v>4944</v>
      </c>
      <c r="F6">
        <f t="shared" si="1"/>
        <v>4844</v>
      </c>
      <c r="G6">
        <v>-100</v>
      </c>
      <c r="H6">
        <f t="shared" si="2"/>
        <v>2022653.7216828479</v>
      </c>
      <c r="I6">
        <f t="shared" si="3"/>
        <v>6.25E-2</v>
      </c>
    </row>
    <row r="7" spans="1:9" x14ac:dyDescent="0.2">
      <c r="A7" t="s">
        <v>11</v>
      </c>
      <c r="B7">
        <v>3</v>
      </c>
      <c r="D7">
        <v>1111</v>
      </c>
      <c r="E7">
        <f t="shared" si="0"/>
        <v>6666</v>
      </c>
      <c r="F7">
        <f t="shared" si="1"/>
        <v>6566</v>
      </c>
      <c r="G7">
        <v>-100</v>
      </c>
      <c r="H7">
        <f t="shared" si="2"/>
        <v>1500150.0150015003</v>
      </c>
      <c r="I7">
        <f t="shared" si="3"/>
        <v>0.1111111111111111</v>
      </c>
    </row>
  </sheetData>
  <sortState ref="A2:I7">
    <sortCondition ref="D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zoomScale="132" zoomScaleNormal="132" zoomScalePageLayoutView="132" workbookViewId="0">
      <selection activeCell="G2" sqref="G2"/>
    </sheetView>
  </sheetViews>
  <sheetFormatPr baseColWidth="10" defaultColWidth="8.83203125" defaultRowHeight="15" x14ac:dyDescent="0.2"/>
  <cols>
    <col min="2" max="2" width="13.33203125" bestFit="1" customWidth="1"/>
    <col min="3" max="3" width="18.1640625" bestFit="1" customWidth="1"/>
    <col min="4" max="4" width="20.33203125" customWidth="1"/>
    <col min="5" max="6" width="8.83203125" style="2"/>
  </cols>
  <sheetData>
    <row r="1" spans="1:13" x14ac:dyDescent="0.2">
      <c r="A1" t="s">
        <v>31</v>
      </c>
      <c r="B1" t="s">
        <v>30</v>
      </c>
      <c r="C1" t="s">
        <v>21</v>
      </c>
      <c r="D1" t="s">
        <v>22</v>
      </c>
      <c r="E1" s="1" t="s">
        <v>32</v>
      </c>
      <c r="F1" s="2" t="s">
        <v>33</v>
      </c>
      <c r="G1" t="s">
        <v>35</v>
      </c>
    </row>
    <row r="2" spans="1:13" x14ac:dyDescent="0.2">
      <c r="A2" t="s">
        <v>28</v>
      </c>
      <c r="B2" t="s">
        <v>26</v>
      </c>
      <c r="C2">
        <v>0.5</v>
      </c>
      <c r="D2">
        <v>7.43</v>
      </c>
      <c r="E2" s="2">
        <v>1</v>
      </c>
      <c r="F2" s="2">
        <v>1</v>
      </c>
      <c r="G2" t="s">
        <v>34</v>
      </c>
    </row>
    <row r="3" spans="1:13" x14ac:dyDescent="0.2">
      <c r="A3" t="s">
        <v>28</v>
      </c>
      <c r="B3" t="s">
        <v>26</v>
      </c>
      <c r="C3">
        <v>0.25</v>
      </c>
      <c r="D3">
        <v>3.74</v>
      </c>
      <c r="E3" s="2">
        <v>1</v>
      </c>
      <c r="F3" s="2">
        <v>1</v>
      </c>
    </row>
    <row r="4" spans="1:13" x14ac:dyDescent="0.2">
      <c r="A4" t="s">
        <v>28</v>
      </c>
      <c r="B4" t="s">
        <v>27</v>
      </c>
      <c r="C4">
        <v>0.33</v>
      </c>
      <c r="D4">
        <v>6.84</v>
      </c>
      <c r="E4" s="2">
        <v>1</v>
      </c>
      <c r="F4" s="2">
        <v>1</v>
      </c>
    </row>
    <row r="5" spans="1:13" x14ac:dyDescent="0.2">
      <c r="A5" t="s">
        <v>29</v>
      </c>
      <c r="B5" t="s">
        <v>26</v>
      </c>
      <c r="C5">
        <v>0.25</v>
      </c>
      <c r="D5">
        <v>11.8</v>
      </c>
      <c r="E5" s="2">
        <v>1.3333333333333333</v>
      </c>
      <c r="F5" s="2">
        <v>1.5</v>
      </c>
    </row>
    <row r="6" spans="1:13" x14ac:dyDescent="0.2">
      <c r="A6" t="s">
        <v>29</v>
      </c>
      <c r="B6" t="s">
        <v>26</v>
      </c>
      <c r="C6">
        <v>0.5</v>
      </c>
      <c r="D6">
        <v>13.76</v>
      </c>
      <c r="E6" s="2">
        <v>1.3333333333333333</v>
      </c>
      <c r="F6" s="2">
        <v>1.5</v>
      </c>
    </row>
    <row r="10" spans="1:13" x14ac:dyDescent="0.2">
      <c r="K10" t="s">
        <v>23</v>
      </c>
    </row>
    <row r="11" spans="1:13" x14ac:dyDescent="0.2">
      <c r="K11" t="s">
        <v>24</v>
      </c>
      <c r="L11" t="s">
        <v>25</v>
      </c>
    </row>
    <row r="12" spans="1:13" x14ac:dyDescent="0.2">
      <c r="K12">
        <v>2</v>
      </c>
      <c r="L12">
        <v>1</v>
      </c>
      <c r="M12">
        <f>K12*L12</f>
        <v>2</v>
      </c>
    </row>
    <row r="13" spans="1:13" x14ac:dyDescent="0.2">
      <c r="K13">
        <v>2</v>
      </c>
      <c r="L13">
        <v>0</v>
      </c>
      <c r="M13">
        <f t="shared" ref="M13:M19" si="0">K13*L13</f>
        <v>0</v>
      </c>
    </row>
    <row r="14" spans="1:13" x14ac:dyDescent="0.2">
      <c r="K14">
        <v>2</v>
      </c>
      <c r="L14">
        <v>-1</v>
      </c>
      <c r="M14">
        <f t="shared" si="0"/>
        <v>-2</v>
      </c>
    </row>
    <row r="15" spans="1:13" x14ac:dyDescent="0.2">
      <c r="K15">
        <v>1.5</v>
      </c>
      <c r="L15">
        <v>2</v>
      </c>
      <c r="M15">
        <f t="shared" si="0"/>
        <v>3</v>
      </c>
    </row>
    <row r="16" spans="1:13" x14ac:dyDescent="0.2">
      <c r="K16">
        <v>1.5</v>
      </c>
      <c r="L16">
        <v>1</v>
      </c>
      <c r="M16">
        <f t="shared" si="0"/>
        <v>1.5</v>
      </c>
    </row>
    <row r="17" spans="11:13" x14ac:dyDescent="0.2">
      <c r="K17">
        <v>1.5</v>
      </c>
      <c r="L17">
        <v>0</v>
      </c>
      <c r="M17">
        <f t="shared" si="0"/>
        <v>0</v>
      </c>
    </row>
    <row r="18" spans="11:13" x14ac:dyDescent="0.2">
      <c r="K18">
        <v>1.5</v>
      </c>
      <c r="L18">
        <v>-1</v>
      </c>
      <c r="M18">
        <f t="shared" si="0"/>
        <v>-1.5</v>
      </c>
    </row>
    <row r="19" spans="11:13" x14ac:dyDescent="0.2">
      <c r="K19">
        <v>1.5</v>
      </c>
      <c r="L19">
        <v>-2</v>
      </c>
      <c r="M19">
        <f t="shared" si="0"/>
        <v>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Hg</vt:lpstr>
      <vt:lpstr>H2</vt:lpstr>
      <vt:lpstr>Interferometer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Lab</dc:creator>
  <cp:lastModifiedBy>Microsoft Office User</cp:lastModifiedBy>
  <dcterms:created xsi:type="dcterms:W3CDTF">2015-04-21T21:15:36Z</dcterms:created>
  <dcterms:modified xsi:type="dcterms:W3CDTF">2015-05-07T23:40:01Z</dcterms:modified>
</cp:coreProperties>
</file>